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DieseArbeitsmappe"/>
  <mc:AlternateContent xmlns:mc="http://schemas.openxmlformats.org/markup-compatibility/2006">
    <mc:Choice Requires="x15">
      <x15ac:absPath xmlns:x15ac="http://schemas.microsoft.com/office/spreadsheetml/2010/11/ac" url="https://d.docs.live.net/bcd57d683bca5112/Documents/exp/"/>
    </mc:Choice>
  </mc:AlternateContent>
  <bookViews>
    <workbookView xWindow="0" yWindow="0" windowWidth="16200" windowHeight="12300" tabRatio="771" activeTab="1"/>
  </bookViews>
  <sheets>
    <sheet name="Index" sheetId="180" r:id="rId1"/>
    <sheet name="Primers" sheetId="97" r:id="rId2"/>
    <sheet name="Primer mix" sheetId="44" r:id="rId3"/>
    <sheet name="PCR-SYBR" sheetId="182" r:id="rId4"/>
    <sheet name="PCR-1plex" sheetId="174" r:id="rId5"/>
    <sheet name="Exp 480" sheetId="185" r:id="rId6"/>
    <sheet name="Exp 308" sheetId="183" r:id="rId7"/>
    <sheet name="Exp 424" sheetId="184" r:id="rId8"/>
  </sheets>
  <definedNames>
    <definedName name="_xlnm._FilterDatabase" localSheetId="2" hidden="1">'Primer mix'!$N$1:$N$2647</definedName>
    <definedName name="_xlnm._FilterDatabase" localSheetId="1" hidden="1">Primers!$A$1:$AH$2824</definedName>
    <definedName name="_xlnm.Print_Area" localSheetId="6">'Exp 308'!$A$1:$M$50,'Exp 308'!$O$52:$Z$92</definedName>
    <definedName name="_xlnm.Print_Area" localSheetId="7">'Exp 424'!$O$72:$Z$114,'Exp 424'!$O$117:$Z$157</definedName>
    <definedName name="_xlnm.Print_Area" localSheetId="5">'Exp 480'!$A$1:$M$33,'Exp 480'!$O$35:$Z$93,'Exp 480'!$O$95:$Z$151,'Exp 480'!$O$153:$Z$224</definedName>
    <definedName name="_xlnm.Print_Area" localSheetId="0">Index!#REF!</definedName>
    <definedName name="_xlnm.Print_Area" localSheetId="4">'PCR-1plex'!$A$1:$M$25,'PCR-1plex'!$O$42:$Z$55</definedName>
    <definedName name="_xlnm.Print_Area" localSheetId="3">'PCR-SYBR'!$A$1:$N$34,'PCR-SYBR'!$O$35:$Z$48</definedName>
    <definedName name="_xlnm.Print_Area" localSheetId="2">'Primer mix'!$A$1986:$L$2009</definedName>
    <definedName name="_xlnm.Print_Area" localSheetId="1">Primers!$A$1135:$W$1150</definedName>
    <definedName name="_xlnm.Print_Titles" localSheetId="1">Primers!$1:$1</definedName>
    <definedName name="INNT.cop_mL">#REF!</definedName>
    <definedName name="IU_mL">#REF!</definedName>
  </definedNames>
  <calcPr calcId="162913"/>
</workbook>
</file>

<file path=xl/calcChain.xml><?xml version="1.0" encoding="utf-8"?>
<calcChain xmlns="http://schemas.openxmlformats.org/spreadsheetml/2006/main">
  <c r="W221" i="185" l="1"/>
  <c r="U221" i="185"/>
  <c r="Y221" i="185" s="1"/>
  <c r="U220" i="185"/>
  <c r="W220" i="185" s="1"/>
  <c r="W219" i="185"/>
  <c r="U219" i="185"/>
  <c r="Y219" i="185" s="1"/>
  <c r="U218" i="185"/>
  <c r="W218" i="185" s="1"/>
  <c r="X216" i="185"/>
  <c r="Y220" i="185" s="1"/>
  <c r="W214" i="185"/>
  <c r="X212" i="185"/>
  <c r="U207" i="185"/>
  <c r="Y207" i="185" s="1"/>
  <c r="W206" i="185"/>
  <c r="U206" i="185"/>
  <c r="U205" i="185"/>
  <c r="Y205" i="185" s="1"/>
  <c r="W204" i="185"/>
  <c r="U204" i="185"/>
  <c r="X202" i="185"/>
  <c r="X206" i="185" s="1"/>
  <c r="W200" i="185"/>
  <c r="X198" i="185"/>
  <c r="W193" i="185"/>
  <c r="X193" i="185" s="1"/>
  <c r="U193" i="185"/>
  <c r="Y193" i="185" s="1"/>
  <c r="Y192" i="185"/>
  <c r="U192" i="185"/>
  <c r="W192" i="185" s="1"/>
  <c r="W191" i="185"/>
  <c r="X191" i="185" s="1"/>
  <c r="U191" i="185"/>
  <c r="Y191" i="185" s="1"/>
  <c r="Y190" i="185"/>
  <c r="U190" i="185"/>
  <c r="W190" i="185" s="1"/>
  <c r="X188" i="185"/>
  <c r="W186" i="185"/>
  <c r="X184" i="185"/>
  <c r="U178" i="185"/>
  <c r="Y178" i="185" s="1"/>
  <c r="U177" i="185"/>
  <c r="W177" i="185" s="1"/>
  <c r="X177" i="185" s="1"/>
  <c r="U176" i="185"/>
  <c r="Y176" i="185" s="1"/>
  <c r="U175" i="185"/>
  <c r="W175" i="185" s="1"/>
  <c r="X175" i="185" s="1"/>
  <c r="U174" i="185"/>
  <c r="Y174" i="185" s="1"/>
  <c r="X172" i="185"/>
  <c r="W170" i="185"/>
  <c r="X168" i="185"/>
  <c r="W162" i="185"/>
  <c r="U162" i="185"/>
  <c r="U161" i="185"/>
  <c r="Y161" i="185" s="1"/>
  <c r="W160" i="185"/>
  <c r="U160" i="185"/>
  <c r="U159" i="185"/>
  <c r="Y159" i="185" s="1"/>
  <c r="X157" i="185"/>
  <c r="W155" i="185"/>
  <c r="X153" i="185"/>
  <c r="U148" i="185"/>
  <c r="Y148" i="185" s="1"/>
  <c r="U147" i="185"/>
  <c r="W147" i="185" s="1"/>
  <c r="U146" i="185"/>
  <c r="Y146" i="185" s="1"/>
  <c r="U145" i="185"/>
  <c r="W145" i="185" s="1"/>
  <c r="X143" i="185"/>
  <c r="W141" i="185"/>
  <c r="X139" i="185"/>
  <c r="W134" i="185"/>
  <c r="U134" i="185"/>
  <c r="Y134" i="185" s="1"/>
  <c r="Y133" i="185"/>
  <c r="U133" i="185"/>
  <c r="W133" i="185" s="1"/>
  <c r="W132" i="185"/>
  <c r="U132" i="185"/>
  <c r="Y132" i="185" s="1"/>
  <c r="Y131" i="185"/>
  <c r="U131" i="185"/>
  <c r="W131" i="185" s="1"/>
  <c r="X129" i="185"/>
  <c r="W127" i="185"/>
  <c r="X125" i="185"/>
  <c r="U119" i="185"/>
  <c r="Y119" i="185" s="1"/>
  <c r="Y118" i="185"/>
  <c r="U118" i="185"/>
  <c r="W118" i="185" s="1"/>
  <c r="X118" i="185" s="1"/>
  <c r="U117" i="185"/>
  <c r="Y117" i="185" s="1"/>
  <c r="Y116" i="185"/>
  <c r="U116" i="185"/>
  <c r="W116" i="185" s="1"/>
  <c r="X114" i="185"/>
  <c r="W112" i="185"/>
  <c r="X110" i="185"/>
  <c r="W104" i="185"/>
  <c r="X104" i="185" s="1"/>
  <c r="U104" i="185"/>
  <c r="Y104" i="185" s="1"/>
  <c r="Y103" i="185"/>
  <c r="W103" i="185"/>
  <c r="X103" i="185" s="1"/>
  <c r="U103" i="185"/>
  <c r="W102" i="185"/>
  <c r="X102" i="185" s="1"/>
  <c r="U102" i="185"/>
  <c r="Y102" i="185" s="1"/>
  <c r="Y101" i="185"/>
  <c r="W101" i="185"/>
  <c r="U101" i="185"/>
  <c r="X99" i="185"/>
  <c r="W97" i="185"/>
  <c r="X95" i="185"/>
  <c r="U89" i="185"/>
  <c r="W89" i="185" s="1"/>
  <c r="X89" i="185" s="1"/>
  <c r="U88" i="185"/>
  <c r="Y88" i="185" s="1"/>
  <c r="U87" i="185"/>
  <c r="W87" i="185" s="1"/>
  <c r="X87" i="185" s="1"/>
  <c r="U86" i="185"/>
  <c r="Y86" i="185" s="1"/>
  <c r="X84" i="185"/>
  <c r="W82" i="185"/>
  <c r="X80" i="185"/>
  <c r="U74" i="185"/>
  <c r="W74" i="185" s="1"/>
  <c r="W73" i="185"/>
  <c r="U73" i="185"/>
  <c r="U72" i="185"/>
  <c r="W72" i="185" s="1"/>
  <c r="W71" i="185"/>
  <c r="U71" i="185"/>
  <c r="X69" i="185"/>
  <c r="Y73" i="185" s="1"/>
  <c r="W67" i="185"/>
  <c r="X65" i="185"/>
  <c r="U59" i="185"/>
  <c r="W59" i="185" s="1"/>
  <c r="X59" i="185" s="1"/>
  <c r="U58" i="185"/>
  <c r="Y58" i="185" s="1"/>
  <c r="U57" i="185"/>
  <c r="W57" i="185" s="1"/>
  <c r="X57" i="185" s="1"/>
  <c r="U56" i="185"/>
  <c r="Y56" i="185" s="1"/>
  <c r="X54" i="185"/>
  <c r="W52" i="185"/>
  <c r="X50" i="185"/>
  <c r="W44" i="185"/>
  <c r="U44" i="185"/>
  <c r="W43" i="185"/>
  <c r="U43" i="185"/>
  <c r="Y43" i="185" s="1"/>
  <c r="W42" i="185"/>
  <c r="U42" i="185"/>
  <c r="W41" i="185"/>
  <c r="U41" i="185"/>
  <c r="Y41" i="185" s="1"/>
  <c r="X39" i="185"/>
  <c r="X43" i="185" s="1"/>
  <c r="W37" i="185"/>
  <c r="X35" i="185"/>
  <c r="L3104" i="44"/>
  <c r="L3103" i="44"/>
  <c r="G3137" i="44"/>
  <c r="E3136" i="44"/>
  <c r="I3136" i="44" s="1"/>
  <c r="K3136" i="44" s="1"/>
  <c r="E3135" i="44"/>
  <c r="I3135" i="44" s="1"/>
  <c r="K3135" i="44" s="1"/>
  <c r="E3134" i="44"/>
  <c r="I3134" i="44" s="1"/>
  <c r="K3134" i="44" s="1"/>
  <c r="E3133" i="44"/>
  <c r="I3133" i="44" s="1"/>
  <c r="K3133" i="44" s="1"/>
  <c r="E3132" i="44"/>
  <c r="I3132" i="44" s="1"/>
  <c r="K3132" i="44" s="1"/>
  <c r="E3131" i="44"/>
  <c r="I3131" i="44" s="1"/>
  <c r="K3131" i="44" s="1"/>
  <c r="E3130" i="44"/>
  <c r="I3130" i="44" s="1"/>
  <c r="K3130" i="44" s="1"/>
  <c r="E3129" i="44"/>
  <c r="I3129" i="44" s="1"/>
  <c r="K3129" i="44" s="1"/>
  <c r="E3128" i="44"/>
  <c r="I3128" i="44" s="1"/>
  <c r="K3128" i="44" s="1"/>
  <c r="E3127" i="44"/>
  <c r="I3127" i="44" s="1"/>
  <c r="K3127" i="44" s="1"/>
  <c r="E3126" i="44"/>
  <c r="I3126" i="44" s="1"/>
  <c r="K3126" i="44" s="1"/>
  <c r="E3125" i="44"/>
  <c r="I3125" i="44" s="1"/>
  <c r="K3125" i="44" s="1"/>
  <c r="E3124" i="44"/>
  <c r="I3124" i="44" s="1"/>
  <c r="K3124" i="44" s="1"/>
  <c r="E3123" i="44"/>
  <c r="I3123" i="44" s="1"/>
  <c r="K3123" i="44" s="1"/>
  <c r="L3122" i="44"/>
  <c r="E3122" i="44"/>
  <c r="I3122" i="44" s="1"/>
  <c r="K3122" i="44" s="1"/>
  <c r="L3121" i="44"/>
  <c r="E3121" i="44"/>
  <c r="I3121" i="44" s="1"/>
  <c r="K3121" i="44" s="1"/>
  <c r="E3120" i="44"/>
  <c r="I3120" i="44" s="1"/>
  <c r="K3120" i="44" s="1"/>
  <c r="E3119" i="44"/>
  <c r="I3119" i="44" s="1"/>
  <c r="K3119" i="44" s="1"/>
  <c r="J3115" i="44"/>
  <c r="A3115" i="44"/>
  <c r="L3114" i="44"/>
  <c r="E2921" i="44"/>
  <c r="I2921" i="44" s="1"/>
  <c r="K2921" i="44" s="1"/>
  <c r="E2920" i="44"/>
  <c r="I2920" i="44" s="1"/>
  <c r="K2920" i="44" s="1"/>
  <c r="E2919" i="44"/>
  <c r="I2919" i="44" s="1"/>
  <c r="K2919" i="44" s="1"/>
  <c r="E2918" i="44"/>
  <c r="I2918" i="44" s="1"/>
  <c r="K2918" i="44" s="1"/>
  <c r="J2914" i="44"/>
  <c r="A2914" i="44"/>
  <c r="L2913" i="44"/>
  <c r="E2910" i="44"/>
  <c r="I2910" i="44" s="1"/>
  <c r="K2910" i="44" s="1"/>
  <c r="E2909" i="44"/>
  <c r="I2909" i="44" s="1"/>
  <c r="K2909" i="44" s="1"/>
  <c r="E2908" i="44"/>
  <c r="I2908" i="44" s="1"/>
  <c r="K2908" i="44" s="1"/>
  <c r="E2907" i="44"/>
  <c r="I2907" i="44" s="1"/>
  <c r="K2907" i="44" s="1"/>
  <c r="J2903" i="44"/>
  <c r="A2903" i="44"/>
  <c r="L2902" i="44"/>
  <c r="E2888" i="44"/>
  <c r="I2888" i="44" s="1"/>
  <c r="K2888" i="44" s="1"/>
  <c r="E2887" i="44"/>
  <c r="I2887" i="44" s="1"/>
  <c r="K2887" i="44" s="1"/>
  <c r="E2886" i="44"/>
  <c r="I2886" i="44" s="1"/>
  <c r="K2886" i="44" s="1"/>
  <c r="E2885" i="44"/>
  <c r="I2885" i="44" s="1"/>
  <c r="K2885" i="44" s="1"/>
  <c r="J2881" i="44"/>
  <c r="A2881" i="44"/>
  <c r="L2880" i="44"/>
  <c r="E2877" i="44"/>
  <c r="I2877" i="44" s="1"/>
  <c r="K2877" i="44" s="1"/>
  <c r="E2876" i="44"/>
  <c r="I2876" i="44" s="1"/>
  <c r="K2876" i="44" s="1"/>
  <c r="E2875" i="44"/>
  <c r="I2875" i="44" s="1"/>
  <c r="K2875" i="44" s="1"/>
  <c r="E2874" i="44"/>
  <c r="I2874" i="44" s="1"/>
  <c r="K2874" i="44" s="1"/>
  <c r="J2870" i="44"/>
  <c r="A2870" i="44"/>
  <c r="L2869" i="44"/>
  <c r="E2855" i="44"/>
  <c r="I2855" i="44" s="1"/>
  <c r="K2855" i="44" s="1"/>
  <c r="E2854" i="44"/>
  <c r="I2854" i="44" s="1"/>
  <c r="K2854" i="44" s="1"/>
  <c r="E2853" i="44"/>
  <c r="I2853" i="44" s="1"/>
  <c r="K2853" i="44" s="1"/>
  <c r="E2852" i="44"/>
  <c r="I2852" i="44" s="1"/>
  <c r="K2852" i="44" s="1"/>
  <c r="J2848" i="44"/>
  <c r="A2848" i="44"/>
  <c r="L2847" i="44"/>
  <c r="E2844" i="44"/>
  <c r="I2844" i="44" s="1"/>
  <c r="K2844" i="44" s="1"/>
  <c r="E2843" i="44"/>
  <c r="I2843" i="44" s="1"/>
  <c r="K2843" i="44" s="1"/>
  <c r="E2842" i="44"/>
  <c r="I2842" i="44" s="1"/>
  <c r="K2842" i="44" s="1"/>
  <c r="E2841" i="44"/>
  <c r="I2841" i="44" s="1"/>
  <c r="K2841" i="44" s="1"/>
  <c r="J2837" i="44"/>
  <c r="A2837" i="44"/>
  <c r="L2836" i="44"/>
  <c r="E2822" i="44"/>
  <c r="I2822" i="44" s="1"/>
  <c r="K2822" i="44" s="1"/>
  <c r="E2821" i="44"/>
  <c r="I2821" i="44" s="1"/>
  <c r="K2821" i="44" s="1"/>
  <c r="E2820" i="44"/>
  <c r="I2820" i="44" s="1"/>
  <c r="K2820" i="44" s="1"/>
  <c r="E2819" i="44"/>
  <c r="I2819" i="44" s="1"/>
  <c r="K2819" i="44" s="1"/>
  <c r="J2815" i="44"/>
  <c r="A2815" i="44"/>
  <c r="L2814" i="44"/>
  <c r="E2789" i="44"/>
  <c r="I2789" i="44" s="1"/>
  <c r="K2789" i="44" s="1"/>
  <c r="E2788" i="44"/>
  <c r="I2788" i="44" s="1"/>
  <c r="K2788" i="44" s="1"/>
  <c r="E2787" i="44"/>
  <c r="I2787" i="44" s="1"/>
  <c r="K2787" i="44" s="1"/>
  <c r="E2786" i="44"/>
  <c r="I2786" i="44" s="1"/>
  <c r="K2786" i="44" s="1"/>
  <c r="J2782" i="44"/>
  <c r="A2782" i="44"/>
  <c r="L2781" i="44"/>
  <c r="E2811" i="44"/>
  <c r="I2811" i="44" s="1"/>
  <c r="K2811" i="44" s="1"/>
  <c r="E2810" i="44"/>
  <c r="I2810" i="44" s="1"/>
  <c r="K2810" i="44" s="1"/>
  <c r="E2809" i="44"/>
  <c r="I2809" i="44" s="1"/>
  <c r="K2809" i="44" s="1"/>
  <c r="E2808" i="44"/>
  <c r="I2808" i="44" s="1"/>
  <c r="K2808" i="44" s="1"/>
  <c r="J2804" i="44"/>
  <c r="A2804" i="44"/>
  <c r="L2803" i="44"/>
  <c r="E2778" i="44"/>
  <c r="I2778" i="44" s="1"/>
  <c r="K2778" i="44" s="1"/>
  <c r="E2777" i="44"/>
  <c r="I2777" i="44" s="1"/>
  <c r="K2777" i="44" s="1"/>
  <c r="E2776" i="44"/>
  <c r="I2776" i="44" s="1"/>
  <c r="K2776" i="44" s="1"/>
  <c r="E2775" i="44"/>
  <c r="I2775" i="44" s="1"/>
  <c r="K2775" i="44" s="1"/>
  <c r="J2771" i="44"/>
  <c r="A2771" i="44"/>
  <c r="L2770" i="44"/>
  <c r="L2792" i="44"/>
  <c r="A2793" i="44"/>
  <c r="J2793" i="44"/>
  <c r="E2797" i="44"/>
  <c r="I2797" i="44" s="1"/>
  <c r="K2797" i="44" s="1"/>
  <c r="E2798" i="44"/>
  <c r="I2798" i="44" s="1"/>
  <c r="K2798" i="44" s="1"/>
  <c r="E2799" i="44"/>
  <c r="I2799" i="44" s="1"/>
  <c r="K2799" i="44" s="1"/>
  <c r="E2800" i="44"/>
  <c r="I2800" i="44" s="1"/>
  <c r="K2800" i="44" s="1"/>
  <c r="X116" i="185" l="1"/>
  <c r="X135" i="185"/>
  <c r="W222" i="185"/>
  <c r="X222" i="185" s="1"/>
  <c r="W135" i="185"/>
  <c r="W137" i="185" s="1"/>
  <c r="W47" i="185"/>
  <c r="X147" i="185"/>
  <c r="X178" i="185"/>
  <c r="X194" i="185"/>
  <c r="W194" i="185"/>
  <c r="W196" i="185" s="1"/>
  <c r="X72" i="185"/>
  <c r="X74" i="185"/>
  <c r="Y87" i="185"/>
  <c r="Y89" i="185"/>
  <c r="W105" i="185"/>
  <c r="X105" i="185" s="1"/>
  <c r="X131" i="185"/>
  <c r="X133" i="185"/>
  <c r="Y145" i="185"/>
  <c r="Y147" i="185"/>
  <c r="X190" i="185"/>
  <c r="X192" i="185"/>
  <c r="Y204" i="185"/>
  <c r="Y206" i="185"/>
  <c r="Y72" i="185"/>
  <c r="Y74" i="185"/>
  <c r="X42" i="185"/>
  <c r="X44" i="185"/>
  <c r="Y57" i="185"/>
  <c r="Y59" i="185"/>
  <c r="W75" i="185"/>
  <c r="W77" i="185" s="1"/>
  <c r="W86" i="185"/>
  <c r="W88" i="185"/>
  <c r="X88" i="185" s="1"/>
  <c r="X101" i="185"/>
  <c r="W146" i="185"/>
  <c r="X146" i="185" s="1"/>
  <c r="W148" i="185"/>
  <c r="X148" i="185" s="1"/>
  <c r="X160" i="185"/>
  <c r="X162" i="185"/>
  <c r="Y175" i="185"/>
  <c r="Y177" i="185"/>
  <c r="W205" i="185"/>
  <c r="X205" i="185" s="1"/>
  <c r="W207" i="185"/>
  <c r="X207" i="185" s="1"/>
  <c r="X219" i="185"/>
  <c r="X221" i="185"/>
  <c r="Y42" i="185"/>
  <c r="Y44" i="185"/>
  <c r="X75" i="185"/>
  <c r="Y160" i="185"/>
  <c r="Y162" i="185"/>
  <c r="W45" i="185"/>
  <c r="W56" i="185"/>
  <c r="W58" i="185"/>
  <c r="X58" i="185" s="1"/>
  <c r="X71" i="185"/>
  <c r="X73" i="185"/>
  <c r="W117" i="185"/>
  <c r="X117" i="185" s="1"/>
  <c r="W119" i="185"/>
  <c r="X119" i="185" s="1"/>
  <c r="X132" i="185"/>
  <c r="X134" i="185"/>
  <c r="W174" i="185"/>
  <c r="W176" i="185"/>
  <c r="X176" i="185" s="1"/>
  <c r="W178" i="185"/>
  <c r="X45" i="185"/>
  <c r="Y71" i="185"/>
  <c r="W159" i="185"/>
  <c r="W161" i="185"/>
  <c r="X161" i="185" s="1"/>
  <c r="X41" i="185"/>
  <c r="X47" i="185" s="1"/>
  <c r="X159" i="185"/>
  <c r="X218" i="185"/>
  <c r="X220" i="185"/>
  <c r="X145" i="185"/>
  <c r="X204" i="185"/>
  <c r="Y218" i="185"/>
  <c r="K3137" i="44"/>
  <c r="K2922" i="44"/>
  <c r="K2911" i="44"/>
  <c r="K2889" i="44"/>
  <c r="K2878" i="44"/>
  <c r="K2856" i="44"/>
  <c r="K2845" i="44"/>
  <c r="K2812" i="44"/>
  <c r="K2790" i="44"/>
  <c r="K2823" i="44"/>
  <c r="K2779" i="44"/>
  <c r="K2801" i="44"/>
  <c r="W60" i="185" l="1"/>
  <c r="X60" i="185" s="1"/>
  <c r="W224" i="185"/>
  <c r="W179" i="185"/>
  <c r="X179" i="185" s="1"/>
  <c r="W163" i="185"/>
  <c r="X163" i="185" s="1"/>
  <c r="X165" i="185" s="1"/>
  <c r="X107" i="185"/>
  <c r="X56" i="185"/>
  <c r="X86" i="185"/>
  <c r="W90" i="185"/>
  <c r="X90" i="185" s="1"/>
  <c r="X137" i="185"/>
  <c r="W149" i="185"/>
  <c r="X149" i="185" s="1"/>
  <c r="W208" i="185"/>
  <c r="X208" i="185" s="1"/>
  <c r="X210" i="185" s="1"/>
  <c r="W151" i="185"/>
  <c r="W122" i="185"/>
  <c r="X151" i="185"/>
  <c r="X77" i="185"/>
  <c r="W107" i="185"/>
  <c r="W120" i="185"/>
  <c r="X120" i="185" s="1"/>
  <c r="X122" i="185" s="1"/>
  <c r="X224" i="185"/>
  <c r="X174" i="185"/>
  <c r="X196" i="185"/>
  <c r="W165" i="185" l="1"/>
  <c r="X92" i="185"/>
  <c r="W181" i="185"/>
  <c r="X62" i="185"/>
  <c r="W92" i="185"/>
  <c r="X181" i="185"/>
  <c r="W210" i="185"/>
  <c r="W62" i="185"/>
  <c r="L3088" i="44" l="1"/>
  <c r="L3087" i="44"/>
  <c r="G3112" i="44"/>
  <c r="E3111" i="44"/>
  <c r="I3111" i="44" s="1"/>
  <c r="K3111" i="44" s="1"/>
  <c r="E3110" i="44"/>
  <c r="I3110" i="44" s="1"/>
  <c r="K3110" i="44" s="1"/>
  <c r="E3109" i="44"/>
  <c r="I3109" i="44" s="1"/>
  <c r="K3109" i="44" s="1"/>
  <c r="E3108" i="44"/>
  <c r="I3108" i="44" s="1"/>
  <c r="K3108" i="44" s="1"/>
  <c r="E3107" i="44"/>
  <c r="I3107" i="44" s="1"/>
  <c r="K3107" i="44" s="1"/>
  <c r="E3106" i="44"/>
  <c r="I3106" i="44" s="1"/>
  <c r="K3106" i="44" s="1"/>
  <c r="E3105" i="44"/>
  <c r="I3105" i="44" s="1"/>
  <c r="K3105" i="44" s="1"/>
  <c r="E3104" i="44"/>
  <c r="I3104" i="44" s="1"/>
  <c r="K3104" i="44" s="1"/>
  <c r="E3103" i="44"/>
  <c r="I3103" i="44" s="1"/>
  <c r="K3103" i="44" s="1"/>
  <c r="E3102" i="44"/>
  <c r="I3102" i="44" s="1"/>
  <c r="K3102" i="44" s="1"/>
  <c r="E3101" i="44"/>
  <c r="I3101" i="44" s="1"/>
  <c r="K3101" i="44" s="1"/>
  <c r="J3097" i="44"/>
  <c r="A3097" i="44"/>
  <c r="L3096" i="44"/>
  <c r="E3061" i="44"/>
  <c r="I3061" i="44" s="1"/>
  <c r="K3061" i="44" s="1"/>
  <c r="E3060" i="44"/>
  <c r="I3060" i="44" s="1"/>
  <c r="K3060" i="44" s="1"/>
  <c r="E3059" i="44"/>
  <c r="I3059" i="44" s="1"/>
  <c r="K3059" i="44" s="1"/>
  <c r="J3055" i="44"/>
  <c r="A3055" i="44"/>
  <c r="L3054" i="44"/>
  <c r="E3051" i="44"/>
  <c r="I3051" i="44" s="1"/>
  <c r="K3051" i="44" s="1"/>
  <c r="E3050" i="44"/>
  <c r="I3050" i="44" s="1"/>
  <c r="K3050" i="44" s="1"/>
  <c r="E3049" i="44"/>
  <c r="I3049" i="44" s="1"/>
  <c r="K3049" i="44" s="1"/>
  <c r="J3045" i="44"/>
  <c r="A3045" i="44"/>
  <c r="L3044" i="44"/>
  <c r="E3041" i="44"/>
  <c r="I3041" i="44" s="1"/>
  <c r="K3041" i="44" s="1"/>
  <c r="E3040" i="44"/>
  <c r="I3040" i="44" s="1"/>
  <c r="K3040" i="44" s="1"/>
  <c r="E3039" i="44"/>
  <c r="I3039" i="44" s="1"/>
  <c r="K3039" i="44" s="1"/>
  <c r="J3035" i="44"/>
  <c r="A3035" i="44"/>
  <c r="L3034" i="44"/>
  <c r="E3031" i="44"/>
  <c r="I3031" i="44" s="1"/>
  <c r="K3031" i="44" s="1"/>
  <c r="E3030" i="44"/>
  <c r="I3030" i="44" s="1"/>
  <c r="K3030" i="44" s="1"/>
  <c r="E3029" i="44"/>
  <c r="I3029" i="44" s="1"/>
  <c r="K3029" i="44" s="1"/>
  <c r="J3025" i="44"/>
  <c r="A3025" i="44"/>
  <c r="L3024" i="44"/>
  <c r="L3070" i="44"/>
  <c r="L3069" i="44"/>
  <c r="E3021" i="44"/>
  <c r="I3021" i="44" s="1"/>
  <c r="K3021" i="44" s="1"/>
  <c r="E3020" i="44"/>
  <c r="I3020" i="44" s="1"/>
  <c r="K3020" i="44" s="1"/>
  <c r="E3019" i="44"/>
  <c r="I3019" i="44" s="1"/>
  <c r="K3019" i="44" s="1"/>
  <c r="J3015" i="44"/>
  <c r="A3015" i="44"/>
  <c r="L3014" i="44"/>
  <c r="G3094" i="44"/>
  <c r="E3093" i="44"/>
  <c r="I3093" i="44" s="1"/>
  <c r="K3093" i="44" s="1"/>
  <c r="E3092" i="44"/>
  <c r="I3092" i="44" s="1"/>
  <c r="K3092" i="44" s="1"/>
  <c r="E3091" i="44"/>
  <c r="I3091" i="44" s="1"/>
  <c r="K3091" i="44" s="1"/>
  <c r="E3090" i="44"/>
  <c r="I3090" i="44" s="1"/>
  <c r="K3090" i="44" s="1"/>
  <c r="E3089" i="44"/>
  <c r="I3089" i="44" s="1"/>
  <c r="K3089" i="44" s="1"/>
  <c r="E3088" i="44"/>
  <c r="I3088" i="44" s="1"/>
  <c r="K3088" i="44" s="1"/>
  <c r="E3087" i="44"/>
  <c r="I3087" i="44" s="1"/>
  <c r="K3087" i="44" s="1"/>
  <c r="J3083" i="44"/>
  <c r="A3083" i="44"/>
  <c r="L3082" i="44"/>
  <c r="K3062" i="44" l="1"/>
  <c r="K3112" i="44"/>
  <c r="K3032" i="44"/>
  <c r="K3052" i="44"/>
  <c r="K3042" i="44"/>
  <c r="K3022" i="44"/>
  <c r="K3094" i="44"/>
  <c r="AC27" i="184" l="1"/>
  <c r="X27" i="184"/>
  <c r="W29" i="184"/>
  <c r="X31" i="184"/>
  <c r="U33" i="184"/>
  <c r="W33" i="184" s="1"/>
  <c r="U34" i="184"/>
  <c r="W34" i="184" s="1"/>
  <c r="U35" i="184"/>
  <c r="Y35" i="184" s="1"/>
  <c r="W35" i="184"/>
  <c r="U36" i="184"/>
  <c r="W36" i="184" s="1"/>
  <c r="X42" i="184"/>
  <c r="W44" i="184"/>
  <c r="X46" i="184"/>
  <c r="X49" i="184" s="1"/>
  <c r="U48" i="184"/>
  <c r="W48" i="184" s="1"/>
  <c r="U49" i="184"/>
  <c r="W49" i="184"/>
  <c r="Y49" i="184"/>
  <c r="U50" i="184"/>
  <c r="W50" i="184" s="1"/>
  <c r="U51" i="184"/>
  <c r="W51" i="184"/>
  <c r="Y51" i="184"/>
  <c r="X57" i="184"/>
  <c r="W59" i="184"/>
  <c r="X61" i="184"/>
  <c r="U63" i="184"/>
  <c r="W63" i="184" s="1"/>
  <c r="U64" i="184"/>
  <c r="W64" i="184"/>
  <c r="Y64" i="184"/>
  <c r="U65" i="184"/>
  <c r="W65" i="184" s="1"/>
  <c r="U66" i="184"/>
  <c r="W66" i="184"/>
  <c r="Y66" i="184"/>
  <c r="X72" i="184"/>
  <c r="W74" i="184"/>
  <c r="X76" i="184"/>
  <c r="U78" i="184"/>
  <c r="Y78" i="184" s="1"/>
  <c r="W78" i="184"/>
  <c r="U79" i="184"/>
  <c r="W79" i="184" s="1"/>
  <c r="W82" i="184" s="1"/>
  <c r="U80" i="184"/>
  <c r="Y80" i="184" s="1"/>
  <c r="W80" i="184"/>
  <c r="U81" i="184"/>
  <c r="W81" i="184" s="1"/>
  <c r="X87" i="184"/>
  <c r="W89" i="184"/>
  <c r="X91" i="184"/>
  <c r="X94" i="184" s="1"/>
  <c r="U93" i="184"/>
  <c r="Y93" i="184" s="1"/>
  <c r="W93" i="184"/>
  <c r="W97" i="184" s="1"/>
  <c r="X93" i="184"/>
  <c r="U94" i="184"/>
  <c r="W94" i="184"/>
  <c r="Y94" i="184"/>
  <c r="U95" i="184"/>
  <c r="Y95" i="184" s="1"/>
  <c r="W95" i="184"/>
  <c r="X95" i="184"/>
  <c r="U96" i="184"/>
  <c r="W96" i="184"/>
  <c r="Y96" i="184"/>
  <c r="X102" i="184"/>
  <c r="W104" i="184"/>
  <c r="X106" i="184"/>
  <c r="U108" i="184"/>
  <c r="W108" i="184"/>
  <c r="W112" i="184" s="1"/>
  <c r="X112" i="184" s="1"/>
  <c r="X108" i="184"/>
  <c r="Y108" i="184"/>
  <c r="U109" i="184"/>
  <c r="W109" i="184" s="1"/>
  <c r="U110" i="184"/>
  <c r="W110" i="184"/>
  <c r="X110" i="184"/>
  <c r="Y110" i="184"/>
  <c r="U111" i="184"/>
  <c r="W111" i="184" s="1"/>
  <c r="X117" i="184"/>
  <c r="W119" i="184"/>
  <c r="X121" i="184"/>
  <c r="X124" i="184" s="1"/>
  <c r="U123" i="184"/>
  <c r="W123" i="184"/>
  <c r="W127" i="184" s="1"/>
  <c r="Y123" i="184"/>
  <c r="U124" i="184"/>
  <c r="W124" i="184" s="1"/>
  <c r="U125" i="184"/>
  <c r="W125" i="184"/>
  <c r="Y125" i="184"/>
  <c r="U126" i="184"/>
  <c r="W126" i="184" s="1"/>
  <c r="X131" i="184"/>
  <c r="W133" i="184"/>
  <c r="X135" i="184"/>
  <c r="X138" i="184" s="1"/>
  <c r="U137" i="184"/>
  <c r="W137" i="184" s="1"/>
  <c r="U138" i="184"/>
  <c r="Y138" i="184" s="1"/>
  <c r="W138" i="184"/>
  <c r="U139" i="184"/>
  <c r="W139" i="184" s="1"/>
  <c r="U140" i="184"/>
  <c r="Y140" i="184" s="1"/>
  <c r="W140" i="184"/>
  <c r="X145" i="184"/>
  <c r="W147" i="184"/>
  <c r="X149" i="184"/>
  <c r="X152" i="184" s="1"/>
  <c r="U151" i="184"/>
  <c r="Y151" i="184" s="1"/>
  <c r="W151" i="184"/>
  <c r="W155" i="184" s="1"/>
  <c r="U152" i="184"/>
  <c r="W152" i="184"/>
  <c r="U153" i="184"/>
  <c r="Y153" i="184" s="1"/>
  <c r="W153" i="184"/>
  <c r="U154" i="184"/>
  <c r="W154" i="184"/>
  <c r="W67" i="184" l="1"/>
  <c r="X67" i="184" s="1"/>
  <c r="W114" i="184"/>
  <c r="X34" i="184"/>
  <c r="W37" i="184"/>
  <c r="W39" i="184"/>
  <c r="W84" i="184"/>
  <c r="W141" i="184"/>
  <c r="W143" i="184" s="1"/>
  <c r="W99" i="184"/>
  <c r="X97" i="184"/>
  <c r="W52" i="184"/>
  <c r="W54" i="184"/>
  <c r="W129" i="184"/>
  <c r="X109" i="184"/>
  <c r="X82" i="184"/>
  <c r="X154" i="184"/>
  <c r="Y139" i="184"/>
  <c r="Y137" i="184"/>
  <c r="X125" i="184"/>
  <c r="X123" i="184"/>
  <c r="Y81" i="184"/>
  <c r="Y79" i="184"/>
  <c r="X66" i="184"/>
  <c r="X139" i="184"/>
  <c r="X137" i="184"/>
  <c r="X127" i="184"/>
  <c r="X81" i="184"/>
  <c r="X79" i="184"/>
  <c r="Y33" i="184"/>
  <c r="X64" i="184"/>
  <c r="W157" i="184"/>
  <c r="X153" i="184"/>
  <c r="X151" i="184"/>
  <c r="X141" i="184"/>
  <c r="Y111" i="184"/>
  <c r="Y109" i="184"/>
  <c r="X96" i="184"/>
  <c r="X99" i="184" s="1"/>
  <c r="Y50" i="184"/>
  <c r="Y48" i="184"/>
  <c r="X35" i="184"/>
  <c r="X33" i="184"/>
  <c r="Y152" i="184"/>
  <c r="Y126" i="184"/>
  <c r="Y124" i="184"/>
  <c r="X111" i="184"/>
  <c r="Y65" i="184"/>
  <c r="Y63" i="184"/>
  <c r="X50" i="184"/>
  <c r="X48" i="184"/>
  <c r="X37" i="184"/>
  <c r="X155" i="184"/>
  <c r="X126" i="184"/>
  <c r="X65" i="184"/>
  <c r="X63" i="184"/>
  <c r="X52" i="184"/>
  <c r="X140" i="184"/>
  <c r="X80" i="184"/>
  <c r="X78" i="184"/>
  <c r="X84" i="184" s="1"/>
  <c r="Y36" i="184"/>
  <c r="Y34" i="184"/>
  <c r="Y154" i="184"/>
  <c r="X36" i="184"/>
  <c r="X51" i="184"/>
  <c r="U89" i="183"/>
  <c r="W89" i="183" s="1"/>
  <c r="U88" i="183"/>
  <c r="W88" i="183" s="1"/>
  <c r="U87" i="183"/>
  <c r="W87" i="183" s="1"/>
  <c r="U86" i="183"/>
  <c r="W86" i="183" s="1"/>
  <c r="X84" i="183"/>
  <c r="X89" i="183" s="1"/>
  <c r="W82" i="183"/>
  <c r="X80" i="183"/>
  <c r="U75" i="183"/>
  <c r="W75" i="183" s="1"/>
  <c r="U74" i="183"/>
  <c r="W74" i="183" s="1"/>
  <c r="U73" i="183"/>
  <c r="W73" i="183" s="1"/>
  <c r="U72" i="183"/>
  <c r="W72" i="183" s="1"/>
  <c r="X70" i="183"/>
  <c r="W68" i="183"/>
  <c r="X66" i="183"/>
  <c r="U61" i="183"/>
  <c r="W61" i="183" s="1"/>
  <c r="X61" i="183" s="1"/>
  <c r="W60" i="183"/>
  <c r="U60" i="183"/>
  <c r="U59" i="183"/>
  <c r="W59" i="183" s="1"/>
  <c r="X59" i="183" s="1"/>
  <c r="W58" i="183"/>
  <c r="U58" i="183"/>
  <c r="X56" i="183"/>
  <c r="Y61" i="183" s="1"/>
  <c r="W54" i="183"/>
  <c r="X52" i="183"/>
  <c r="X129" i="184" l="1"/>
  <c r="X54" i="184"/>
  <c r="X143" i="184"/>
  <c r="X39" i="184"/>
  <c r="X157" i="184"/>
  <c r="W69" i="184"/>
  <c r="X69" i="184"/>
  <c r="X114" i="184"/>
  <c r="X75" i="183"/>
  <c r="X60" i="183"/>
  <c r="X74" i="183"/>
  <c r="W62" i="183"/>
  <c r="X62" i="183" s="1"/>
  <c r="X73" i="183"/>
  <c r="W90" i="183"/>
  <c r="X90" i="183" s="1"/>
  <c r="W76" i="183"/>
  <c r="W78" i="183" s="1"/>
  <c r="X72" i="183"/>
  <c r="Y86" i="183"/>
  <c r="Y87" i="183"/>
  <c r="Y88" i="183"/>
  <c r="Y89" i="183"/>
  <c r="X58" i="183"/>
  <c r="X64" i="183" s="1"/>
  <c r="W64" i="183"/>
  <c r="Y72" i="183"/>
  <c r="Y73" i="183"/>
  <c r="Y74" i="183"/>
  <c r="Y75" i="183"/>
  <c r="Y58" i="183"/>
  <c r="Y59" i="183"/>
  <c r="Y60" i="183"/>
  <c r="X86" i="183"/>
  <c r="X87" i="183"/>
  <c r="X88" i="183"/>
  <c r="X76" i="183" l="1"/>
  <c r="W92" i="183"/>
  <c r="X78" i="183"/>
  <c r="X92" i="183"/>
  <c r="U148" i="182" l="1"/>
  <c r="U147" i="182"/>
  <c r="U146" i="182"/>
  <c r="U145" i="182"/>
  <c r="X143" i="182"/>
  <c r="W141" i="182"/>
  <c r="X139" i="182"/>
  <c r="U134" i="182"/>
  <c r="W134" i="182" s="1"/>
  <c r="U133" i="182"/>
  <c r="W133" i="182" s="1"/>
  <c r="U132" i="182"/>
  <c r="W132" i="182" s="1"/>
  <c r="U131" i="182"/>
  <c r="W131" i="182" s="1"/>
  <c r="X129" i="182"/>
  <c r="X134" i="182" s="1"/>
  <c r="W127" i="182"/>
  <c r="X125" i="182"/>
  <c r="X119" i="182"/>
  <c r="W119" i="182"/>
  <c r="U119" i="182"/>
  <c r="U118" i="182"/>
  <c r="W118" i="182" s="1"/>
  <c r="U117" i="182"/>
  <c r="W117" i="182" s="1"/>
  <c r="U116" i="182"/>
  <c r="W116" i="182" s="1"/>
  <c r="W120" i="182" s="1"/>
  <c r="X114" i="182"/>
  <c r="Y119" i="182" s="1"/>
  <c r="W112" i="182"/>
  <c r="X110" i="182"/>
  <c r="U104" i="182"/>
  <c r="W104" i="182" s="1"/>
  <c r="W103" i="182"/>
  <c r="U103" i="182"/>
  <c r="U102" i="182"/>
  <c r="W102" i="182" s="1"/>
  <c r="U101" i="182"/>
  <c r="X99" i="182"/>
  <c r="W97" i="182"/>
  <c r="X95" i="182"/>
  <c r="U89" i="182"/>
  <c r="U88" i="182"/>
  <c r="U87" i="182"/>
  <c r="U86" i="182"/>
  <c r="X84" i="182"/>
  <c r="W82" i="182"/>
  <c r="X80" i="182"/>
  <c r="W74" i="182"/>
  <c r="U74" i="182"/>
  <c r="U73" i="182"/>
  <c r="W73" i="182" s="1"/>
  <c r="U72" i="182"/>
  <c r="W72" i="182" s="1"/>
  <c r="U71" i="182"/>
  <c r="W71" i="182" s="1"/>
  <c r="X69" i="182"/>
  <c r="X74" i="182" s="1"/>
  <c r="W67" i="182"/>
  <c r="X65" i="182"/>
  <c r="U59" i="182"/>
  <c r="W59" i="182" s="1"/>
  <c r="U58" i="182"/>
  <c r="W58" i="182" s="1"/>
  <c r="U57" i="182"/>
  <c r="W57" i="182" s="1"/>
  <c r="U56" i="182"/>
  <c r="W56" i="182" s="1"/>
  <c r="X54" i="182"/>
  <c r="W52" i="182"/>
  <c r="X50" i="182"/>
  <c r="U44" i="182"/>
  <c r="W44" i="182" s="1"/>
  <c r="U43" i="182"/>
  <c r="W43" i="182" s="1"/>
  <c r="U42" i="182"/>
  <c r="W42" i="182" s="1"/>
  <c r="W41" i="182"/>
  <c r="U41" i="182"/>
  <c r="X39" i="182"/>
  <c r="Y44" i="182" s="1"/>
  <c r="W37" i="182"/>
  <c r="X35" i="182"/>
  <c r="X116" i="182" l="1"/>
  <c r="X104" i="182"/>
  <c r="Y104" i="182"/>
  <c r="X57" i="182"/>
  <c r="Y145" i="182"/>
  <c r="W45" i="182"/>
  <c r="X45" i="182" s="1"/>
  <c r="Y146" i="182"/>
  <c r="Y88" i="182"/>
  <c r="X118" i="182"/>
  <c r="Y147" i="182"/>
  <c r="Y101" i="182"/>
  <c r="X117" i="182"/>
  <c r="X122" i="182" s="1"/>
  <c r="X58" i="182"/>
  <c r="Y86" i="182"/>
  <c r="W101" i="182"/>
  <c r="W105" i="182" s="1"/>
  <c r="X105" i="182" s="1"/>
  <c r="X59" i="182"/>
  <c r="Y87" i="182"/>
  <c r="Y102" i="182"/>
  <c r="Y89" i="182"/>
  <c r="Y103" i="182"/>
  <c r="Y148" i="182"/>
  <c r="W135" i="182"/>
  <c r="W137" i="182" s="1"/>
  <c r="W60" i="182"/>
  <c r="X60" i="182" s="1"/>
  <c r="X56" i="182"/>
  <c r="X120" i="182"/>
  <c r="W122" i="182"/>
  <c r="X148" i="182"/>
  <c r="Y71" i="182"/>
  <c r="Y72" i="182"/>
  <c r="Y73" i="182"/>
  <c r="Y74" i="182"/>
  <c r="Y131" i="182"/>
  <c r="Y132" i="182"/>
  <c r="Y133" i="182"/>
  <c r="Y134" i="182"/>
  <c r="Y41" i="182"/>
  <c r="Y43" i="182"/>
  <c r="X41" i="182"/>
  <c r="X42" i="182"/>
  <c r="X43" i="182"/>
  <c r="X44" i="182"/>
  <c r="W47" i="182"/>
  <c r="Y56" i="182"/>
  <c r="Y57" i="182"/>
  <c r="Y58" i="182"/>
  <c r="Y59" i="182"/>
  <c r="W75" i="182"/>
  <c r="W77" i="182" s="1"/>
  <c r="W86" i="182"/>
  <c r="W87" i="182"/>
  <c r="X87" i="182" s="1"/>
  <c r="W88" i="182"/>
  <c r="X88" i="182" s="1"/>
  <c r="W89" i="182"/>
  <c r="X89" i="182" s="1"/>
  <c r="X101" i="182"/>
  <c r="X102" i="182"/>
  <c r="X103" i="182"/>
  <c r="Y116" i="182"/>
  <c r="Y117" i="182"/>
  <c r="Y118" i="182"/>
  <c r="W145" i="182"/>
  <c r="X145" i="182" s="1"/>
  <c r="W146" i="182"/>
  <c r="X146" i="182" s="1"/>
  <c r="W147" i="182"/>
  <c r="X147" i="182" s="1"/>
  <c r="W148" i="182"/>
  <c r="Y42" i="182"/>
  <c r="X75" i="182"/>
  <c r="X71" i="182"/>
  <c r="X72" i="182"/>
  <c r="X73" i="182"/>
  <c r="X131" i="182"/>
  <c r="X132" i="182"/>
  <c r="X133" i="182"/>
  <c r="E3010" i="44"/>
  <c r="I3010" i="44" s="1"/>
  <c r="G3012" i="44"/>
  <c r="E3011" i="44"/>
  <c r="I3011" i="44" s="1"/>
  <c r="K3011" i="44" s="1"/>
  <c r="E3009" i="44"/>
  <c r="I3009" i="44" s="1"/>
  <c r="K3009" i="44" s="1"/>
  <c r="E3008" i="44"/>
  <c r="I3008" i="44" s="1"/>
  <c r="K3008" i="44" s="1"/>
  <c r="E3007" i="44"/>
  <c r="I3007" i="44" s="1"/>
  <c r="K3007" i="44" s="1"/>
  <c r="E3006" i="44"/>
  <c r="I3006" i="44" s="1"/>
  <c r="K3006" i="44" s="1"/>
  <c r="J3002" i="44"/>
  <c r="A3002" i="44"/>
  <c r="L3001" i="44"/>
  <c r="G3080" i="44"/>
  <c r="E3079" i="44"/>
  <c r="I3079" i="44" s="1"/>
  <c r="K3079" i="44" s="1"/>
  <c r="E3078" i="44"/>
  <c r="I3078" i="44" s="1"/>
  <c r="K3078" i="44" s="1"/>
  <c r="E3077" i="44"/>
  <c r="I3077" i="44" s="1"/>
  <c r="K3077" i="44" s="1"/>
  <c r="E3076" i="44"/>
  <c r="I3076" i="44" s="1"/>
  <c r="K3076" i="44" s="1"/>
  <c r="E3075" i="44"/>
  <c r="I3075" i="44" s="1"/>
  <c r="K3075" i="44" s="1"/>
  <c r="E3074" i="44"/>
  <c r="I3074" i="44" s="1"/>
  <c r="K3074" i="44" s="1"/>
  <c r="E3073" i="44"/>
  <c r="I3073" i="44" s="1"/>
  <c r="K3073" i="44" s="1"/>
  <c r="E3072" i="44"/>
  <c r="I3072" i="44" s="1"/>
  <c r="K3072" i="44" s="1"/>
  <c r="E3071" i="44"/>
  <c r="I3071" i="44" s="1"/>
  <c r="K3071" i="44" s="1"/>
  <c r="E3070" i="44"/>
  <c r="I3070" i="44" s="1"/>
  <c r="K3070" i="44" s="1"/>
  <c r="E3069" i="44"/>
  <c r="I3069" i="44" s="1"/>
  <c r="K3069" i="44" s="1"/>
  <c r="J3065" i="44"/>
  <c r="A3065" i="44"/>
  <c r="L3064" i="44"/>
  <c r="L2992" i="44"/>
  <c r="L2991" i="44"/>
  <c r="L2976" i="44"/>
  <c r="L2975" i="44"/>
  <c r="G2999" i="44"/>
  <c r="E2998" i="44"/>
  <c r="I2998" i="44" s="1"/>
  <c r="K2998" i="44" s="1"/>
  <c r="E2997" i="44"/>
  <c r="I2997" i="44" s="1"/>
  <c r="K2997" i="44" s="1"/>
  <c r="E2996" i="44"/>
  <c r="I2996" i="44" s="1"/>
  <c r="K2996" i="44" s="1"/>
  <c r="E2995" i="44"/>
  <c r="I2995" i="44" s="1"/>
  <c r="K2995" i="44" s="1"/>
  <c r="E2994" i="44"/>
  <c r="I2994" i="44" s="1"/>
  <c r="K2994" i="44" s="1"/>
  <c r="E2993" i="44"/>
  <c r="I2993" i="44" s="1"/>
  <c r="K2993" i="44" s="1"/>
  <c r="E2992" i="44"/>
  <c r="I2992" i="44" s="1"/>
  <c r="K2992" i="44" s="1"/>
  <c r="E2991" i="44"/>
  <c r="I2991" i="44" s="1"/>
  <c r="K2991" i="44" s="1"/>
  <c r="E2990" i="44"/>
  <c r="I2990" i="44" s="1"/>
  <c r="K2990" i="44" s="1"/>
  <c r="J2986" i="44"/>
  <c r="A2986" i="44"/>
  <c r="L2985" i="44"/>
  <c r="G2983" i="44"/>
  <c r="E2982" i="44"/>
  <c r="I2982" i="44" s="1"/>
  <c r="K2982" i="44" s="1"/>
  <c r="E2981" i="44"/>
  <c r="I2981" i="44" s="1"/>
  <c r="K2981" i="44" s="1"/>
  <c r="E2980" i="44"/>
  <c r="I2980" i="44" s="1"/>
  <c r="K2980" i="44" s="1"/>
  <c r="E2979" i="44"/>
  <c r="I2979" i="44" s="1"/>
  <c r="K2979" i="44" s="1"/>
  <c r="E2978" i="44"/>
  <c r="I2978" i="44" s="1"/>
  <c r="K2978" i="44" s="1"/>
  <c r="E2977" i="44"/>
  <c r="I2977" i="44" s="1"/>
  <c r="K2977" i="44" s="1"/>
  <c r="E2976" i="44"/>
  <c r="I2976" i="44" s="1"/>
  <c r="K2976" i="44" s="1"/>
  <c r="E2975" i="44"/>
  <c r="I2975" i="44" s="1"/>
  <c r="K2975" i="44" s="1"/>
  <c r="E2974" i="44"/>
  <c r="I2974" i="44" s="1"/>
  <c r="K2974" i="44" s="1"/>
  <c r="E2973" i="44"/>
  <c r="I2973" i="44" s="1"/>
  <c r="K2973" i="44" s="1"/>
  <c r="J2969" i="44"/>
  <c r="A2969" i="44"/>
  <c r="L2968" i="44"/>
  <c r="L2954" i="44"/>
  <c r="L2953" i="44"/>
  <c r="G2966" i="44"/>
  <c r="E2965" i="44"/>
  <c r="I2965" i="44" s="1"/>
  <c r="K2965" i="44" s="1"/>
  <c r="E2964" i="44"/>
  <c r="I2964" i="44" s="1"/>
  <c r="K2964" i="44" s="1"/>
  <c r="E2963" i="44"/>
  <c r="I2963" i="44" s="1"/>
  <c r="K2963" i="44" s="1"/>
  <c r="E2962" i="44"/>
  <c r="I2962" i="44" s="1"/>
  <c r="K2962" i="44" s="1"/>
  <c r="E2961" i="44"/>
  <c r="I2961" i="44" s="1"/>
  <c r="E2960" i="44"/>
  <c r="I2960" i="44" s="1"/>
  <c r="E2959" i="44"/>
  <c r="I2959" i="44" s="1"/>
  <c r="K2959" i="44" s="1"/>
  <c r="E2958" i="44"/>
  <c r="E2957" i="44"/>
  <c r="I2957" i="44" s="1"/>
  <c r="E2956" i="44"/>
  <c r="E2955" i="44"/>
  <c r="I2955" i="44" s="1"/>
  <c r="E2954" i="44"/>
  <c r="I2954" i="44" s="1"/>
  <c r="K2954" i="44" s="1"/>
  <c r="E2953" i="44"/>
  <c r="I2953" i="44" s="1"/>
  <c r="K2953" i="44" s="1"/>
  <c r="E2952" i="44"/>
  <c r="I2952" i="44" s="1"/>
  <c r="K2952" i="44" s="1"/>
  <c r="J2948" i="44"/>
  <c r="A2948" i="44"/>
  <c r="L2947" i="44"/>
  <c r="E2944" i="44"/>
  <c r="I2944" i="44" s="1"/>
  <c r="K2944" i="44" s="1"/>
  <c r="E2943" i="44"/>
  <c r="I2943" i="44" s="1"/>
  <c r="K2943" i="44" s="1"/>
  <c r="E2942" i="44"/>
  <c r="I2942" i="44" s="1"/>
  <c r="K2942" i="44" s="1"/>
  <c r="E2941" i="44"/>
  <c r="I2941" i="44" s="1"/>
  <c r="K2941" i="44" s="1"/>
  <c r="J2937" i="44"/>
  <c r="A2937" i="44"/>
  <c r="L2936" i="44"/>
  <c r="X135" i="182" l="1"/>
  <c r="X137" i="182" s="1"/>
  <c r="W107" i="182"/>
  <c r="X107" i="182"/>
  <c r="W149" i="182"/>
  <c r="X149" i="182" s="1"/>
  <c r="X151" i="182" s="1"/>
  <c r="X62" i="182"/>
  <c r="X86" i="182"/>
  <c r="W90" i="182"/>
  <c r="X90" i="182" s="1"/>
  <c r="X77" i="182"/>
  <c r="X47" i="182"/>
  <c r="W62" i="182"/>
  <c r="K3010" i="44"/>
  <c r="K3012" i="44" s="1"/>
  <c r="K3080" i="44"/>
  <c r="K2999" i="44"/>
  <c r="K2945" i="44"/>
  <c r="K2983" i="44"/>
  <c r="I2958" i="44"/>
  <c r="K2958" i="44" s="1"/>
  <c r="I2956" i="44"/>
  <c r="K2956" i="44" s="1"/>
  <c r="K2961" i="44"/>
  <c r="K2960" i="44"/>
  <c r="K2957" i="44"/>
  <c r="K2955" i="44"/>
  <c r="X92" i="182" l="1"/>
  <c r="W92" i="182"/>
  <c r="W151" i="182"/>
  <c r="K2966" i="44"/>
  <c r="E2932" i="44" l="1"/>
  <c r="I2932" i="44" s="1"/>
  <c r="K2932" i="44" s="1"/>
  <c r="E2931" i="44"/>
  <c r="I2931" i="44" s="1"/>
  <c r="G2934" i="44"/>
  <c r="E2933" i="44"/>
  <c r="I2933" i="44" s="1"/>
  <c r="K2933" i="44" s="1"/>
  <c r="E2930" i="44"/>
  <c r="I2930" i="44" s="1"/>
  <c r="K2930" i="44" s="1"/>
  <c r="E2929" i="44"/>
  <c r="I2929" i="44" s="1"/>
  <c r="K2929" i="44" s="1"/>
  <c r="J2925" i="44"/>
  <c r="A2925" i="44"/>
  <c r="L2924" i="44"/>
  <c r="E2899" i="44"/>
  <c r="I2899" i="44" s="1"/>
  <c r="K2899" i="44" s="1"/>
  <c r="E2898" i="44"/>
  <c r="I2898" i="44" s="1"/>
  <c r="K2898" i="44" s="1"/>
  <c r="E2897" i="44"/>
  <c r="I2897" i="44" s="1"/>
  <c r="K2897" i="44" s="1"/>
  <c r="E2896" i="44"/>
  <c r="I2896" i="44" s="1"/>
  <c r="K2896" i="44" s="1"/>
  <c r="J2892" i="44"/>
  <c r="A2892" i="44"/>
  <c r="L2891" i="44"/>
  <c r="E2866" i="44"/>
  <c r="I2866" i="44" s="1"/>
  <c r="K2866" i="44" s="1"/>
  <c r="E2865" i="44"/>
  <c r="I2865" i="44" s="1"/>
  <c r="K2865" i="44" s="1"/>
  <c r="E2864" i="44"/>
  <c r="I2864" i="44" s="1"/>
  <c r="K2864" i="44" s="1"/>
  <c r="E2863" i="44"/>
  <c r="I2863" i="44" s="1"/>
  <c r="K2863" i="44" s="1"/>
  <c r="J2859" i="44"/>
  <c r="A2859" i="44"/>
  <c r="L2858" i="44"/>
  <c r="E2833" i="44"/>
  <c r="I2833" i="44" s="1"/>
  <c r="K2833" i="44" s="1"/>
  <c r="E2832" i="44"/>
  <c r="I2832" i="44" s="1"/>
  <c r="K2832" i="44" s="1"/>
  <c r="E2831" i="44"/>
  <c r="I2831" i="44" s="1"/>
  <c r="K2831" i="44" s="1"/>
  <c r="E2830" i="44"/>
  <c r="I2830" i="44" s="1"/>
  <c r="K2830" i="44" s="1"/>
  <c r="J2826" i="44"/>
  <c r="A2826" i="44"/>
  <c r="L2825" i="44"/>
  <c r="E2767" i="44"/>
  <c r="I2767" i="44" s="1"/>
  <c r="K2767" i="44" s="1"/>
  <c r="E2766" i="44"/>
  <c r="I2766" i="44" s="1"/>
  <c r="K2766" i="44" s="1"/>
  <c r="E2765" i="44"/>
  <c r="I2765" i="44" s="1"/>
  <c r="K2765" i="44" s="1"/>
  <c r="E2764" i="44"/>
  <c r="I2764" i="44" s="1"/>
  <c r="K2764" i="44" s="1"/>
  <c r="J2760" i="44"/>
  <c r="A2760" i="44"/>
  <c r="L2759" i="44"/>
  <c r="J2749" i="44"/>
  <c r="J2738" i="44"/>
  <c r="J2727" i="44"/>
  <c r="J2716" i="44"/>
  <c r="J2705" i="44"/>
  <c r="J2694" i="44"/>
  <c r="G2757" i="44"/>
  <c r="E2756" i="44"/>
  <c r="I2756" i="44" s="1"/>
  <c r="K2756" i="44" s="1"/>
  <c r="E2755" i="44"/>
  <c r="I2755" i="44" s="1"/>
  <c r="K2755" i="44" s="1"/>
  <c r="E2754" i="44"/>
  <c r="I2754" i="44" s="1"/>
  <c r="K2754" i="44" s="1"/>
  <c r="E2753" i="44"/>
  <c r="I2753" i="44" s="1"/>
  <c r="K2753" i="44" s="1"/>
  <c r="A2749" i="44"/>
  <c r="L2748" i="44"/>
  <c r="E2743" i="44"/>
  <c r="I2743" i="44" s="1"/>
  <c r="K2743" i="44" s="1"/>
  <c r="E2745" i="44"/>
  <c r="I2745" i="44" s="1"/>
  <c r="K2745" i="44" s="1"/>
  <c r="E2744" i="44"/>
  <c r="I2744" i="44" s="1"/>
  <c r="K2744" i="44" s="1"/>
  <c r="E2742" i="44"/>
  <c r="I2742" i="44" s="1"/>
  <c r="K2742" i="44" s="1"/>
  <c r="A2738" i="44"/>
  <c r="L2737" i="44"/>
  <c r="K2834" i="44" l="1"/>
  <c r="K2757" i="44"/>
  <c r="K2931" i="44"/>
  <c r="K2934" i="44" s="1"/>
  <c r="K2900" i="44"/>
  <c r="K2867" i="44"/>
  <c r="K2768" i="44"/>
  <c r="K2746" i="44"/>
  <c r="E2734" i="44"/>
  <c r="I2734" i="44" s="1"/>
  <c r="K2734" i="44" s="1"/>
  <c r="E2733" i="44"/>
  <c r="I2733" i="44" s="1"/>
  <c r="K2733" i="44" s="1"/>
  <c r="E2732" i="44"/>
  <c r="I2732" i="44" s="1"/>
  <c r="K2732" i="44" s="1"/>
  <c r="E2731" i="44"/>
  <c r="I2731" i="44" s="1"/>
  <c r="K2731" i="44" s="1"/>
  <c r="A2727" i="44"/>
  <c r="L2726" i="44"/>
  <c r="K2735" i="44" l="1"/>
  <c r="B1608" i="97"/>
  <c r="AA1608" i="97"/>
  <c r="AB1608" i="97"/>
  <c r="B1609" i="97"/>
  <c r="AA1609" i="97"/>
  <c r="AB1609" i="97"/>
  <c r="B1610" i="97"/>
  <c r="AA1610" i="97"/>
  <c r="AB1610" i="97"/>
  <c r="B1611" i="97"/>
  <c r="AA1611" i="97"/>
  <c r="AB1611" i="97"/>
  <c r="B1612" i="97"/>
  <c r="AA1612" i="97"/>
  <c r="AB1612" i="97"/>
  <c r="B1613" i="97"/>
  <c r="AA1613" i="97"/>
  <c r="AB1613" i="97"/>
  <c r="B1614" i="97"/>
  <c r="AA1614" i="97"/>
  <c r="AB1614" i="97"/>
  <c r="B1615" i="97"/>
  <c r="AA1615" i="97"/>
  <c r="AB1615" i="97"/>
  <c r="B1616" i="97"/>
  <c r="AA1616" i="97"/>
  <c r="AB1616" i="97"/>
  <c r="B1617" i="97"/>
  <c r="AA1617" i="97"/>
  <c r="AB1617" i="97"/>
  <c r="B1618" i="97"/>
  <c r="AA1618" i="97"/>
  <c r="AB1618" i="97"/>
  <c r="B1619" i="97"/>
  <c r="AA1619" i="97"/>
  <c r="AB1619" i="97"/>
  <c r="B1620" i="97"/>
  <c r="AA1620" i="97"/>
  <c r="AB1620" i="97"/>
  <c r="B1621" i="97"/>
  <c r="AA1621" i="97"/>
  <c r="AB1621" i="97"/>
  <c r="B1622" i="97"/>
  <c r="AA1622" i="97"/>
  <c r="AB1622" i="97"/>
  <c r="B1623" i="97"/>
  <c r="AA1623" i="97"/>
  <c r="AB1623" i="97"/>
  <c r="B1624" i="97"/>
  <c r="AA1624" i="97"/>
  <c r="AB1624" i="97"/>
  <c r="B1625" i="97"/>
  <c r="AA1625" i="97"/>
  <c r="AB1625" i="97"/>
  <c r="B1626" i="97"/>
  <c r="AA1626" i="97"/>
  <c r="AB1626" i="97"/>
  <c r="B1627" i="97"/>
  <c r="AA1627" i="97"/>
  <c r="AB1627" i="97"/>
  <c r="B1628" i="97"/>
  <c r="AA1628" i="97"/>
  <c r="AB1628" i="97"/>
  <c r="B1629" i="97"/>
  <c r="AA1629" i="97"/>
  <c r="AB1629" i="97"/>
  <c r="B1630" i="97"/>
  <c r="AA1630" i="97"/>
  <c r="AB1630" i="97"/>
  <c r="B1631" i="97"/>
  <c r="AA1631" i="97"/>
  <c r="AB1631" i="97"/>
  <c r="B1632" i="97"/>
  <c r="AA1632" i="97"/>
  <c r="AB1632" i="97"/>
  <c r="B1633" i="97"/>
  <c r="AA1633" i="97"/>
  <c r="AB1633" i="97"/>
  <c r="B1634" i="97"/>
  <c r="AA1634" i="97"/>
  <c r="AB1634" i="97"/>
  <c r="B1635" i="97"/>
  <c r="AA1635" i="97"/>
  <c r="AB1635" i="97"/>
  <c r="B1636" i="97"/>
  <c r="AA1636" i="97"/>
  <c r="AB1636" i="97"/>
  <c r="B1637" i="97"/>
  <c r="AA1637" i="97"/>
  <c r="AB1637" i="97"/>
  <c r="B1638" i="97"/>
  <c r="AA1638" i="97"/>
  <c r="AB1638" i="97"/>
  <c r="B1639" i="97"/>
  <c r="AA1639" i="97"/>
  <c r="AB1639" i="97"/>
  <c r="B1640" i="97"/>
  <c r="AA1640" i="97"/>
  <c r="AB1640" i="97"/>
  <c r="B1641" i="97"/>
  <c r="AA1641" i="97"/>
  <c r="AB1641" i="97"/>
  <c r="B1642" i="97"/>
  <c r="AA1642" i="97"/>
  <c r="AB1642" i="97"/>
  <c r="B1643" i="97"/>
  <c r="AA1643" i="97"/>
  <c r="AB1643" i="97"/>
  <c r="B1644" i="97"/>
  <c r="AA1644" i="97"/>
  <c r="AB1644" i="97"/>
  <c r="B1645" i="97"/>
  <c r="AA1645" i="97"/>
  <c r="AB1645" i="97"/>
  <c r="B1646" i="97"/>
  <c r="AA1646" i="97"/>
  <c r="AB1646" i="97"/>
  <c r="B1647" i="97"/>
  <c r="AA1647" i="97"/>
  <c r="AB1647" i="97"/>
  <c r="B1648" i="97"/>
  <c r="AA1648" i="97"/>
  <c r="AB1648" i="97"/>
  <c r="B1649" i="97"/>
  <c r="AA1649" i="97"/>
  <c r="AB1649" i="97"/>
  <c r="B1650" i="97"/>
  <c r="AA1650" i="97"/>
  <c r="AB1650" i="97"/>
  <c r="B1651" i="97"/>
  <c r="AA1651" i="97"/>
  <c r="AB1651" i="97"/>
  <c r="B1652" i="97"/>
  <c r="AA1652" i="97"/>
  <c r="AB1652" i="97"/>
  <c r="B1653" i="97"/>
  <c r="AA1653" i="97"/>
  <c r="AB1653" i="97"/>
  <c r="B1654" i="97"/>
  <c r="AA1654" i="97"/>
  <c r="AB1654" i="97"/>
  <c r="B1655" i="97"/>
  <c r="AA1655" i="97"/>
  <c r="AB1655" i="97"/>
  <c r="B1656" i="97"/>
  <c r="AA1656" i="97"/>
  <c r="AB1656" i="97"/>
  <c r="B1657" i="97"/>
  <c r="AA1657" i="97"/>
  <c r="AB1657" i="97"/>
  <c r="B1658" i="97"/>
  <c r="AA1658" i="97"/>
  <c r="AB1658" i="97"/>
  <c r="B1659" i="97"/>
  <c r="AA1659" i="97"/>
  <c r="AB1659" i="97"/>
  <c r="B1660" i="97"/>
  <c r="AA1660" i="97"/>
  <c r="AB1660" i="97"/>
  <c r="B1661" i="97"/>
  <c r="AA1661" i="97"/>
  <c r="AB1661" i="97"/>
  <c r="B1662" i="97"/>
  <c r="AA1662" i="97"/>
  <c r="AB1662" i="97"/>
  <c r="B1663" i="97"/>
  <c r="AA1663" i="97"/>
  <c r="AB1663" i="97"/>
  <c r="B1664" i="97"/>
  <c r="AA1664" i="97"/>
  <c r="AB1664" i="97"/>
  <c r="B1665" i="97"/>
  <c r="AA1665" i="97"/>
  <c r="AB1665" i="97"/>
  <c r="B1666" i="97"/>
  <c r="AA1666" i="97"/>
  <c r="AB1666" i="97"/>
  <c r="B1667" i="97"/>
  <c r="AA1667" i="97"/>
  <c r="AB1667" i="97"/>
  <c r="B1668" i="97"/>
  <c r="AA1668" i="97"/>
  <c r="AB1668" i="97"/>
  <c r="B1669" i="97"/>
  <c r="AA1669" i="97"/>
  <c r="AB1669" i="97"/>
  <c r="B1670" i="97"/>
  <c r="AA1670" i="97"/>
  <c r="AB1670" i="97"/>
  <c r="B1671" i="97"/>
  <c r="AA1671" i="97"/>
  <c r="AB1671" i="97"/>
  <c r="B1672" i="97"/>
  <c r="AA1672" i="97"/>
  <c r="AB1672" i="97"/>
  <c r="B1673" i="97"/>
  <c r="AA1673" i="97"/>
  <c r="AB1673" i="97"/>
  <c r="B1674" i="97"/>
  <c r="AA1674" i="97"/>
  <c r="AB1674" i="97"/>
  <c r="B1675" i="97"/>
  <c r="AA1675" i="97"/>
  <c r="AB1675" i="97"/>
  <c r="B1676" i="97"/>
  <c r="AA1676" i="97"/>
  <c r="AB1676" i="97"/>
  <c r="B1677" i="97"/>
  <c r="AA1677" i="97"/>
  <c r="AB1677" i="97"/>
  <c r="B1678" i="97"/>
  <c r="AA1678" i="97"/>
  <c r="AB1678" i="97"/>
  <c r="B1679" i="97"/>
  <c r="AA1679" i="97"/>
  <c r="AB1679" i="97"/>
  <c r="B1680" i="97"/>
  <c r="AA1680" i="97"/>
  <c r="AB1680" i="97"/>
  <c r="B1681" i="97"/>
  <c r="AA1681" i="97"/>
  <c r="AB1681" i="97"/>
  <c r="B1682" i="97"/>
  <c r="AA1682" i="97"/>
  <c r="AB1682" i="97"/>
  <c r="B1683" i="97"/>
  <c r="AA1683" i="97"/>
  <c r="AB1683" i="97"/>
  <c r="B1684" i="97"/>
  <c r="AA1684" i="97"/>
  <c r="AB1684" i="97"/>
  <c r="B1685" i="97"/>
  <c r="AA1685" i="97"/>
  <c r="AB1685" i="97"/>
  <c r="B1686" i="97"/>
  <c r="AA1686" i="97"/>
  <c r="AB1686" i="97"/>
  <c r="B1687" i="97"/>
  <c r="AA1687" i="97"/>
  <c r="AB1687" i="97"/>
  <c r="B1688" i="97"/>
  <c r="AA1688" i="97"/>
  <c r="AB1688" i="97"/>
  <c r="B1689" i="97"/>
  <c r="AA1689" i="97"/>
  <c r="AB1689" i="97"/>
  <c r="B1690" i="97"/>
  <c r="AA1690" i="97"/>
  <c r="AB1690" i="97"/>
  <c r="B1691" i="97"/>
  <c r="AA1691" i="97"/>
  <c r="AB1691" i="97"/>
  <c r="B1692" i="97"/>
  <c r="AA1692" i="97"/>
  <c r="AB1692" i="97"/>
  <c r="B1693" i="97"/>
  <c r="AA1693" i="97"/>
  <c r="AB1693" i="97"/>
  <c r="B1694" i="97"/>
  <c r="AA1694" i="97"/>
  <c r="AB1694" i="97"/>
  <c r="B1695" i="97"/>
  <c r="AA1695" i="97"/>
  <c r="AB1695" i="97"/>
  <c r="B1696" i="97"/>
  <c r="AA1696" i="97"/>
  <c r="AB1696" i="97"/>
  <c r="B1697" i="97"/>
  <c r="AA1697" i="97"/>
  <c r="AB1697" i="97"/>
  <c r="B1698" i="97"/>
  <c r="AA1698" i="97"/>
  <c r="AB1698" i="97"/>
  <c r="B1699" i="97"/>
  <c r="AA1699" i="97"/>
  <c r="AB1699" i="97"/>
  <c r="B1700" i="97"/>
  <c r="AA1700" i="97"/>
  <c r="AB1700" i="97"/>
  <c r="B1701" i="97"/>
  <c r="AA1701" i="97"/>
  <c r="AB1701" i="97"/>
  <c r="B1702" i="97"/>
  <c r="AA1702" i="97"/>
  <c r="AB1702" i="97"/>
  <c r="B1703" i="97"/>
  <c r="AA1703" i="97"/>
  <c r="AB1703" i="97"/>
  <c r="B1704" i="97"/>
  <c r="AA1704" i="97"/>
  <c r="AB1704" i="97"/>
  <c r="B1705" i="97"/>
  <c r="AA1705" i="97"/>
  <c r="AB1705" i="97"/>
  <c r="B1706" i="97"/>
  <c r="AA1706" i="97"/>
  <c r="AB1706" i="97"/>
  <c r="B1707" i="97"/>
  <c r="AA1707" i="97"/>
  <c r="AB1707" i="97"/>
  <c r="B1708" i="97"/>
  <c r="AA1708" i="97"/>
  <c r="AB1708" i="97"/>
  <c r="B1709" i="97"/>
  <c r="AA1709" i="97"/>
  <c r="AB1709" i="97"/>
  <c r="B1710" i="97"/>
  <c r="AA1710" i="97"/>
  <c r="AB1710" i="97"/>
  <c r="B1711" i="97"/>
  <c r="AA1711" i="97"/>
  <c r="AB1711" i="97"/>
  <c r="B1712" i="97"/>
  <c r="AA1712" i="97"/>
  <c r="AB1712" i="97"/>
  <c r="B1713" i="97"/>
  <c r="AA1713" i="97"/>
  <c r="AB1713" i="97"/>
  <c r="B1714" i="97"/>
  <c r="AA1714" i="97"/>
  <c r="AB1714" i="97"/>
  <c r="B1715" i="97"/>
  <c r="AA1715" i="97"/>
  <c r="AB1715" i="97"/>
  <c r="B1716" i="97"/>
  <c r="AA1716" i="97"/>
  <c r="AB1716" i="97"/>
  <c r="B1717" i="97"/>
  <c r="AA1717" i="97"/>
  <c r="AB1717" i="97"/>
  <c r="B1718" i="97"/>
  <c r="AA1718" i="97"/>
  <c r="AB1718" i="97"/>
  <c r="B1719" i="97"/>
  <c r="AA1719" i="97"/>
  <c r="AB1719" i="97"/>
  <c r="B1720" i="97"/>
  <c r="AA1720" i="97"/>
  <c r="AB1720" i="97"/>
  <c r="B1721" i="97"/>
  <c r="AA1721" i="97"/>
  <c r="AB1721" i="97"/>
  <c r="B1722" i="97"/>
  <c r="AA1722" i="97"/>
  <c r="AB1722" i="97"/>
  <c r="B1723" i="97"/>
  <c r="AA1723" i="97"/>
  <c r="AB1723" i="97"/>
  <c r="B1724" i="97"/>
  <c r="AA1724" i="97"/>
  <c r="AB1724" i="97"/>
  <c r="B1725" i="97"/>
  <c r="AA1725" i="97"/>
  <c r="AB1725" i="97"/>
  <c r="B1726" i="97"/>
  <c r="AA1726" i="97"/>
  <c r="AB1726" i="97"/>
  <c r="B1727" i="97"/>
  <c r="AA1727" i="97"/>
  <c r="AB1727" i="97"/>
  <c r="B1728" i="97"/>
  <c r="AA1728" i="97"/>
  <c r="AB1728" i="97"/>
  <c r="B1729" i="97"/>
  <c r="AA1729" i="97"/>
  <c r="AB1729" i="97"/>
  <c r="B1730" i="97"/>
  <c r="AA1730" i="97"/>
  <c r="AB1730" i="97"/>
  <c r="B1731" i="97"/>
  <c r="AA1731" i="97"/>
  <c r="AB1731" i="97"/>
  <c r="B1732" i="97"/>
  <c r="AA1732" i="97"/>
  <c r="AB1732" i="97"/>
  <c r="B1733" i="97"/>
  <c r="AA1733" i="97"/>
  <c r="AB1733" i="97"/>
  <c r="B1734" i="97"/>
  <c r="AA1734" i="97"/>
  <c r="AB1734" i="97"/>
  <c r="B1735" i="97"/>
  <c r="AA1735" i="97"/>
  <c r="AB1735" i="97"/>
  <c r="B1736" i="97"/>
  <c r="AA1736" i="97"/>
  <c r="AB1736" i="97"/>
  <c r="B1737" i="97"/>
  <c r="AA1737" i="97"/>
  <c r="AB1737" i="97"/>
  <c r="B1738" i="97"/>
  <c r="AA1738" i="97"/>
  <c r="AB1738" i="97"/>
  <c r="B1739" i="97"/>
  <c r="AA1739" i="97"/>
  <c r="AB1739" i="97"/>
  <c r="B1740" i="97"/>
  <c r="AA1740" i="97"/>
  <c r="AB1740" i="97"/>
  <c r="B1741" i="97"/>
  <c r="AA1741" i="97"/>
  <c r="AB1741" i="97"/>
  <c r="B1742" i="97"/>
  <c r="AA1742" i="97"/>
  <c r="AB1742" i="97"/>
  <c r="B1743" i="97"/>
  <c r="AA1743" i="97"/>
  <c r="AB1743" i="97"/>
  <c r="B1744" i="97"/>
  <c r="AA1744" i="97"/>
  <c r="AB1744" i="97"/>
  <c r="B1745" i="97"/>
  <c r="AA1745" i="97"/>
  <c r="AB1745" i="97"/>
  <c r="B1746" i="97"/>
  <c r="AA1746" i="97"/>
  <c r="AB1746" i="97"/>
  <c r="B1747" i="97"/>
  <c r="AA1747" i="97"/>
  <c r="AB1747" i="97"/>
  <c r="B1748" i="97"/>
  <c r="AA1748" i="97"/>
  <c r="AB1748" i="97"/>
  <c r="B1749" i="97"/>
  <c r="AA1749" i="97"/>
  <c r="AB1749" i="97"/>
  <c r="B1750" i="97"/>
  <c r="AA1750" i="97"/>
  <c r="AB1750" i="97"/>
  <c r="B1751" i="97"/>
  <c r="AA1751" i="97"/>
  <c r="AB1751" i="97"/>
  <c r="B1752" i="97"/>
  <c r="AA1752" i="97"/>
  <c r="AB1752" i="97"/>
  <c r="B1753" i="97"/>
  <c r="AA1753" i="97"/>
  <c r="AB1753" i="97"/>
  <c r="B1754" i="97"/>
  <c r="AA1754" i="97"/>
  <c r="AB1754" i="97"/>
  <c r="B1755" i="97"/>
  <c r="AA1755" i="97"/>
  <c r="AB1755" i="97"/>
  <c r="B1756" i="97"/>
  <c r="AA1756" i="97"/>
  <c r="AB1756" i="97"/>
  <c r="B1757" i="97"/>
  <c r="AA1757" i="97"/>
  <c r="AB1757" i="97"/>
  <c r="B1758" i="97"/>
  <c r="AA1758" i="97"/>
  <c r="AB1758" i="97"/>
  <c r="B1759" i="97"/>
  <c r="AA1759" i="97"/>
  <c r="AB1759" i="97"/>
  <c r="B1760" i="97"/>
  <c r="AA1760" i="97"/>
  <c r="AB1760" i="97"/>
  <c r="B1761" i="97"/>
  <c r="AA1761" i="97"/>
  <c r="AB1761" i="97"/>
  <c r="B1762" i="97"/>
  <c r="AA1762" i="97"/>
  <c r="AB1762" i="97"/>
  <c r="B1763" i="97"/>
  <c r="AA1763" i="97"/>
  <c r="AB1763" i="97"/>
  <c r="B1764" i="97"/>
  <c r="AA1764" i="97"/>
  <c r="AB1764" i="97"/>
  <c r="B1765" i="97"/>
  <c r="AA1765" i="97"/>
  <c r="AB1765" i="97"/>
  <c r="B1766" i="97"/>
  <c r="AA1766" i="97"/>
  <c r="AB1766" i="97"/>
  <c r="B1767" i="97"/>
  <c r="AA1767" i="97"/>
  <c r="AB1767" i="97"/>
  <c r="B1768" i="97"/>
  <c r="AA1768" i="97"/>
  <c r="AB1768" i="97"/>
  <c r="B1769" i="97"/>
  <c r="AA1769" i="97"/>
  <c r="AB1769" i="97"/>
  <c r="B1770" i="97"/>
  <c r="AA1770" i="97"/>
  <c r="AB1770" i="97"/>
  <c r="B1771" i="97"/>
  <c r="AA1771" i="97"/>
  <c r="AB1771" i="97"/>
  <c r="B1772" i="97"/>
  <c r="AA1772" i="97"/>
  <c r="AB1772" i="97"/>
  <c r="B1773" i="97"/>
  <c r="AA1773" i="97"/>
  <c r="AB1773" i="97"/>
  <c r="B1774" i="97"/>
  <c r="AA1774" i="97"/>
  <c r="AB1774" i="97"/>
  <c r="B1775" i="97"/>
  <c r="AA1775" i="97"/>
  <c r="AB1775" i="97"/>
  <c r="B1776" i="97"/>
  <c r="AA1776" i="97"/>
  <c r="AB1776" i="97"/>
  <c r="B1777" i="97"/>
  <c r="AA1777" i="97"/>
  <c r="AB1777" i="97"/>
  <c r="B1778" i="97"/>
  <c r="AA1778" i="97"/>
  <c r="AB1778" i="97"/>
  <c r="B1779" i="97"/>
  <c r="AA1779" i="97"/>
  <c r="AB1779" i="97"/>
  <c r="B1780" i="97"/>
  <c r="AA1780" i="97"/>
  <c r="AB1780" i="97"/>
  <c r="B1781" i="97"/>
  <c r="AA1781" i="97"/>
  <c r="AB1781" i="97"/>
  <c r="B1782" i="97"/>
  <c r="AA1782" i="97"/>
  <c r="AB1782" i="97"/>
  <c r="B1783" i="97"/>
  <c r="AA1783" i="97"/>
  <c r="AB1783" i="97"/>
  <c r="B1784" i="97"/>
  <c r="AA1784" i="97"/>
  <c r="AB1784" i="97"/>
  <c r="B1785" i="97"/>
  <c r="AA1785" i="97"/>
  <c r="AB1785" i="97"/>
  <c r="B1786" i="97"/>
  <c r="AA1786" i="97"/>
  <c r="AB1786" i="97"/>
  <c r="B1787" i="97"/>
  <c r="AA1787" i="97"/>
  <c r="AB1787" i="97"/>
  <c r="B1788" i="97"/>
  <c r="AA1788" i="97"/>
  <c r="AB1788" i="97"/>
  <c r="B1789" i="97"/>
  <c r="AA1789" i="97"/>
  <c r="AB1789" i="97"/>
  <c r="B1790" i="97"/>
  <c r="AA1790" i="97"/>
  <c r="AB1790" i="97"/>
  <c r="B1791" i="97"/>
  <c r="AA1791" i="97"/>
  <c r="AB1791" i="97"/>
  <c r="B1792" i="97"/>
  <c r="AA1792" i="97"/>
  <c r="AB1792" i="97"/>
  <c r="B1793" i="97"/>
  <c r="AA1793" i="97"/>
  <c r="AB1793" i="97"/>
  <c r="B1794" i="97"/>
  <c r="AA1794" i="97"/>
  <c r="AB1794" i="97"/>
  <c r="B1795" i="97"/>
  <c r="AA1795" i="97"/>
  <c r="AB1795" i="97"/>
  <c r="B1796" i="97"/>
  <c r="AA1796" i="97"/>
  <c r="AB1796" i="97"/>
  <c r="B1797" i="97"/>
  <c r="AA1797" i="97"/>
  <c r="AB1797" i="97"/>
  <c r="B1798" i="97"/>
  <c r="AA1798" i="97"/>
  <c r="AB1798" i="97"/>
  <c r="B1799" i="97"/>
  <c r="AA1799" i="97"/>
  <c r="AB1799" i="97"/>
  <c r="B1800" i="97"/>
  <c r="AA1800" i="97"/>
  <c r="AB1800" i="97"/>
  <c r="B1801" i="97"/>
  <c r="AA1801" i="97"/>
  <c r="AB1801" i="97"/>
  <c r="B1802" i="97"/>
  <c r="AA1802" i="97"/>
  <c r="AB1802" i="97"/>
  <c r="B1803" i="97"/>
  <c r="AA1803" i="97"/>
  <c r="AB1803" i="97"/>
  <c r="B1804" i="97"/>
  <c r="AA1804" i="97"/>
  <c r="AB1804" i="97"/>
  <c r="B1805" i="97"/>
  <c r="AA1805" i="97"/>
  <c r="AB1805" i="97"/>
  <c r="B1806" i="97"/>
  <c r="AA1806" i="97"/>
  <c r="AB1806" i="97"/>
  <c r="B1807" i="97"/>
  <c r="AA1807" i="97"/>
  <c r="AB1807" i="97"/>
  <c r="B1808" i="97"/>
  <c r="AA1808" i="97"/>
  <c r="AB1808" i="97"/>
  <c r="B1809" i="97"/>
  <c r="AA1809" i="97"/>
  <c r="AB1809" i="97"/>
  <c r="B1810" i="97"/>
  <c r="AA1810" i="97"/>
  <c r="AB1810" i="97"/>
  <c r="B1811" i="97"/>
  <c r="AA1811" i="97"/>
  <c r="AB1811" i="97"/>
  <c r="B1812" i="97"/>
  <c r="AA1812" i="97"/>
  <c r="AB1812" i="97"/>
  <c r="B1813" i="97"/>
  <c r="AA1813" i="97"/>
  <c r="AB1813" i="97"/>
  <c r="B1814" i="97"/>
  <c r="AA1814" i="97"/>
  <c r="AB1814" i="97"/>
  <c r="B1815" i="97"/>
  <c r="AA1815" i="97"/>
  <c r="AB1815" i="97"/>
  <c r="B1816" i="97"/>
  <c r="AA1816" i="97"/>
  <c r="AB1816" i="97"/>
  <c r="B1817" i="97"/>
  <c r="AA1817" i="97"/>
  <c r="AB1817" i="97"/>
  <c r="B1818" i="97"/>
  <c r="AA1818" i="97"/>
  <c r="AB1818" i="97"/>
  <c r="B1819" i="97"/>
  <c r="AA1819" i="97"/>
  <c r="AB1819" i="97"/>
  <c r="B1820" i="97"/>
  <c r="AA1820" i="97"/>
  <c r="AB1820" i="97"/>
  <c r="B1821" i="97"/>
  <c r="AA1821" i="97"/>
  <c r="AB1821" i="97"/>
  <c r="B1822" i="97"/>
  <c r="AA1822" i="97"/>
  <c r="AB1822" i="97"/>
  <c r="B1823" i="97"/>
  <c r="AA1823" i="97"/>
  <c r="AB1823" i="97"/>
  <c r="B1824" i="97"/>
  <c r="AA1824" i="97"/>
  <c r="AB1824" i="97"/>
  <c r="B1825" i="97"/>
  <c r="AA1825" i="97"/>
  <c r="AB1825" i="97"/>
  <c r="B1826" i="97"/>
  <c r="AA1826" i="97"/>
  <c r="AB1826" i="97"/>
  <c r="B1827" i="97"/>
  <c r="AA1827" i="97"/>
  <c r="AB1827" i="97"/>
  <c r="B1828" i="97"/>
  <c r="AA1828" i="97"/>
  <c r="AB1828" i="97"/>
  <c r="B1829" i="97"/>
  <c r="AA1829" i="97"/>
  <c r="AB1829" i="97"/>
  <c r="B1830" i="97"/>
  <c r="AA1830" i="97"/>
  <c r="AB1830" i="97"/>
  <c r="B1831" i="97"/>
  <c r="AA1831" i="97"/>
  <c r="AB1831" i="97"/>
  <c r="B1832" i="97"/>
  <c r="AA1832" i="97"/>
  <c r="AB1832" i="97"/>
  <c r="B1833" i="97"/>
  <c r="AA1833" i="97"/>
  <c r="AB1833" i="97"/>
  <c r="B1834" i="97"/>
  <c r="AA1834" i="97"/>
  <c r="AB1834" i="97"/>
  <c r="B1835" i="97"/>
  <c r="AA1835" i="97"/>
  <c r="AB1835" i="97"/>
  <c r="B1836" i="97"/>
  <c r="AA1836" i="97"/>
  <c r="AB1836" i="97"/>
  <c r="B1837" i="97"/>
  <c r="AA1837" i="97"/>
  <c r="AB1837" i="97"/>
  <c r="B1838" i="97"/>
  <c r="AA1838" i="97"/>
  <c r="AB1838" i="97"/>
  <c r="B1839" i="97"/>
  <c r="AA1839" i="97"/>
  <c r="AB1839" i="97"/>
  <c r="B1840" i="97"/>
  <c r="AA1840" i="97"/>
  <c r="AB1840" i="97"/>
  <c r="B1841" i="97"/>
  <c r="AA1841" i="97"/>
  <c r="AB1841" i="97"/>
  <c r="B1842" i="97"/>
  <c r="AA1842" i="97"/>
  <c r="AB1842" i="97"/>
  <c r="B1843" i="97"/>
  <c r="AA1843" i="97"/>
  <c r="AB1843" i="97"/>
  <c r="B1844" i="97"/>
  <c r="AA1844" i="97"/>
  <c r="AB1844" i="97"/>
  <c r="B1845" i="97"/>
  <c r="AA1845" i="97"/>
  <c r="AB1845" i="97"/>
  <c r="B1846" i="97"/>
  <c r="AA1846" i="97"/>
  <c r="AB1846" i="97"/>
  <c r="B1847" i="97"/>
  <c r="AA1847" i="97"/>
  <c r="AB1847" i="97"/>
  <c r="B1848" i="97"/>
  <c r="AA1848" i="97"/>
  <c r="AB1848" i="97"/>
  <c r="B1849" i="97"/>
  <c r="AA1849" i="97"/>
  <c r="AB1849" i="97"/>
  <c r="B1850" i="97"/>
  <c r="AA1850" i="97"/>
  <c r="AB1850" i="97"/>
  <c r="B1851" i="97"/>
  <c r="AA1851" i="97"/>
  <c r="AB1851" i="97"/>
  <c r="B1852" i="97"/>
  <c r="AA1852" i="97"/>
  <c r="AB1852" i="97"/>
  <c r="B1853" i="97"/>
  <c r="AA1853" i="97"/>
  <c r="AB1853" i="97"/>
  <c r="B1854" i="97"/>
  <c r="AA1854" i="97"/>
  <c r="AB1854" i="97"/>
  <c r="B1855" i="97"/>
  <c r="AA1855" i="97"/>
  <c r="AB1855" i="97"/>
  <c r="B1856" i="97"/>
  <c r="AA1856" i="97"/>
  <c r="AB1856" i="97"/>
  <c r="B1857" i="97"/>
  <c r="AA1857" i="97"/>
  <c r="AB1857" i="97"/>
  <c r="B1858" i="97"/>
  <c r="AA1858" i="97"/>
  <c r="AB1858" i="97"/>
  <c r="B1859" i="97"/>
  <c r="AA1859" i="97"/>
  <c r="AB1859" i="97"/>
  <c r="B1860" i="97"/>
  <c r="AA1860" i="97"/>
  <c r="AB1860" i="97"/>
  <c r="B1861" i="97"/>
  <c r="AA1861" i="97"/>
  <c r="AB1861" i="97"/>
  <c r="B1862" i="97"/>
  <c r="AA1862" i="97"/>
  <c r="AB1862" i="97"/>
  <c r="B1863" i="97"/>
  <c r="AA1863" i="97"/>
  <c r="AB1863" i="97"/>
  <c r="B1864" i="97"/>
  <c r="AA1864" i="97"/>
  <c r="AB1864" i="97"/>
  <c r="B1865" i="97"/>
  <c r="AA1865" i="97"/>
  <c r="AB1865" i="97"/>
  <c r="B1866" i="97"/>
  <c r="AA1866" i="97"/>
  <c r="AB1866" i="97"/>
  <c r="B1867" i="97"/>
  <c r="AA1867" i="97"/>
  <c r="AB1867" i="97"/>
  <c r="B1868" i="97"/>
  <c r="AA1868" i="97"/>
  <c r="AB1868" i="97"/>
  <c r="B1869" i="97"/>
  <c r="AA1869" i="97"/>
  <c r="AB1869" i="97"/>
  <c r="B1870" i="97"/>
  <c r="AA1870" i="97"/>
  <c r="AB1870" i="97"/>
  <c r="B1871" i="97"/>
  <c r="AA1871" i="97"/>
  <c r="AB1871" i="97"/>
  <c r="B1872" i="97"/>
  <c r="AA1872" i="97"/>
  <c r="AB1872" i="97"/>
  <c r="B1873" i="97"/>
  <c r="AA1873" i="97"/>
  <c r="AB1873" i="97"/>
  <c r="B1874" i="97"/>
  <c r="AA1874" i="97"/>
  <c r="AB1874" i="97"/>
  <c r="B1875" i="97"/>
  <c r="AA1875" i="97"/>
  <c r="AB1875" i="97"/>
  <c r="B1876" i="97"/>
  <c r="AA1876" i="97"/>
  <c r="AB1876" i="97"/>
  <c r="B1877" i="97"/>
  <c r="AA1877" i="97"/>
  <c r="AB1877" i="97"/>
  <c r="B1878" i="97"/>
  <c r="AA1878" i="97"/>
  <c r="AB1878" i="97"/>
  <c r="B1879" i="97"/>
  <c r="AA1879" i="97"/>
  <c r="AB1879" i="97"/>
  <c r="B1880" i="97"/>
  <c r="AA1880" i="97"/>
  <c r="AB1880" i="97"/>
  <c r="B1881" i="97"/>
  <c r="AA1881" i="97"/>
  <c r="AB1881" i="97"/>
  <c r="B1882" i="97"/>
  <c r="AA1882" i="97"/>
  <c r="AB1882" i="97"/>
  <c r="B1883" i="97"/>
  <c r="AA1883" i="97"/>
  <c r="AB1883" i="97"/>
  <c r="B1884" i="97"/>
  <c r="AA1884" i="97"/>
  <c r="AB1884" i="97"/>
  <c r="B1885" i="97"/>
  <c r="AA1885" i="97"/>
  <c r="AB1885" i="97"/>
  <c r="B1886" i="97"/>
  <c r="AA1886" i="97"/>
  <c r="AB1886" i="97"/>
  <c r="B1887" i="97"/>
  <c r="AA1887" i="97"/>
  <c r="AB1887" i="97"/>
  <c r="B1888" i="97"/>
  <c r="AA1888" i="97"/>
  <c r="AB1888" i="97"/>
  <c r="B1889" i="97"/>
  <c r="AA1889" i="97"/>
  <c r="AB1889" i="97"/>
  <c r="B1890" i="97"/>
  <c r="AA1890" i="97"/>
  <c r="AB1890" i="97"/>
  <c r="B1891" i="97"/>
  <c r="AA1891" i="97"/>
  <c r="AB1891" i="97"/>
  <c r="B1892" i="97"/>
  <c r="AA1892" i="97"/>
  <c r="AB1892" i="97"/>
  <c r="B1893" i="97"/>
  <c r="AA1893" i="97"/>
  <c r="AB1893" i="97"/>
  <c r="B1894" i="97"/>
  <c r="AA1894" i="97"/>
  <c r="AB1894" i="97"/>
  <c r="B1895" i="97"/>
  <c r="AA1895" i="97"/>
  <c r="AB1895" i="97"/>
  <c r="B1896" i="97"/>
  <c r="AA1896" i="97"/>
  <c r="AB1896" i="97"/>
  <c r="B1897" i="97"/>
  <c r="AA1897" i="97"/>
  <c r="AB1897" i="97"/>
  <c r="B1898" i="97"/>
  <c r="AA1898" i="97"/>
  <c r="AB1898" i="97"/>
  <c r="B1899" i="97"/>
  <c r="AA1899" i="97"/>
  <c r="AB1899" i="97"/>
  <c r="B1900" i="97"/>
  <c r="AA1900" i="97"/>
  <c r="AB1900" i="97"/>
  <c r="B1901" i="97"/>
  <c r="AA1901" i="97"/>
  <c r="AB1901" i="97"/>
  <c r="B1902" i="97"/>
  <c r="AA1902" i="97"/>
  <c r="AB1902" i="97"/>
  <c r="B1903" i="97"/>
  <c r="AA1903" i="97"/>
  <c r="AB1903" i="97"/>
  <c r="B1904" i="97"/>
  <c r="AA1904" i="97"/>
  <c r="AB1904" i="97"/>
  <c r="B1905" i="97"/>
  <c r="AA1905" i="97"/>
  <c r="AB1905" i="97"/>
  <c r="B1906" i="97"/>
  <c r="AA1906" i="97"/>
  <c r="AB1906" i="97"/>
  <c r="B1907" i="97"/>
  <c r="AA1907" i="97"/>
  <c r="AB1907" i="97"/>
  <c r="B1908" i="97"/>
  <c r="AA1908" i="97"/>
  <c r="AB1908" i="97"/>
  <c r="B1909" i="97"/>
  <c r="AA1909" i="97"/>
  <c r="AB1909" i="97"/>
  <c r="B1910" i="97"/>
  <c r="AA1910" i="97"/>
  <c r="AB1910" i="97"/>
  <c r="B1911" i="97"/>
  <c r="AA1911" i="97"/>
  <c r="AB1911" i="97"/>
  <c r="B1912" i="97"/>
  <c r="AA1912" i="97"/>
  <c r="AB1912" i="97"/>
  <c r="B1913" i="97"/>
  <c r="AA1913" i="97"/>
  <c r="AB1913" i="97"/>
  <c r="B1914" i="97"/>
  <c r="AA1914" i="97"/>
  <c r="AB1914" i="97"/>
  <c r="B1915" i="97"/>
  <c r="AA1915" i="97"/>
  <c r="AB1915" i="97"/>
  <c r="B1916" i="97"/>
  <c r="AA1916" i="97"/>
  <c r="AB1916" i="97"/>
  <c r="B1917" i="97"/>
  <c r="AA1917" i="97"/>
  <c r="AB1917" i="97"/>
  <c r="B1918" i="97"/>
  <c r="AA1918" i="97"/>
  <c r="AB1918" i="97"/>
  <c r="B1919" i="97"/>
  <c r="AA1919" i="97"/>
  <c r="AB1919" i="97"/>
  <c r="B1920" i="97"/>
  <c r="AA1920" i="97"/>
  <c r="AB1920" i="97"/>
  <c r="B1921" i="97"/>
  <c r="AA1921" i="97"/>
  <c r="AB1921" i="97"/>
  <c r="B1922" i="97"/>
  <c r="AA1922" i="97"/>
  <c r="AB1922" i="97"/>
  <c r="B1923" i="97"/>
  <c r="AA1923" i="97"/>
  <c r="AB1923" i="97"/>
  <c r="B1924" i="97"/>
  <c r="AA1924" i="97"/>
  <c r="AB1924" i="97"/>
  <c r="B1925" i="97"/>
  <c r="AA1925" i="97"/>
  <c r="AB1925" i="97"/>
  <c r="B1926" i="97"/>
  <c r="AA1926" i="97"/>
  <c r="AB1926" i="97"/>
  <c r="B1927" i="97"/>
  <c r="AA1927" i="97"/>
  <c r="AB1927" i="97"/>
  <c r="B1928" i="97"/>
  <c r="AA1928" i="97"/>
  <c r="AB1928" i="97"/>
  <c r="B1929" i="97"/>
  <c r="AA1929" i="97"/>
  <c r="AB1929" i="97"/>
  <c r="B1930" i="97"/>
  <c r="AA1930" i="97"/>
  <c r="AB1930" i="97"/>
  <c r="B1931" i="97"/>
  <c r="AA1931" i="97"/>
  <c r="AB1931" i="97"/>
  <c r="B1932" i="97"/>
  <c r="AA1932" i="97"/>
  <c r="AB1932" i="97"/>
  <c r="B1933" i="97"/>
  <c r="AA1933" i="97"/>
  <c r="AB1933" i="97"/>
  <c r="B1934" i="97"/>
  <c r="AA1934" i="97"/>
  <c r="AB1934" i="97"/>
  <c r="B1935" i="97"/>
  <c r="AA1935" i="97"/>
  <c r="AB1935" i="97"/>
  <c r="B1936" i="97"/>
  <c r="AA1936" i="97"/>
  <c r="AB1936" i="97"/>
  <c r="B1937" i="97"/>
  <c r="AA1937" i="97"/>
  <c r="AB1937" i="97"/>
  <c r="B1938" i="97"/>
  <c r="AA1938" i="97"/>
  <c r="AB1938" i="97"/>
  <c r="B1939" i="97"/>
  <c r="AA1939" i="97"/>
  <c r="AB1939" i="97"/>
  <c r="B1940" i="97"/>
  <c r="AA1940" i="97"/>
  <c r="AB1940" i="97"/>
  <c r="B1941" i="97"/>
  <c r="AA1941" i="97"/>
  <c r="AB1941" i="97"/>
  <c r="B1942" i="97"/>
  <c r="AA1942" i="97"/>
  <c r="AB1942" i="97"/>
  <c r="B1943" i="97"/>
  <c r="AA1943" i="97"/>
  <c r="AB1943" i="97"/>
  <c r="B1944" i="97"/>
  <c r="AA1944" i="97"/>
  <c r="AB1944" i="97"/>
  <c r="B1945" i="97"/>
  <c r="AA1945" i="97"/>
  <c r="AB1945" i="97"/>
  <c r="B1946" i="97"/>
  <c r="AA1946" i="97"/>
  <c r="AB1946" i="97"/>
  <c r="B1947" i="97"/>
  <c r="AA1947" i="97"/>
  <c r="AB1947" i="97"/>
  <c r="B1948" i="97"/>
  <c r="AA1948" i="97"/>
  <c r="AB1948" i="97"/>
  <c r="B1949" i="97"/>
  <c r="AA1949" i="97"/>
  <c r="AB1949" i="97"/>
  <c r="B1950" i="97"/>
  <c r="AA1950" i="97"/>
  <c r="AB1950" i="97"/>
  <c r="B1951" i="97"/>
  <c r="AA1951" i="97"/>
  <c r="AB1951" i="97"/>
  <c r="B1952" i="97"/>
  <c r="AA1952" i="97"/>
  <c r="AB1952" i="97"/>
  <c r="B1953" i="97"/>
  <c r="AA1953" i="97"/>
  <c r="AB1953" i="97"/>
  <c r="B1954" i="97"/>
  <c r="AA1954" i="97"/>
  <c r="AB1954" i="97"/>
  <c r="B1955" i="97"/>
  <c r="AA1955" i="97"/>
  <c r="AB1955" i="97"/>
  <c r="B1956" i="97"/>
  <c r="AA1956" i="97"/>
  <c r="AB1956" i="97"/>
  <c r="B1957" i="97"/>
  <c r="AA1957" i="97"/>
  <c r="AB1957" i="97"/>
  <c r="B1958" i="97"/>
  <c r="AA1958" i="97"/>
  <c r="AB1958" i="97"/>
  <c r="B1959" i="97"/>
  <c r="AA1959" i="97"/>
  <c r="AB1959" i="97"/>
  <c r="B1960" i="97"/>
  <c r="AA1960" i="97"/>
  <c r="AB1960" i="97"/>
  <c r="B1961" i="97"/>
  <c r="AA1961" i="97"/>
  <c r="AB1961" i="97"/>
  <c r="B1962" i="97"/>
  <c r="AA1962" i="97"/>
  <c r="AB1962" i="97"/>
  <c r="B1963" i="97"/>
  <c r="AA1963" i="97"/>
  <c r="AB1963" i="97"/>
  <c r="B1964" i="97"/>
  <c r="AA1964" i="97"/>
  <c r="AB1964" i="97"/>
  <c r="B1965" i="97"/>
  <c r="AA1965" i="97"/>
  <c r="AB1965" i="97"/>
  <c r="B1966" i="97"/>
  <c r="AA1966" i="97"/>
  <c r="AB1966" i="97"/>
  <c r="B1967" i="97"/>
  <c r="AA1967" i="97"/>
  <c r="AB1967" i="97"/>
  <c r="B1968" i="97"/>
  <c r="AA1968" i="97"/>
  <c r="AB1968" i="97"/>
  <c r="B1969" i="97"/>
  <c r="AA1969" i="97"/>
  <c r="AB1969" i="97"/>
  <c r="B1970" i="97"/>
  <c r="AA1970" i="97"/>
  <c r="AB1970" i="97"/>
  <c r="B1971" i="97"/>
  <c r="AA1971" i="97"/>
  <c r="AB1971" i="97"/>
  <c r="B1972" i="97"/>
  <c r="AA1972" i="97"/>
  <c r="AB1972" i="97"/>
  <c r="B1973" i="97"/>
  <c r="AA1973" i="97"/>
  <c r="AB1973" i="97"/>
  <c r="B1974" i="97"/>
  <c r="AA1974" i="97"/>
  <c r="AB1974" i="97"/>
  <c r="B1975" i="97"/>
  <c r="AA1975" i="97"/>
  <c r="AB1975" i="97"/>
  <c r="B1976" i="97"/>
  <c r="AA1976" i="97"/>
  <c r="AB1976" i="97"/>
  <c r="B1977" i="97"/>
  <c r="AA1977" i="97"/>
  <c r="AB1977" i="97"/>
  <c r="B1978" i="97"/>
  <c r="AA1978" i="97"/>
  <c r="AB1978" i="97"/>
  <c r="B1979" i="97"/>
  <c r="AA1979" i="97"/>
  <c r="AB1979" i="97"/>
  <c r="B1980" i="97"/>
  <c r="AA1980" i="97"/>
  <c r="AB1980" i="97"/>
  <c r="B1981" i="97"/>
  <c r="AA1981" i="97"/>
  <c r="AB1981" i="97"/>
  <c r="B1982" i="97"/>
  <c r="AA1982" i="97"/>
  <c r="AB1982" i="97"/>
  <c r="B1983" i="97"/>
  <c r="AA1983" i="97"/>
  <c r="AB1983" i="97"/>
  <c r="B1984" i="97"/>
  <c r="AA1984" i="97"/>
  <c r="AB1984" i="97"/>
  <c r="B1985" i="97"/>
  <c r="AA1985" i="97"/>
  <c r="AB1985" i="97"/>
  <c r="B1986" i="97"/>
  <c r="AA1986" i="97"/>
  <c r="AB1986" i="97"/>
  <c r="B1987" i="97"/>
  <c r="AA1987" i="97"/>
  <c r="AB1987" i="97"/>
  <c r="B1988" i="97"/>
  <c r="AA1988" i="97"/>
  <c r="AB1988" i="97"/>
  <c r="B1989" i="97"/>
  <c r="AA1989" i="97"/>
  <c r="AB1989" i="97"/>
  <c r="B1990" i="97"/>
  <c r="AA1990" i="97"/>
  <c r="AB1990" i="97"/>
  <c r="B1991" i="97"/>
  <c r="AA1991" i="97"/>
  <c r="AB1991" i="97"/>
  <c r="B1992" i="97"/>
  <c r="AA1992" i="97"/>
  <c r="AB1992" i="97"/>
  <c r="B1993" i="97"/>
  <c r="AA1993" i="97"/>
  <c r="AB1993" i="97"/>
  <c r="B1994" i="97"/>
  <c r="AA1994" i="97"/>
  <c r="AB1994" i="97"/>
  <c r="B1995" i="97"/>
  <c r="AA1995" i="97"/>
  <c r="AB1995" i="97"/>
  <c r="B1996" i="97"/>
  <c r="AA1996" i="97"/>
  <c r="AB1996" i="97"/>
  <c r="B1997" i="97"/>
  <c r="AA1997" i="97"/>
  <c r="AB1997" i="97"/>
  <c r="B1998" i="97"/>
  <c r="AA1998" i="97"/>
  <c r="AB1998" i="97"/>
  <c r="B1999" i="97"/>
  <c r="AA1999" i="97"/>
  <c r="AB1999" i="97"/>
  <c r="B2000" i="97"/>
  <c r="AA2000" i="97"/>
  <c r="AB2000" i="97"/>
  <c r="B2001" i="97"/>
  <c r="AA2001" i="97"/>
  <c r="AB2001" i="97"/>
  <c r="B2002" i="97"/>
  <c r="AA2002" i="97"/>
  <c r="AB2002" i="97"/>
  <c r="B2003" i="97"/>
  <c r="AA2003" i="97"/>
  <c r="AB2003" i="97"/>
  <c r="B2004" i="97"/>
  <c r="AA2004" i="97"/>
  <c r="AB2004" i="97"/>
  <c r="B2005" i="97"/>
  <c r="AA2005" i="97"/>
  <c r="AB2005" i="97"/>
  <c r="B2006" i="97"/>
  <c r="AA2006" i="97"/>
  <c r="AB2006" i="97"/>
  <c r="B2007" i="97"/>
  <c r="AA2007" i="97"/>
  <c r="AB2007" i="97"/>
  <c r="B2008" i="97"/>
  <c r="AA2008" i="97"/>
  <c r="AB2008" i="97"/>
  <c r="B2009" i="97"/>
  <c r="AA2009" i="97"/>
  <c r="AB2009" i="97"/>
  <c r="B2010" i="97"/>
  <c r="AA2010" i="97"/>
  <c r="AB2010" i="97"/>
  <c r="B2011" i="97"/>
  <c r="AA2011" i="97"/>
  <c r="AB2011" i="97"/>
  <c r="B2012" i="97"/>
  <c r="AA2012" i="97"/>
  <c r="AB2012" i="97"/>
  <c r="B2013" i="97"/>
  <c r="AA2013" i="97"/>
  <c r="AB2013" i="97"/>
  <c r="B2014" i="97"/>
  <c r="AA2014" i="97"/>
  <c r="AB2014" i="97"/>
  <c r="B2015" i="97"/>
  <c r="AA2015" i="97"/>
  <c r="AB2015" i="97"/>
  <c r="B2016" i="97"/>
  <c r="AA2016" i="97"/>
  <c r="AB2016" i="97"/>
  <c r="B2017" i="97"/>
  <c r="AA2017" i="97"/>
  <c r="AB2017" i="97"/>
  <c r="B2018" i="97"/>
  <c r="AA2018" i="97"/>
  <c r="AB2018" i="97"/>
  <c r="B2019" i="97"/>
  <c r="AA2019" i="97"/>
  <c r="AB2019" i="97"/>
  <c r="B2020" i="97"/>
  <c r="AA2020" i="97"/>
  <c r="AB2020" i="97"/>
  <c r="B2021" i="97"/>
  <c r="AA2021" i="97"/>
  <c r="AB2021" i="97"/>
  <c r="B2022" i="97"/>
  <c r="AA2022" i="97"/>
  <c r="AB2022" i="97"/>
  <c r="B2023" i="97"/>
  <c r="AA2023" i="97"/>
  <c r="AB2023" i="97"/>
  <c r="B2024" i="97"/>
  <c r="AA2024" i="97"/>
  <c r="AB2024" i="97"/>
  <c r="B2025" i="97"/>
  <c r="AA2025" i="97"/>
  <c r="AB2025" i="97"/>
  <c r="B2026" i="97"/>
  <c r="AA2026" i="97"/>
  <c r="AB2026" i="97"/>
  <c r="B2027" i="97"/>
  <c r="AA2027" i="97"/>
  <c r="AB2027" i="97"/>
  <c r="B2028" i="97"/>
  <c r="AA2028" i="97"/>
  <c r="AB2028" i="97"/>
  <c r="B2029" i="97"/>
  <c r="AA2029" i="97"/>
  <c r="AB2029" i="97"/>
  <c r="B2030" i="97"/>
  <c r="AA2030" i="97"/>
  <c r="AB2030" i="97"/>
  <c r="B2031" i="97"/>
  <c r="AA2031" i="97"/>
  <c r="AB2031" i="97"/>
  <c r="B2032" i="97"/>
  <c r="AA2032" i="97"/>
  <c r="AB2032" i="97"/>
  <c r="B2033" i="97"/>
  <c r="AA2033" i="97"/>
  <c r="AB2033" i="97"/>
  <c r="B2034" i="97"/>
  <c r="AA2034" i="97"/>
  <c r="AB2034" i="97"/>
  <c r="B2035" i="97"/>
  <c r="AA2035" i="97"/>
  <c r="AB2035" i="97"/>
  <c r="B2036" i="97"/>
  <c r="AA2036" i="97"/>
  <c r="AB2036" i="97"/>
  <c r="B2037" i="97"/>
  <c r="AA2037" i="97"/>
  <c r="AB2037" i="97"/>
  <c r="B2038" i="97"/>
  <c r="AA2038" i="97"/>
  <c r="AB2038" i="97"/>
  <c r="B2039" i="97"/>
  <c r="AA2039" i="97"/>
  <c r="AB2039" i="97"/>
  <c r="B2040" i="97"/>
  <c r="AA2040" i="97"/>
  <c r="AB2040" i="97"/>
  <c r="B2041" i="97"/>
  <c r="AA2041" i="97"/>
  <c r="AB2041" i="97"/>
  <c r="B2042" i="97"/>
  <c r="AA2042" i="97"/>
  <c r="AB2042" i="97"/>
  <c r="B2043" i="97"/>
  <c r="AA2043" i="97"/>
  <c r="AB2043" i="97"/>
  <c r="B2044" i="97"/>
  <c r="AA2044" i="97"/>
  <c r="AB2044" i="97"/>
  <c r="B2045" i="97"/>
  <c r="AA2045" i="97"/>
  <c r="AB2045" i="97"/>
  <c r="B2046" i="97"/>
  <c r="AA2046" i="97"/>
  <c r="AB2046" i="97"/>
  <c r="B2047" i="97"/>
  <c r="AA2047" i="97"/>
  <c r="AB2047" i="97"/>
  <c r="B2048" i="97"/>
  <c r="AA2048" i="97"/>
  <c r="AB2048" i="97"/>
  <c r="B2049" i="97"/>
  <c r="AA2049" i="97"/>
  <c r="AB2049" i="97"/>
  <c r="B2050" i="97"/>
  <c r="AA2050" i="97"/>
  <c r="AB2050" i="97"/>
  <c r="B2051" i="97"/>
  <c r="AA2051" i="97"/>
  <c r="AB2051" i="97"/>
  <c r="B2052" i="97"/>
  <c r="AA2052" i="97"/>
  <c r="AB2052" i="97"/>
  <c r="B2053" i="97"/>
  <c r="AA2053" i="97"/>
  <c r="AB2053" i="97"/>
  <c r="B2054" i="97"/>
  <c r="AA2054" i="97"/>
  <c r="AB2054" i="97"/>
  <c r="B2055" i="97"/>
  <c r="AA2055" i="97"/>
  <c r="AB2055" i="97"/>
  <c r="B2056" i="97"/>
  <c r="AA2056" i="97"/>
  <c r="AB2056" i="97"/>
  <c r="B2057" i="97"/>
  <c r="AA2057" i="97"/>
  <c r="AB2057" i="97"/>
  <c r="B2058" i="97"/>
  <c r="AA2058" i="97"/>
  <c r="AB2058" i="97"/>
  <c r="B2059" i="97"/>
  <c r="AA2059" i="97"/>
  <c r="AB2059" i="97"/>
  <c r="B2060" i="97"/>
  <c r="AA2060" i="97"/>
  <c r="AB2060" i="97"/>
  <c r="B2061" i="97"/>
  <c r="AA2061" i="97"/>
  <c r="AB2061" i="97"/>
  <c r="B2062" i="97"/>
  <c r="AA2062" i="97"/>
  <c r="AB2062" i="97"/>
  <c r="B2063" i="97"/>
  <c r="AA2063" i="97"/>
  <c r="AB2063" i="97"/>
  <c r="B2064" i="97"/>
  <c r="AA2064" i="97"/>
  <c r="AB2064" i="97"/>
  <c r="B2065" i="97"/>
  <c r="AA2065" i="97"/>
  <c r="AB2065" i="97"/>
  <c r="B2066" i="97"/>
  <c r="AA2066" i="97"/>
  <c r="AB2066" i="97"/>
  <c r="B2067" i="97"/>
  <c r="AA2067" i="97"/>
  <c r="AB2067" i="97"/>
  <c r="B2068" i="97"/>
  <c r="AA2068" i="97"/>
  <c r="AB2068" i="97"/>
  <c r="B2069" i="97"/>
  <c r="AA2069" i="97"/>
  <c r="AB2069" i="97"/>
  <c r="B2070" i="97"/>
  <c r="AA2070" i="97"/>
  <c r="AB2070" i="97"/>
  <c r="B2071" i="97"/>
  <c r="AA2071" i="97"/>
  <c r="AB2071" i="97"/>
  <c r="B2072" i="97"/>
  <c r="AA2072" i="97"/>
  <c r="AB2072" i="97"/>
  <c r="B2073" i="97"/>
  <c r="AA2073" i="97"/>
  <c r="AB2073" i="97"/>
  <c r="B2074" i="97"/>
  <c r="AA2074" i="97"/>
  <c r="AB2074" i="97"/>
  <c r="B2075" i="97"/>
  <c r="AA2075" i="97"/>
  <c r="AB2075" i="97"/>
  <c r="B2076" i="97"/>
  <c r="AA2076" i="97"/>
  <c r="AB2076" i="97"/>
  <c r="B2077" i="97"/>
  <c r="AA2077" i="97"/>
  <c r="AB2077" i="97"/>
  <c r="B2078" i="97"/>
  <c r="AA2078" i="97"/>
  <c r="AB2078" i="97"/>
  <c r="B2079" i="97"/>
  <c r="AA2079" i="97"/>
  <c r="AB2079" i="97"/>
  <c r="B2080" i="97"/>
  <c r="AA2080" i="97"/>
  <c r="AB2080" i="97"/>
  <c r="B2081" i="97"/>
  <c r="AA2081" i="97"/>
  <c r="AB2081" i="97"/>
  <c r="B2082" i="97"/>
  <c r="AA2082" i="97"/>
  <c r="AB2082" i="97"/>
  <c r="B2083" i="97"/>
  <c r="AA2083" i="97"/>
  <c r="AB2083" i="97"/>
  <c r="B2084" i="97"/>
  <c r="AA2084" i="97"/>
  <c r="AB2084" i="97"/>
  <c r="B2085" i="97"/>
  <c r="AA2085" i="97"/>
  <c r="AB2085" i="97"/>
  <c r="B2086" i="97"/>
  <c r="AA2086" i="97"/>
  <c r="AB2086" i="97"/>
  <c r="B2087" i="97"/>
  <c r="AA2087" i="97"/>
  <c r="AB2087" i="97"/>
  <c r="B2088" i="97"/>
  <c r="AA2088" i="97"/>
  <c r="AB2088" i="97"/>
  <c r="B2089" i="97"/>
  <c r="AA2089" i="97"/>
  <c r="AB2089" i="97"/>
  <c r="B2090" i="97"/>
  <c r="AA2090" i="97"/>
  <c r="AB2090" i="97"/>
  <c r="B2091" i="97"/>
  <c r="AA2091" i="97"/>
  <c r="AB2091" i="97"/>
  <c r="B2092" i="97"/>
  <c r="AA2092" i="97"/>
  <c r="AB2092" i="97"/>
  <c r="B2093" i="97"/>
  <c r="AA2093" i="97"/>
  <c r="AB2093" i="97"/>
  <c r="B2094" i="97"/>
  <c r="AA2094" i="97"/>
  <c r="AB2094" i="97"/>
  <c r="B2095" i="97"/>
  <c r="AA2095" i="97"/>
  <c r="AB2095" i="97"/>
  <c r="B2096" i="97"/>
  <c r="AA2096" i="97"/>
  <c r="AB2096" i="97"/>
  <c r="B2097" i="97"/>
  <c r="AA2097" i="97"/>
  <c r="AB2097" i="97"/>
  <c r="B2098" i="97"/>
  <c r="AA2098" i="97"/>
  <c r="AB2098" i="97"/>
  <c r="B2099" i="97"/>
  <c r="AA2099" i="97"/>
  <c r="AB2099" i="97"/>
  <c r="B2100" i="97"/>
  <c r="AA2100" i="97"/>
  <c r="AB2100" i="97"/>
  <c r="B2101" i="97"/>
  <c r="AA2101" i="97"/>
  <c r="AB2101" i="97"/>
  <c r="B2102" i="97"/>
  <c r="AA2102" i="97"/>
  <c r="AB2102" i="97"/>
  <c r="B2103" i="97"/>
  <c r="AA2103" i="97"/>
  <c r="AB2103" i="97"/>
  <c r="B2104" i="97"/>
  <c r="AA2104" i="97"/>
  <c r="AB2104" i="97"/>
  <c r="B2105" i="97"/>
  <c r="AA2105" i="97"/>
  <c r="AB2105" i="97"/>
  <c r="B2106" i="97"/>
  <c r="AA2106" i="97"/>
  <c r="AB2106" i="97"/>
  <c r="B2107" i="97"/>
  <c r="AA2107" i="97"/>
  <c r="AB2107" i="97"/>
  <c r="B2108" i="97"/>
  <c r="AA2108" i="97"/>
  <c r="AB2108" i="97"/>
  <c r="B2109" i="97"/>
  <c r="AA2109" i="97"/>
  <c r="AB2109" i="97"/>
  <c r="B2110" i="97"/>
  <c r="AA2110" i="97"/>
  <c r="AB2110" i="97"/>
  <c r="B2111" i="97"/>
  <c r="AA2111" i="97"/>
  <c r="AB2111" i="97"/>
  <c r="B2112" i="97"/>
  <c r="AA2112" i="97"/>
  <c r="AB2112" i="97"/>
  <c r="B2113" i="97"/>
  <c r="AA2113" i="97"/>
  <c r="AB2113" i="97"/>
  <c r="B2114" i="97"/>
  <c r="AA2114" i="97"/>
  <c r="AB2114" i="97"/>
  <c r="B2115" i="97"/>
  <c r="AA2115" i="97"/>
  <c r="AB2115" i="97"/>
  <c r="B2116" i="97"/>
  <c r="AA2116" i="97"/>
  <c r="AB2116" i="97"/>
  <c r="B2117" i="97"/>
  <c r="AA2117" i="97"/>
  <c r="AB2117" i="97"/>
  <c r="B2118" i="97"/>
  <c r="AA2118" i="97"/>
  <c r="AB2118" i="97"/>
  <c r="B2119" i="97"/>
  <c r="AA2119" i="97"/>
  <c r="AB2119" i="97"/>
  <c r="B2120" i="97"/>
  <c r="AA2120" i="97"/>
  <c r="AB2120" i="97"/>
  <c r="B2121" i="97"/>
  <c r="AA2121" i="97"/>
  <c r="AB2121" i="97"/>
  <c r="B2122" i="97"/>
  <c r="AA2122" i="97"/>
  <c r="AB2122" i="97"/>
  <c r="B2123" i="97"/>
  <c r="AA2123" i="97"/>
  <c r="AB2123" i="97"/>
  <c r="B2124" i="97"/>
  <c r="AA2124" i="97"/>
  <c r="AB2124" i="97"/>
  <c r="B2125" i="97"/>
  <c r="AA2125" i="97"/>
  <c r="AB2125" i="97"/>
  <c r="B2126" i="97"/>
  <c r="AA2126" i="97"/>
  <c r="AB2126" i="97"/>
  <c r="B2127" i="97"/>
  <c r="AA2127" i="97"/>
  <c r="AB2127" i="97"/>
  <c r="B2128" i="97"/>
  <c r="AA2128" i="97"/>
  <c r="AB2128" i="97"/>
  <c r="B2129" i="97"/>
  <c r="AA2129" i="97"/>
  <c r="AB2129" i="97"/>
  <c r="B2130" i="97"/>
  <c r="AA2130" i="97"/>
  <c r="AB2130" i="97"/>
  <c r="B2131" i="97"/>
  <c r="AA2131" i="97"/>
  <c r="AB2131" i="97"/>
  <c r="B2132" i="97"/>
  <c r="AA2132" i="97"/>
  <c r="AB2132" i="97"/>
  <c r="B2133" i="97"/>
  <c r="AA2133" i="97"/>
  <c r="AB2133" i="97"/>
  <c r="B2134" i="97"/>
  <c r="AA2134" i="97"/>
  <c r="AB2134" i="97"/>
  <c r="B2135" i="97"/>
  <c r="AA2135" i="97"/>
  <c r="AB2135" i="97"/>
  <c r="B2136" i="97"/>
  <c r="AA2136" i="97"/>
  <c r="AB2136" i="97"/>
  <c r="B2137" i="97"/>
  <c r="AA2137" i="97"/>
  <c r="AB2137" i="97"/>
  <c r="B2138" i="97"/>
  <c r="AA2138" i="97"/>
  <c r="AB2138" i="97"/>
  <c r="B2139" i="97"/>
  <c r="AA2139" i="97"/>
  <c r="AB2139" i="97"/>
  <c r="B2140" i="97"/>
  <c r="AA2140" i="97"/>
  <c r="AB2140" i="97"/>
  <c r="B2141" i="97"/>
  <c r="AA2141" i="97"/>
  <c r="AB2141" i="97"/>
  <c r="B2142" i="97"/>
  <c r="AA2142" i="97"/>
  <c r="AB2142" i="97"/>
  <c r="B2143" i="97"/>
  <c r="AA2143" i="97"/>
  <c r="AB2143" i="97"/>
  <c r="B2144" i="97"/>
  <c r="AA2144" i="97"/>
  <c r="AB2144" i="97"/>
  <c r="B2145" i="97"/>
  <c r="AA2145" i="97"/>
  <c r="AB2145" i="97"/>
  <c r="B2146" i="97"/>
  <c r="AA2146" i="97"/>
  <c r="AB2146" i="97"/>
  <c r="B2147" i="97"/>
  <c r="AA2147" i="97"/>
  <c r="AB2147" i="97"/>
  <c r="B2148" i="97"/>
  <c r="AA2148" i="97"/>
  <c r="AB2148" i="97"/>
  <c r="B2149" i="97"/>
  <c r="AA2149" i="97"/>
  <c r="AB2149" i="97"/>
  <c r="B2150" i="97"/>
  <c r="AA2150" i="97"/>
  <c r="AB2150" i="97"/>
  <c r="B2151" i="97"/>
  <c r="AA2151" i="97"/>
  <c r="AB2151" i="97"/>
  <c r="B2152" i="97"/>
  <c r="AA2152" i="97"/>
  <c r="AB2152" i="97"/>
  <c r="B2153" i="97"/>
  <c r="AA2153" i="97"/>
  <c r="AB2153" i="97"/>
  <c r="B2154" i="97"/>
  <c r="AA2154" i="97"/>
  <c r="AB2154" i="97"/>
  <c r="B2155" i="97"/>
  <c r="AA2155" i="97"/>
  <c r="AB2155" i="97"/>
  <c r="B2156" i="97"/>
  <c r="AA2156" i="97"/>
  <c r="AB2156" i="97"/>
  <c r="B2157" i="97"/>
  <c r="AA2157" i="97"/>
  <c r="AB2157" i="97"/>
  <c r="B2158" i="97"/>
  <c r="AA2158" i="97"/>
  <c r="AB2158" i="97"/>
  <c r="B2159" i="97"/>
  <c r="AA2159" i="97"/>
  <c r="AB2159" i="97"/>
  <c r="B2160" i="97"/>
  <c r="AA2160" i="97"/>
  <c r="AB2160" i="97"/>
  <c r="B2161" i="97"/>
  <c r="AA2161" i="97"/>
  <c r="AB2161" i="97"/>
  <c r="B2162" i="97"/>
  <c r="AA2162" i="97"/>
  <c r="AB2162" i="97"/>
  <c r="B2163" i="97"/>
  <c r="AA2163" i="97"/>
  <c r="AB2163" i="97"/>
  <c r="B2164" i="97"/>
  <c r="AA2164" i="97"/>
  <c r="AB2164" i="97"/>
  <c r="B2165" i="97"/>
  <c r="AA2165" i="97"/>
  <c r="AB2165" i="97"/>
  <c r="B2166" i="97"/>
  <c r="AA2166" i="97"/>
  <c r="AB2166" i="97"/>
  <c r="B2167" i="97"/>
  <c r="AA2167" i="97"/>
  <c r="AB2167" i="97"/>
  <c r="B2168" i="97"/>
  <c r="AA2168" i="97"/>
  <c r="AB2168" i="97"/>
  <c r="B2169" i="97"/>
  <c r="AA2169" i="97"/>
  <c r="AB2169" i="97"/>
  <c r="B2170" i="97"/>
  <c r="AA2170" i="97"/>
  <c r="AB2170" i="97"/>
  <c r="B2171" i="97"/>
  <c r="AA2171" i="97"/>
  <c r="AB2171" i="97"/>
  <c r="B2172" i="97"/>
  <c r="AA2172" i="97"/>
  <c r="AB2172" i="97"/>
  <c r="B2173" i="97"/>
  <c r="AA2173" i="97"/>
  <c r="AB2173" i="97"/>
  <c r="B2174" i="97"/>
  <c r="AA2174" i="97"/>
  <c r="AB2174" i="97"/>
  <c r="B2175" i="97"/>
  <c r="AA2175" i="97"/>
  <c r="AB2175" i="97"/>
  <c r="B2176" i="97"/>
  <c r="AA2176" i="97"/>
  <c r="AB2176" i="97"/>
  <c r="B2177" i="97"/>
  <c r="AA2177" i="97"/>
  <c r="AB2177" i="97"/>
  <c r="B2178" i="97"/>
  <c r="AA2178" i="97"/>
  <c r="AB2178" i="97"/>
  <c r="B2179" i="97"/>
  <c r="AA2179" i="97"/>
  <c r="AB2179" i="97"/>
  <c r="B2180" i="97"/>
  <c r="AA2180" i="97"/>
  <c r="AB2180" i="97"/>
  <c r="B2181" i="97"/>
  <c r="AA2181" i="97"/>
  <c r="AB2181" i="97"/>
  <c r="B2182" i="97"/>
  <c r="AA2182" i="97"/>
  <c r="AB2182" i="97"/>
  <c r="B2183" i="97"/>
  <c r="AA2183" i="97"/>
  <c r="AB2183" i="97"/>
  <c r="B2184" i="97"/>
  <c r="AA2184" i="97"/>
  <c r="AB2184" i="97"/>
  <c r="B2185" i="97"/>
  <c r="AA2185" i="97"/>
  <c r="AB2185" i="97"/>
  <c r="B2186" i="97"/>
  <c r="AA2186" i="97"/>
  <c r="AB2186" i="97"/>
  <c r="B2187" i="97"/>
  <c r="AA2187" i="97"/>
  <c r="AB2187" i="97"/>
  <c r="B2188" i="97"/>
  <c r="AA2188" i="97"/>
  <c r="AB2188" i="97"/>
  <c r="B2189" i="97"/>
  <c r="AA2189" i="97"/>
  <c r="AB2189" i="97"/>
  <c r="B2190" i="97"/>
  <c r="AA2190" i="97"/>
  <c r="AB2190" i="97"/>
  <c r="B2191" i="97"/>
  <c r="AA2191" i="97"/>
  <c r="AB2191" i="97"/>
  <c r="B2192" i="97"/>
  <c r="AA2192" i="97"/>
  <c r="AB2192" i="97"/>
  <c r="B2193" i="97"/>
  <c r="AA2193" i="97"/>
  <c r="AB2193" i="97"/>
  <c r="B2194" i="97"/>
  <c r="AA2194" i="97"/>
  <c r="AB2194" i="97"/>
  <c r="B2195" i="97"/>
  <c r="AA2195" i="97"/>
  <c r="AB2195" i="97"/>
  <c r="B2196" i="97"/>
  <c r="AA2196" i="97"/>
  <c r="AB2196" i="97"/>
  <c r="B2197" i="97"/>
  <c r="AA2197" i="97"/>
  <c r="AB2197" i="97"/>
  <c r="B2198" i="97"/>
  <c r="AA2198" i="97"/>
  <c r="AB2198" i="97"/>
  <c r="B2199" i="97"/>
  <c r="AA2199" i="97"/>
  <c r="AB2199" i="97"/>
  <c r="B2200" i="97"/>
  <c r="AA2200" i="97"/>
  <c r="AB2200" i="97"/>
  <c r="B2201" i="97"/>
  <c r="AA2201" i="97"/>
  <c r="AB2201" i="97"/>
  <c r="B2202" i="97"/>
  <c r="AA2202" i="97"/>
  <c r="AB2202" i="97"/>
  <c r="B2203" i="97"/>
  <c r="AA2203" i="97"/>
  <c r="AB2203" i="97"/>
  <c r="B2204" i="97"/>
  <c r="AA2204" i="97"/>
  <c r="AB2204" i="97"/>
  <c r="B2205" i="97"/>
  <c r="AA2205" i="97"/>
  <c r="AB2205" i="97"/>
  <c r="B2206" i="97"/>
  <c r="AA2206" i="97"/>
  <c r="AB2206" i="97"/>
  <c r="B2207" i="97"/>
  <c r="AA2207" i="97"/>
  <c r="AB2207" i="97"/>
  <c r="B2208" i="97"/>
  <c r="AA2208" i="97"/>
  <c r="AB2208" i="97"/>
  <c r="B2209" i="97"/>
  <c r="AA2209" i="97"/>
  <c r="AB2209" i="97"/>
  <c r="B2210" i="97"/>
  <c r="AA2210" i="97"/>
  <c r="AB2210" i="97"/>
  <c r="B2211" i="97"/>
  <c r="AA2211" i="97"/>
  <c r="AB2211" i="97"/>
  <c r="B2212" i="97"/>
  <c r="AA2212" i="97"/>
  <c r="AB2212" i="97"/>
  <c r="B2213" i="97"/>
  <c r="AA2213" i="97"/>
  <c r="AB2213" i="97"/>
  <c r="B2214" i="97"/>
  <c r="AA2214" i="97"/>
  <c r="AB2214" i="97"/>
  <c r="B2215" i="97"/>
  <c r="AA2215" i="97"/>
  <c r="AB2215" i="97"/>
  <c r="B2216" i="97"/>
  <c r="AA2216" i="97"/>
  <c r="AB2216" i="97"/>
  <c r="B2217" i="97"/>
  <c r="AA2217" i="97"/>
  <c r="AB2217" i="97"/>
  <c r="B2218" i="97"/>
  <c r="AA2218" i="97"/>
  <c r="AB2218" i="97"/>
  <c r="B2219" i="97"/>
  <c r="AA2219" i="97"/>
  <c r="AB2219" i="97"/>
  <c r="B2220" i="97"/>
  <c r="AA2220" i="97"/>
  <c r="AB2220" i="97"/>
  <c r="B2221" i="97"/>
  <c r="AA2221" i="97"/>
  <c r="AB2221" i="97"/>
  <c r="B2222" i="97"/>
  <c r="AA2222" i="97"/>
  <c r="AB2222" i="97"/>
  <c r="B2223" i="97"/>
  <c r="AA2223" i="97"/>
  <c r="AB2223" i="97"/>
  <c r="B2224" i="97"/>
  <c r="AA2224" i="97"/>
  <c r="AB2224" i="97"/>
  <c r="B2225" i="97"/>
  <c r="AA2225" i="97"/>
  <c r="AB2225" i="97"/>
  <c r="B2226" i="97"/>
  <c r="AA2226" i="97"/>
  <c r="AB2226" i="97"/>
  <c r="B2227" i="97"/>
  <c r="AA2227" i="97"/>
  <c r="AB2227" i="97"/>
  <c r="B2228" i="97"/>
  <c r="AA2228" i="97"/>
  <c r="AB2228" i="97"/>
  <c r="B2229" i="97"/>
  <c r="AA2229" i="97"/>
  <c r="AB2229" i="97"/>
  <c r="B2230" i="97"/>
  <c r="AA2230" i="97"/>
  <c r="AB2230" i="97"/>
  <c r="B2231" i="97"/>
  <c r="AA2231" i="97"/>
  <c r="AB2231" i="97"/>
  <c r="B2232" i="97"/>
  <c r="AA2232" i="97"/>
  <c r="AB2232" i="97"/>
  <c r="B2233" i="97"/>
  <c r="AA2233" i="97"/>
  <c r="AB2233" i="97"/>
  <c r="B2234" i="97"/>
  <c r="AA2234" i="97"/>
  <c r="AB2234" i="97"/>
  <c r="B2235" i="97"/>
  <c r="AA2235" i="97"/>
  <c r="AB2235" i="97"/>
  <c r="B2236" i="97"/>
  <c r="AA2236" i="97"/>
  <c r="AB2236" i="97"/>
  <c r="B2237" i="97"/>
  <c r="AA2237" i="97"/>
  <c r="AB2237" i="97"/>
  <c r="B2238" i="97"/>
  <c r="AA2238" i="97"/>
  <c r="AB2238" i="97"/>
  <c r="B2239" i="97"/>
  <c r="AA2239" i="97"/>
  <c r="AB2239" i="97"/>
  <c r="B2240" i="97"/>
  <c r="AA2240" i="97"/>
  <c r="AB2240" i="97"/>
  <c r="B2241" i="97"/>
  <c r="AA2241" i="97"/>
  <c r="AB2241" i="97"/>
  <c r="B2242" i="97"/>
  <c r="AA2242" i="97"/>
  <c r="AB2242" i="97"/>
  <c r="B2243" i="97"/>
  <c r="AA2243" i="97"/>
  <c r="AB2243" i="97"/>
  <c r="B2244" i="97"/>
  <c r="AA2244" i="97"/>
  <c r="AB2244" i="97"/>
  <c r="B2245" i="97"/>
  <c r="AA2245" i="97"/>
  <c r="AB2245" i="97"/>
  <c r="B2246" i="97"/>
  <c r="AA2246" i="97"/>
  <c r="AB2246" i="97"/>
  <c r="B2247" i="97"/>
  <c r="AA2247" i="97"/>
  <c r="AB2247" i="97"/>
  <c r="B2248" i="97"/>
  <c r="AA2248" i="97"/>
  <c r="AB2248" i="97"/>
  <c r="B2249" i="97"/>
  <c r="AA2249" i="97"/>
  <c r="AB2249" i="97"/>
  <c r="B2250" i="97"/>
  <c r="AA2250" i="97"/>
  <c r="AB2250" i="97"/>
  <c r="B2251" i="97"/>
  <c r="AA2251" i="97"/>
  <c r="AB2251" i="97"/>
  <c r="B2252" i="97"/>
  <c r="AA2252" i="97"/>
  <c r="AB2252" i="97"/>
  <c r="B2253" i="97"/>
  <c r="AA2253" i="97"/>
  <c r="AB2253" i="97"/>
  <c r="B2254" i="97"/>
  <c r="AA2254" i="97"/>
  <c r="AB2254" i="97"/>
  <c r="B2255" i="97"/>
  <c r="AA2255" i="97"/>
  <c r="AB2255" i="97"/>
  <c r="B2256" i="97"/>
  <c r="AA2256" i="97"/>
  <c r="AB2256" i="97"/>
  <c r="B2257" i="97"/>
  <c r="AA2257" i="97"/>
  <c r="AB2257" i="97"/>
  <c r="B2258" i="97"/>
  <c r="AA2258" i="97"/>
  <c r="AB2258" i="97"/>
  <c r="B2259" i="97"/>
  <c r="AA2259" i="97"/>
  <c r="AB2259" i="97"/>
  <c r="B2260" i="97"/>
  <c r="AA2260" i="97"/>
  <c r="AB2260" i="97"/>
  <c r="B2261" i="97"/>
  <c r="AA2261" i="97"/>
  <c r="AB2261" i="97"/>
  <c r="B2262" i="97"/>
  <c r="AA2262" i="97"/>
  <c r="AB2262" i="97"/>
  <c r="B2263" i="97"/>
  <c r="AA2263" i="97"/>
  <c r="AB2263" i="97"/>
  <c r="B2264" i="97"/>
  <c r="AA2264" i="97"/>
  <c r="AB2264" i="97"/>
  <c r="B2265" i="97"/>
  <c r="AA2265" i="97"/>
  <c r="AB2265" i="97"/>
  <c r="B2266" i="97"/>
  <c r="AA2266" i="97"/>
  <c r="AB2266" i="97"/>
  <c r="B2267" i="97"/>
  <c r="AA2267" i="97"/>
  <c r="AB2267" i="97"/>
  <c r="B2268" i="97"/>
  <c r="AA2268" i="97"/>
  <c r="AB2268" i="97"/>
  <c r="B2269" i="97"/>
  <c r="AA2269" i="97"/>
  <c r="AB2269" i="97"/>
  <c r="B2270" i="97"/>
  <c r="AA2270" i="97"/>
  <c r="AB2270" i="97"/>
  <c r="B2271" i="97"/>
  <c r="AA2271" i="97"/>
  <c r="AB2271" i="97"/>
  <c r="B2272" i="97"/>
  <c r="AA2272" i="97"/>
  <c r="AB2272" i="97"/>
  <c r="B2273" i="97"/>
  <c r="AA2273" i="97"/>
  <c r="AB2273" i="97"/>
  <c r="B2274" i="97"/>
  <c r="AA2274" i="97"/>
  <c r="AB2274" i="97"/>
  <c r="B2275" i="97"/>
  <c r="AA2275" i="97"/>
  <c r="AB2275" i="97"/>
  <c r="B2276" i="97"/>
  <c r="AA2276" i="97"/>
  <c r="AB2276" i="97"/>
  <c r="B2277" i="97"/>
  <c r="AA2277" i="97"/>
  <c r="AB2277" i="97"/>
  <c r="B2278" i="97"/>
  <c r="AA2278" i="97"/>
  <c r="AB2278" i="97"/>
  <c r="B2279" i="97"/>
  <c r="AA2279" i="97"/>
  <c r="AB2279" i="97"/>
  <c r="B2280" i="97"/>
  <c r="AA2280" i="97"/>
  <c r="AB2280" i="97"/>
  <c r="B2281" i="97"/>
  <c r="AA2281" i="97"/>
  <c r="AB2281" i="97"/>
  <c r="B2282" i="97"/>
  <c r="AA2282" i="97"/>
  <c r="AB2282" i="97"/>
  <c r="B2283" i="97"/>
  <c r="AA2283" i="97"/>
  <c r="AB2283" i="97"/>
  <c r="B2284" i="97"/>
  <c r="AA2284" i="97"/>
  <c r="AB2284" i="97"/>
  <c r="B2285" i="97"/>
  <c r="AA2285" i="97"/>
  <c r="AB2285" i="97"/>
  <c r="B2286" i="97"/>
  <c r="AA2286" i="97"/>
  <c r="AB2286" i="97"/>
  <c r="B2287" i="97"/>
  <c r="AA2287" i="97"/>
  <c r="AB2287" i="97"/>
  <c r="B2288" i="97"/>
  <c r="AA2288" i="97"/>
  <c r="AB2288" i="97"/>
  <c r="B2289" i="97"/>
  <c r="AA2289" i="97"/>
  <c r="AB2289" i="97"/>
  <c r="B2290" i="97"/>
  <c r="AA2290" i="97"/>
  <c r="AB2290" i="97"/>
  <c r="B2291" i="97"/>
  <c r="AA2291" i="97"/>
  <c r="AB2291" i="97"/>
  <c r="B2292" i="97"/>
  <c r="AA2292" i="97"/>
  <c r="AB2292" i="97"/>
  <c r="B2293" i="97"/>
  <c r="AA2293" i="97"/>
  <c r="AB2293" i="97"/>
  <c r="B2294" i="97"/>
  <c r="AA2294" i="97"/>
  <c r="AB2294" i="97"/>
  <c r="B2295" i="97"/>
  <c r="AA2295" i="97"/>
  <c r="AB2295" i="97"/>
  <c r="B2296" i="97"/>
  <c r="AA2296" i="97"/>
  <c r="AB2296" i="97"/>
  <c r="B2297" i="97"/>
  <c r="AA2297" i="97"/>
  <c r="AB2297" i="97"/>
  <c r="B2298" i="97"/>
  <c r="AA2298" i="97"/>
  <c r="AB2298" i="97"/>
  <c r="B2299" i="97"/>
  <c r="AA2299" i="97"/>
  <c r="AB2299" i="97"/>
  <c r="B2300" i="97"/>
  <c r="AA2300" i="97"/>
  <c r="AB2300" i="97"/>
  <c r="B2301" i="97"/>
  <c r="AA2301" i="97"/>
  <c r="AB2301" i="97"/>
  <c r="B2302" i="97"/>
  <c r="AA2302" i="97"/>
  <c r="AB2302" i="97"/>
  <c r="B2303" i="97"/>
  <c r="AA2303" i="97"/>
  <c r="AB2303" i="97"/>
  <c r="B2304" i="97"/>
  <c r="AA2304" i="97"/>
  <c r="AB2304" i="97"/>
  <c r="B2305" i="97"/>
  <c r="AA2305" i="97"/>
  <c r="AB2305" i="97"/>
  <c r="B2306" i="97"/>
  <c r="AA2306" i="97"/>
  <c r="AB2306" i="97"/>
  <c r="B2307" i="97"/>
  <c r="AA2307" i="97"/>
  <c r="AB2307" i="97"/>
  <c r="B2308" i="97"/>
  <c r="AA2308" i="97"/>
  <c r="AB2308" i="97"/>
  <c r="B2309" i="97"/>
  <c r="AA2309" i="97"/>
  <c r="AB2309" i="97"/>
  <c r="B2310" i="97"/>
  <c r="AA2310" i="97"/>
  <c r="AB2310" i="97"/>
  <c r="B2311" i="97"/>
  <c r="AA2311" i="97"/>
  <c r="AB2311" i="97"/>
  <c r="B2312" i="97"/>
  <c r="AA2312" i="97"/>
  <c r="AB2312" i="97"/>
  <c r="B2313" i="97"/>
  <c r="AA2313" i="97"/>
  <c r="AB2313" i="97"/>
  <c r="B2314" i="97"/>
  <c r="AA2314" i="97"/>
  <c r="AB2314" i="97"/>
  <c r="B2315" i="97"/>
  <c r="AA2315" i="97"/>
  <c r="AB2315" i="97"/>
  <c r="B2316" i="97"/>
  <c r="AA2316" i="97"/>
  <c r="AB2316" i="97"/>
  <c r="B2317" i="97"/>
  <c r="AA2317" i="97"/>
  <c r="AB2317" i="97"/>
  <c r="B2318" i="97"/>
  <c r="AA2318" i="97"/>
  <c r="AB2318" i="97"/>
  <c r="B2319" i="97"/>
  <c r="AA2319" i="97"/>
  <c r="AB2319" i="97"/>
  <c r="B2320" i="97"/>
  <c r="AA2320" i="97"/>
  <c r="AB2320" i="97"/>
  <c r="B2321" i="97"/>
  <c r="AA2321" i="97"/>
  <c r="AB2321" i="97"/>
  <c r="B2322" i="97"/>
  <c r="AA2322" i="97"/>
  <c r="AB2322" i="97"/>
  <c r="B2323" i="97"/>
  <c r="AA2323" i="97"/>
  <c r="AB2323" i="97"/>
  <c r="B2324" i="97"/>
  <c r="AA2324" i="97"/>
  <c r="AB2324" i="97"/>
  <c r="B2325" i="97"/>
  <c r="AA2325" i="97"/>
  <c r="AB2325" i="97"/>
  <c r="B2326" i="97"/>
  <c r="AA2326" i="97"/>
  <c r="AB2326" i="97"/>
  <c r="B2327" i="97"/>
  <c r="AA2327" i="97"/>
  <c r="AB2327" i="97"/>
  <c r="B2328" i="97"/>
  <c r="AA2328" i="97"/>
  <c r="AB2328" i="97"/>
  <c r="B2329" i="97"/>
  <c r="AA2329" i="97"/>
  <c r="AB2329" i="97"/>
  <c r="B2330" i="97"/>
  <c r="AA2330" i="97"/>
  <c r="AB2330" i="97"/>
  <c r="B2331" i="97"/>
  <c r="AA2331" i="97"/>
  <c r="AB2331" i="97"/>
  <c r="B2332" i="97"/>
  <c r="AA2332" i="97"/>
  <c r="AB2332" i="97"/>
  <c r="B2333" i="97"/>
  <c r="AA2333" i="97"/>
  <c r="AB2333" i="97"/>
  <c r="B2334" i="97"/>
  <c r="AA2334" i="97"/>
  <c r="AB2334" i="97"/>
  <c r="B2335" i="97"/>
  <c r="AA2335" i="97"/>
  <c r="AB2335" i="97"/>
  <c r="B2336" i="97"/>
  <c r="AA2336" i="97"/>
  <c r="AB2336" i="97"/>
  <c r="B2337" i="97"/>
  <c r="AA2337" i="97"/>
  <c r="AB2337" i="97"/>
  <c r="B2338" i="97"/>
  <c r="AA2338" i="97"/>
  <c r="AB2338" i="97"/>
  <c r="B2339" i="97"/>
  <c r="AA2339" i="97"/>
  <c r="AB2339" i="97"/>
  <c r="B2340" i="97"/>
  <c r="AA2340" i="97"/>
  <c r="AB2340" i="97"/>
  <c r="B2341" i="97"/>
  <c r="AA2341" i="97"/>
  <c r="AB2341" i="97"/>
  <c r="B2342" i="97"/>
  <c r="AA2342" i="97"/>
  <c r="AB2342" i="97"/>
  <c r="B2343" i="97"/>
  <c r="AA2343" i="97"/>
  <c r="AB2343" i="97"/>
  <c r="B2344" i="97"/>
  <c r="AA2344" i="97"/>
  <c r="AB2344" i="97"/>
  <c r="B2345" i="97"/>
  <c r="AA2345" i="97"/>
  <c r="AB2345" i="97"/>
  <c r="B2346" i="97"/>
  <c r="AA2346" i="97"/>
  <c r="AB2346" i="97"/>
  <c r="B2347" i="97"/>
  <c r="AA2347" i="97"/>
  <c r="AB2347" i="97"/>
  <c r="B2348" i="97"/>
  <c r="AA2348" i="97"/>
  <c r="AB2348" i="97"/>
  <c r="B2349" i="97"/>
  <c r="AA2349" i="97"/>
  <c r="AB2349" i="97"/>
  <c r="B2350" i="97"/>
  <c r="AA2350" i="97"/>
  <c r="AB2350" i="97"/>
  <c r="B2351" i="97"/>
  <c r="AA2351" i="97"/>
  <c r="AB2351" i="97"/>
  <c r="B2352" i="97"/>
  <c r="AA2352" i="97"/>
  <c r="AB2352" i="97"/>
  <c r="B2353" i="97"/>
  <c r="AA2353" i="97"/>
  <c r="AB2353" i="97"/>
  <c r="B2354" i="97"/>
  <c r="AA2354" i="97"/>
  <c r="AB2354" i="97"/>
  <c r="B2355" i="97"/>
  <c r="AA2355" i="97"/>
  <c r="AB2355" i="97"/>
  <c r="B2356" i="97"/>
  <c r="AA2356" i="97"/>
  <c r="AB2356" i="97"/>
  <c r="B2357" i="97"/>
  <c r="AA2357" i="97"/>
  <c r="AB2357" i="97"/>
  <c r="B2358" i="97"/>
  <c r="AA2358" i="97"/>
  <c r="AB2358" i="97"/>
  <c r="B2359" i="97"/>
  <c r="AA2359" i="97"/>
  <c r="AB2359" i="97"/>
  <c r="B2360" i="97"/>
  <c r="AA2360" i="97"/>
  <c r="AB2360" i="97"/>
  <c r="B2361" i="97"/>
  <c r="AA2361" i="97"/>
  <c r="AB2361" i="97"/>
  <c r="B2362" i="97"/>
  <c r="AA2362" i="97"/>
  <c r="AB2362" i="97"/>
  <c r="B2363" i="97"/>
  <c r="AA2363" i="97"/>
  <c r="AB2363" i="97"/>
  <c r="B2364" i="97"/>
  <c r="AA2364" i="97"/>
  <c r="AB2364" i="97"/>
  <c r="B2365" i="97"/>
  <c r="AA2365" i="97"/>
  <c r="AB2365" i="97"/>
  <c r="B2366" i="97"/>
  <c r="AA2366" i="97"/>
  <c r="AB2366" i="97"/>
  <c r="B2367" i="97"/>
  <c r="AA2367" i="97"/>
  <c r="AB2367" i="97"/>
  <c r="B2368" i="97"/>
  <c r="AA2368" i="97"/>
  <c r="AB2368" i="97"/>
  <c r="B2369" i="97"/>
  <c r="AA2369" i="97"/>
  <c r="AB2369" i="97"/>
  <c r="B2370" i="97"/>
  <c r="AA2370" i="97"/>
  <c r="AB2370" i="97"/>
  <c r="B2371" i="97"/>
  <c r="AA2371" i="97"/>
  <c r="AB2371" i="97"/>
  <c r="B2372" i="97"/>
  <c r="AA2372" i="97"/>
  <c r="AB2372" i="97"/>
  <c r="B2373" i="97"/>
  <c r="AA2373" i="97"/>
  <c r="AB2373" i="97"/>
  <c r="B2374" i="97"/>
  <c r="AA2374" i="97"/>
  <c r="AB2374" i="97"/>
  <c r="B2375" i="97"/>
  <c r="AA2375" i="97"/>
  <c r="AB2375" i="97"/>
  <c r="B2376" i="97"/>
  <c r="AA2376" i="97"/>
  <c r="AB2376" i="97"/>
  <c r="B2377" i="97"/>
  <c r="AA2377" i="97"/>
  <c r="AB2377" i="97"/>
  <c r="B2378" i="97"/>
  <c r="AA2378" i="97"/>
  <c r="AB2378" i="97"/>
  <c r="B2379" i="97"/>
  <c r="AA2379" i="97"/>
  <c r="AB2379" i="97"/>
  <c r="B2380" i="97"/>
  <c r="AA2380" i="97"/>
  <c r="AB2380" i="97"/>
  <c r="B2381" i="97"/>
  <c r="AA2381" i="97"/>
  <c r="AB2381" i="97"/>
  <c r="B2382" i="97"/>
  <c r="AA2382" i="97"/>
  <c r="AB2382" i="97"/>
  <c r="B2383" i="97"/>
  <c r="AA2383" i="97"/>
  <c r="AB2383" i="97"/>
  <c r="B2384" i="97"/>
  <c r="AA2384" i="97"/>
  <c r="AB2384" i="97"/>
  <c r="B2385" i="97"/>
  <c r="AA2385" i="97"/>
  <c r="AB2385" i="97"/>
  <c r="B2386" i="97"/>
  <c r="AA2386" i="97"/>
  <c r="AB2386" i="97"/>
  <c r="B2387" i="97"/>
  <c r="AA2387" i="97"/>
  <c r="AB2387" i="97"/>
  <c r="B2388" i="97"/>
  <c r="AA2388" i="97"/>
  <c r="AB2388" i="97"/>
  <c r="B2389" i="97"/>
  <c r="AA2389" i="97"/>
  <c r="AB2389" i="97"/>
  <c r="B2390" i="97"/>
  <c r="AA2390" i="97"/>
  <c r="AB2390" i="97"/>
  <c r="B2391" i="97"/>
  <c r="AA2391" i="97"/>
  <c r="AB2391" i="97"/>
  <c r="B2392" i="97"/>
  <c r="AA2392" i="97"/>
  <c r="AB2392" i="97"/>
  <c r="B2393" i="97"/>
  <c r="AA2393" i="97"/>
  <c r="AB2393" i="97"/>
  <c r="B2394" i="97"/>
  <c r="AA2394" i="97"/>
  <c r="AB2394" i="97"/>
  <c r="B2395" i="97"/>
  <c r="AA2395" i="97"/>
  <c r="AB2395" i="97"/>
  <c r="B2396" i="97"/>
  <c r="AA2396" i="97"/>
  <c r="AB2396" i="97"/>
  <c r="B2397" i="97"/>
  <c r="AA2397" i="97"/>
  <c r="AB2397" i="97"/>
  <c r="B2398" i="97"/>
  <c r="AA2398" i="97"/>
  <c r="AB2398" i="97"/>
  <c r="B2399" i="97"/>
  <c r="AA2399" i="97"/>
  <c r="AB2399" i="97"/>
  <c r="B2400" i="97"/>
  <c r="AA2400" i="97"/>
  <c r="AB2400" i="97"/>
  <c r="B2401" i="97"/>
  <c r="AA2401" i="97"/>
  <c r="AB2401" i="97"/>
  <c r="B2402" i="97"/>
  <c r="AA2402" i="97"/>
  <c r="AB2402" i="97"/>
  <c r="B2403" i="97"/>
  <c r="AA2403" i="97"/>
  <c r="AB2403" i="97"/>
  <c r="B2404" i="97"/>
  <c r="AA2404" i="97"/>
  <c r="AB2404" i="97"/>
  <c r="B2405" i="97"/>
  <c r="AA2405" i="97"/>
  <c r="AB2405" i="97"/>
  <c r="B2406" i="97"/>
  <c r="AA2406" i="97"/>
  <c r="AB2406" i="97"/>
  <c r="B2407" i="97"/>
  <c r="AA2407" i="97"/>
  <c r="AB2407" i="97"/>
  <c r="B2408" i="97"/>
  <c r="AA2408" i="97"/>
  <c r="AB2408" i="97"/>
  <c r="B2409" i="97"/>
  <c r="AA2409" i="97"/>
  <c r="AB2409" i="97"/>
  <c r="B2410" i="97"/>
  <c r="AA2410" i="97"/>
  <c r="AB2410" i="97"/>
  <c r="B2411" i="97"/>
  <c r="AA2411" i="97"/>
  <c r="AB2411" i="97"/>
  <c r="B2412" i="97"/>
  <c r="AA2412" i="97"/>
  <c r="AB2412" i="97"/>
  <c r="B2413" i="97"/>
  <c r="AA2413" i="97"/>
  <c r="AB2413" i="97"/>
  <c r="B2414" i="97"/>
  <c r="AA2414" i="97"/>
  <c r="AB2414" i="97"/>
  <c r="B2415" i="97"/>
  <c r="AA2415" i="97"/>
  <c r="AB2415" i="97"/>
  <c r="B2416" i="97"/>
  <c r="AA2416" i="97"/>
  <c r="AB2416" i="97"/>
  <c r="B2417" i="97"/>
  <c r="AA2417" i="97"/>
  <c r="AB2417" i="97"/>
  <c r="B2418" i="97"/>
  <c r="AA2418" i="97"/>
  <c r="AB2418" i="97"/>
  <c r="B2419" i="97"/>
  <c r="AA2419" i="97"/>
  <c r="AB2419" i="97"/>
  <c r="B2420" i="97"/>
  <c r="AA2420" i="97"/>
  <c r="AB2420" i="97"/>
  <c r="B2421" i="97"/>
  <c r="AA2421" i="97"/>
  <c r="AB2421" i="97"/>
  <c r="B2422" i="97"/>
  <c r="AA2422" i="97"/>
  <c r="AB2422" i="97"/>
  <c r="B2423" i="97"/>
  <c r="AA2423" i="97"/>
  <c r="AB2423" i="97"/>
  <c r="B2424" i="97"/>
  <c r="AA2424" i="97"/>
  <c r="AB2424" i="97"/>
  <c r="B2425" i="97"/>
  <c r="AA2425" i="97"/>
  <c r="AB2425" i="97"/>
  <c r="B2426" i="97"/>
  <c r="AA2426" i="97"/>
  <c r="AB2426" i="97"/>
  <c r="B2427" i="97"/>
  <c r="AA2427" i="97"/>
  <c r="AB2427" i="97"/>
  <c r="B2428" i="97"/>
  <c r="AA2428" i="97"/>
  <c r="AB2428" i="97"/>
  <c r="B2429" i="97"/>
  <c r="AA2429" i="97"/>
  <c r="AB2429" i="97"/>
  <c r="B2430" i="97"/>
  <c r="AA2430" i="97"/>
  <c r="AB2430" i="97"/>
  <c r="B2431" i="97"/>
  <c r="AA2431" i="97"/>
  <c r="AB2431" i="97"/>
  <c r="B2432" i="97"/>
  <c r="AA2432" i="97"/>
  <c r="AB2432" i="97"/>
  <c r="B2433" i="97"/>
  <c r="AA2433" i="97"/>
  <c r="AB2433" i="97"/>
  <c r="B2434" i="97"/>
  <c r="AA2434" i="97"/>
  <c r="AB2434" i="97"/>
  <c r="B2435" i="97"/>
  <c r="AA2435" i="97"/>
  <c r="AB2435" i="97"/>
  <c r="B2436" i="97"/>
  <c r="AA2436" i="97"/>
  <c r="AB2436" i="97"/>
  <c r="B2437" i="97"/>
  <c r="AA2437" i="97"/>
  <c r="AB2437" i="97"/>
  <c r="B2438" i="97"/>
  <c r="AA2438" i="97"/>
  <c r="AB2438" i="97"/>
  <c r="B2439" i="97"/>
  <c r="AA2439" i="97"/>
  <c r="AB2439" i="97"/>
  <c r="B2440" i="97"/>
  <c r="AA2440" i="97"/>
  <c r="AB2440" i="97"/>
  <c r="B2441" i="97"/>
  <c r="AA2441" i="97"/>
  <c r="AB2441" i="97"/>
  <c r="B2442" i="97"/>
  <c r="AA2442" i="97"/>
  <c r="AB2442" i="97"/>
  <c r="B2443" i="97"/>
  <c r="AA2443" i="97"/>
  <c r="AB2443" i="97"/>
  <c r="B2444" i="97"/>
  <c r="AA2444" i="97"/>
  <c r="AB2444" i="97"/>
  <c r="B2445" i="97"/>
  <c r="AA2445" i="97"/>
  <c r="AB2445" i="97"/>
  <c r="B2446" i="97"/>
  <c r="AA2446" i="97"/>
  <c r="AB2446" i="97"/>
  <c r="B2447" i="97"/>
  <c r="AA2447" i="97"/>
  <c r="AB2447" i="97"/>
  <c r="B2448" i="97"/>
  <c r="AA2448" i="97"/>
  <c r="AB2448" i="97"/>
  <c r="B2449" i="97"/>
  <c r="AA2449" i="97"/>
  <c r="AB2449" i="97"/>
  <c r="B2450" i="97"/>
  <c r="AA2450" i="97"/>
  <c r="AB2450" i="97"/>
  <c r="B2451" i="97"/>
  <c r="AA2451" i="97"/>
  <c r="AB2451" i="97"/>
  <c r="B2452" i="97"/>
  <c r="AA2452" i="97"/>
  <c r="AB2452" i="97"/>
  <c r="B2453" i="97"/>
  <c r="AA2453" i="97"/>
  <c r="AB2453" i="97"/>
  <c r="B2454" i="97"/>
  <c r="AA2454" i="97"/>
  <c r="AB2454" i="97"/>
  <c r="B2455" i="97"/>
  <c r="AA2455" i="97"/>
  <c r="AB2455" i="97"/>
  <c r="B2456" i="97"/>
  <c r="AA2456" i="97"/>
  <c r="AB2456" i="97"/>
  <c r="B2457" i="97"/>
  <c r="AA2457" i="97"/>
  <c r="AB2457" i="97"/>
  <c r="B2458" i="97"/>
  <c r="AA2458" i="97"/>
  <c r="AB2458" i="97"/>
  <c r="B2459" i="97"/>
  <c r="AA2459" i="97"/>
  <c r="AB2459" i="97"/>
  <c r="B2460" i="97"/>
  <c r="AA2460" i="97"/>
  <c r="AB2460" i="97"/>
  <c r="B2461" i="97"/>
  <c r="AA2461" i="97"/>
  <c r="AB2461" i="97"/>
  <c r="B2462" i="97"/>
  <c r="AA2462" i="97"/>
  <c r="AB2462" i="97"/>
  <c r="B2463" i="97"/>
  <c r="AA2463" i="97"/>
  <c r="AB2463" i="97"/>
  <c r="B2464" i="97"/>
  <c r="AA2464" i="97"/>
  <c r="AB2464" i="97"/>
  <c r="B2465" i="97"/>
  <c r="AA2465" i="97"/>
  <c r="AB2465" i="97"/>
  <c r="B2466" i="97"/>
  <c r="AA2466" i="97"/>
  <c r="AB2466" i="97"/>
  <c r="B2467" i="97"/>
  <c r="AA2467" i="97"/>
  <c r="AB2467" i="97"/>
  <c r="B2468" i="97"/>
  <c r="AA2468" i="97"/>
  <c r="AB2468" i="97"/>
  <c r="B2469" i="97"/>
  <c r="AA2469" i="97"/>
  <c r="AB2469" i="97"/>
  <c r="B2470" i="97"/>
  <c r="AA2470" i="97"/>
  <c r="AB2470" i="97"/>
  <c r="B2471" i="97"/>
  <c r="AA2471" i="97"/>
  <c r="AB2471" i="97"/>
  <c r="B2472" i="97"/>
  <c r="AA2472" i="97"/>
  <c r="AB2472" i="97"/>
  <c r="B2473" i="97"/>
  <c r="AA2473" i="97"/>
  <c r="AB2473" i="97"/>
  <c r="B2474" i="97"/>
  <c r="AA2474" i="97"/>
  <c r="AB2474" i="97"/>
  <c r="B2475" i="97"/>
  <c r="AA2475" i="97"/>
  <c r="AB2475" i="97"/>
  <c r="B2476" i="97"/>
  <c r="AA2476" i="97"/>
  <c r="AB2476" i="97"/>
  <c r="B2477" i="97"/>
  <c r="AA2477" i="97"/>
  <c r="AB2477" i="97"/>
  <c r="B2478" i="97"/>
  <c r="AA2478" i="97"/>
  <c r="AB2478" i="97"/>
  <c r="B2479" i="97"/>
  <c r="AA2479" i="97"/>
  <c r="AB2479" i="97"/>
  <c r="B2480" i="97"/>
  <c r="AA2480" i="97"/>
  <c r="AB2480" i="97"/>
  <c r="B2481" i="97"/>
  <c r="AA2481" i="97"/>
  <c r="AB2481" i="97"/>
  <c r="B2482" i="97"/>
  <c r="AA2482" i="97"/>
  <c r="AB2482" i="97"/>
  <c r="B2483" i="97"/>
  <c r="AA2483" i="97"/>
  <c r="AB2483" i="97"/>
  <c r="B2484" i="97"/>
  <c r="AA2484" i="97"/>
  <c r="AB2484" i="97"/>
  <c r="B2485" i="97"/>
  <c r="AA2485" i="97"/>
  <c r="AB2485" i="97"/>
  <c r="B2486" i="97"/>
  <c r="AA2486" i="97"/>
  <c r="AB2486" i="97"/>
  <c r="B2487" i="97"/>
  <c r="AA2487" i="97"/>
  <c r="AB2487" i="97"/>
  <c r="B2488" i="97"/>
  <c r="AA2488" i="97"/>
  <c r="AB2488" i="97"/>
  <c r="B2489" i="97"/>
  <c r="AA2489" i="97"/>
  <c r="AB2489" i="97"/>
  <c r="B2490" i="97"/>
  <c r="AA2490" i="97"/>
  <c r="AB2490" i="97"/>
  <c r="B2491" i="97"/>
  <c r="AA2491" i="97"/>
  <c r="AB2491" i="97"/>
  <c r="B2492" i="97"/>
  <c r="AA2492" i="97"/>
  <c r="AB2492" i="97"/>
  <c r="B2493" i="97"/>
  <c r="AA2493" i="97"/>
  <c r="AB2493" i="97"/>
  <c r="B2494" i="97"/>
  <c r="AA2494" i="97"/>
  <c r="AB2494" i="97"/>
  <c r="B2495" i="97"/>
  <c r="AA2495" i="97"/>
  <c r="AB2495" i="97"/>
  <c r="B2496" i="97"/>
  <c r="AA2496" i="97"/>
  <c r="AB2496" i="97"/>
  <c r="B2497" i="97"/>
  <c r="AA2497" i="97"/>
  <c r="AB2497" i="97"/>
  <c r="B2498" i="97"/>
  <c r="AA2498" i="97"/>
  <c r="AB2498" i="97"/>
  <c r="B2499" i="97"/>
  <c r="AA2499" i="97"/>
  <c r="AB2499" i="97"/>
  <c r="B2500" i="97"/>
  <c r="AA2500" i="97"/>
  <c r="AB2500" i="97"/>
  <c r="B2501" i="97"/>
  <c r="AA2501" i="97"/>
  <c r="AB2501" i="97"/>
  <c r="B2502" i="97"/>
  <c r="AA2502" i="97"/>
  <c r="AB2502" i="97"/>
  <c r="B2503" i="97"/>
  <c r="AA2503" i="97"/>
  <c r="AB2503" i="97"/>
  <c r="B2504" i="97"/>
  <c r="AA2504" i="97"/>
  <c r="AB2504" i="97"/>
  <c r="B2505" i="97"/>
  <c r="AA2505" i="97"/>
  <c r="AB2505" i="97"/>
  <c r="B2506" i="97"/>
  <c r="AA2506" i="97"/>
  <c r="AB2506" i="97"/>
  <c r="B2507" i="97"/>
  <c r="AA2507" i="97"/>
  <c r="AB2507" i="97"/>
  <c r="B2508" i="97"/>
  <c r="AA2508" i="97"/>
  <c r="AB2508" i="97"/>
  <c r="B2509" i="97"/>
  <c r="AA2509" i="97"/>
  <c r="AB2509" i="97"/>
  <c r="B2510" i="97"/>
  <c r="AA2510" i="97"/>
  <c r="AB2510" i="97"/>
  <c r="B2511" i="97"/>
  <c r="AA2511" i="97"/>
  <c r="AB2511" i="97"/>
  <c r="B2512" i="97"/>
  <c r="AA2512" i="97"/>
  <c r="AB2512" i="97"/>
  <c r="B2513" i="97"/>
  <c r="AA2513" i="97"/>
  <c r="AB2513" i="97"/>
  <c r="B2514" i="97"/>
  <c r="AA2514" i="97"/>
  <c r="AB2514" i="97"/>
  <c r="B2515" i="97"/>
  <c r="AA2515" i="97"/>
  <c r="AB2515" i="97"/>
  <c r="B2516" i="97"/>
  <c r="AA2516" i="97"/>
  <c r="AB2516" i="97"/>
  <c r="B2517" i="97"/>
  <c r="AA2517" i="97"/>
  <c r="AB2517" i="97"/>
  <c r="B2518" i="97"/>
  <c r="AA2518" i="97"/>
  <c r="AB2518" i="97"/>
  <c r="B2519" i="97"/>
  <c r="AA2519" i="97"/>
  <c r="AB2519" i="97"/>
  <c r="B2520" i="97"/>
  <c r="AA2520" i="97"/>
  <c r="AB2520" i="97"/>
  <c r="B2521" i="97"/>
  <c r="AA2521" i="97"/>
  <c r="AB2521" i="97"/>
  <c r="B2522" i="97"/>
  <c r="AA2522" i="97"/>
  <c r="AB2522" i="97"/>
  <c r="B2523" i="97"/>
  <c r="AA2523" i="97"/>
  <c r="AB2523" i="97"/>
  <c r="B2524" i="97"/>
  <c r="AA2524" i="97"/>
  <c r="AB2524" i="97"/>
  <c r="B2525" i="97"/>
  <c r="AA2525" i="97"/>
  <c r="AB2525" i="97"/>
  <c r="B2526" i="97"/>
  <c r="AA2526" i="97"/>
  <c r="AB2526" i="97"/>
  <c r="B2527" i="97"/>
  <c r="AA2527" i="97"/>
  <c r="AB2527" i="97"/>
  <c r="B2528" i="97"/>
  <c r="AA2528" i="97"/>
  <c r="AB2528" i="97"/>
  <c r="B2529" i="97"/>
  <c r="AA2529" i="97"/>
  <c r="AB2529" i="97"/>
  <c r="B2530" i="97"/>
  <c r="AA2530" i="97"/>
  <c r="AB2530" i="97"/>
  <c r="B2531" i="97"/>
  <c r="AA2531" i="97"/>
  <c r="AB2531" i="97"/>
  <c r="B2532" i="97"/>
  <c r="AA2532" i="97"/>
  <c r="AB2532" i="97"/>
  <c r="B2533" i="97"/>
  <c r="AA2533" i="97"/>
  <c r="AB2533" i="97"/>
  <c r="B2534" i="97"/>
  <c r="AA2534" i="97"/>
  <c r="AB2534" i="97"/>
  <c r="B2535" i="97"/>
  <c r="AA2535" i="97"/>
  <c r="AB2535" i="97"/>
  <c r="B2536" i="97"/>
  <c r="AA2536" i="97"/>
  <c r="AB2536" i="97"/>
  <c r="B2537" i="97"/>
  <c r="AA2537" i="97"/>
  <c r="AB2537" i="97"/>
  <c r="B2538" i="97"/>
  <c r="AA2538" i="97"/>
  <c r="AB2538" i="97"/>
  <c r="B2539" i="97"/>
  <c r="AA2539" i="97"/>
  <c r="AB2539" i="97"/>
  <c r="B2540" i="97"/>
  <c r="AA2540" i="97"/>
  <c r="AB2540" i="97"/>
  <c r="B2541" i="97"/>
  <c r="AA2541" i="97"/>
  <c r="AB2541" i="97"/>
  <c r="B2542" i="97"/>
  <c r="AA2542" i="97"/>
  <c r="AB2542" i="97"/>
  <c r="B2543" i="97"/>
  <c r="AA2543" i="97"/>
  <c r="AB2543" i="97"/>
  <c r="B2544" i="97"/>
  <c r="AA2544" i="97"/>
  <c r="AB2544" i="97"/>
  <c r="B2545" i="97"/>
  <c r="AA2545" i="97"/>
  <c r="AB2545" i="97"/>
  <c r="B2546" i="97"/>
  <c r="AA2546" i="97"/>
  <c r="AB2546" i="97"/>
  <c r="B2547" i="97"/>
  <c r="AA2547" i="97"/>
  <c r="AB2547" i="97"/>
  <c r="B2548" i="97"/>
  <c r="AA2548" i="97"/>
  <c r="AB2548" i="97"/>
  <c r="B2549" i="97"/>
  <c r="AA2549" i="97"/>
  <c r="AB2549" i="97"/>
  <c r="B2550" i="97"/>
  <c r="AA2550" i="97"/>
  <c r="AB2550" i="97"/>
  <c r="B2551" i="97"/>
  <c r="AA2551" i="97"/>
  <c r="AB2551" i="97"/>
  <c r="B2552" i="97"/>
  <c r="AA2552" i="97"/>
  <c r="AB2552" i="97"/>
  <c r="B2553" i="97"/>
  <c r="AA2553" i="97"/>
  <c r="AB2553" i="97"/>
  <c r="B2554" i="97"/>
  <c r="AA2554" i="97"/>
  <c r="AB2554" i="97"/>
  <c r="B2555" i="97"/>
  <c r="AA2555" i="97"/>
  <c r="AB2555" i="97"/>
  <c r="B2556" i="97"/>
  <c r="AA2556" i="97"/>
  <c r="AB2556" i="97"/>
  <c r="B2557" i="97"/>
  <c r="AA2557" i="97"/>
  <c r="AB2557" i="97"/>
  <c r="B2558" i="97"/>
  <c r="AA2558" i="97"/>
  <c r="AB2558" i="97"/>
  <c r="B2559" i="97"/>
  <c r="AA2559" i="97"/>
  <c r="AB2559" i="97"/>
  <c r="B2560" i="97"/>
  <c r="AA2560" i="97"/>
  <c r="AB2560" i="97"/>
  <c r="B2561" i="97"/>
  <c r="AA2561" i="97"/>
  <c r="AB2561" i="97"/>
  <c r="B2562" i="97"/>
  <c r="AA2562" i="97"/>
  <c r="AB2562" i="97"/>
  <c r="B2563" i="97"/>
  <c r="AA2563" i="97"/>
  <c r="AB2563" i="97"/>
  <c r="B2564" i="97"/>
  <c r="AA2564" i="97"/>
  <c r="AB2564" i="97"/>
  <c r="B2565" i="97"/>
  <c r="AA2565" i="97"/>
  <c r="AB2565" i="97"/>
  <c r="B2566" i="97"/>
  <c r="AA2566" i="97"/>
  <c r="AB2566" i="97"/>
  <c r="B2567" i="97"/>
  <c r="AA2567" i="97"/>
  <c r="AB2567" i="97"/>
  <c r="B2568" i="97"/>
  <c r="AA2568" i="97"/>
  <c r="AB2568" i="97"/>
  <c r="B2569" i="97"/>
  <c r="AA2569" i="97"/>
  <c r="AB2569" i="97"/>
  <c r="B2570" i="97"/>
  <c r="AA2570" i="97"/>
  <c r="AB2570" i="97"/>
  <c r="B2571" i="97"/>
  <c r="AA2571" i="97"/>
  <c r="AB2571" i="97"/>
  <c r="B2572" i="97"/>
  <c r="AA2572" i="97"/>
  <c r="AB2572" i="97"/>
  <c r="B2573" i="97"/>
  <c r="AA2573" i="97"/>
  <c r="AB2573" i="97"/>
  <c r="B2574" i="97"/>
  <c r="AA2574" i="97"/>
  <c r="AB2574" i="97"/>
  <c r="B2575" i="97"/>
  <c r="AA2575" i="97"/>
  <c r="AB2575" i="97"/>
  <c r="B2576" i="97"/>
  <c r="AA2576" i="97"/>
  <c r="AB2576" i="97"/>
  <c r="B2577" i="97"/>
  <c r="AA2577" i="97"/>
  <c r="AB2577" i="97"/>
  <c r="B2578" i="97"/>
  <c r="AA2578" i="97"/>
  <c r="AB2578" i="97"/>
  <c r="B2579" i="97"/>
  <c r="AA2579" i="97"/>
  <c r="AB2579" i="97"/>
  <c r="B2580" i="97"/>
  <c r="AA2580" i="97"/>
  <c r="AB2580" i="97"/>
  <c r="B2581" i="97"/>
  <c r="AA2581" i="97"/>
  <c r="AB2581" i="97"/>
  <c r="B2582" i="97"/>
  <c r="AA2582" i="97"/>
  <c r="AB2582" i="97"/>
  <c r="B2583" i="97"/>
  <c r="AA2583" i="97"/>
  <c r="AB2583" i="97"/>
  <c r="B2584" i="97"/>
  <c r="AA2584" i="97"/>
  <c r="AB2584" i="97"/>
  <c r="B2585" i="97"/>
  <c r="AA2585" i="97"/>
  <c r="AB2585" i="97"/>
  <c r="B2586" i="97"/>
  <c r="AA2586" i="97"/>
  <c r="AB2586" i="97"/>
  <c r="B2587" i="97"/>
  <c r="AA2587" i="97"/>
  <c r="AB2587" i="97"/>
  <c r="B2588" i="97"/>
  <c r="AA2588" i="97"/>
  <c r="AB2588" i="97"/>
  <c r="B2589" i="97"/>
  <c r="AA2589" i="97"/>
  <c r="AB2589" i="97"/>
  <c r="B2590" i="97"/>
  <c r="AA2590" i="97"/>
  <c r="AB2590" i="97"/>
  <c r="B2591" i="97"/>
  <c r="AA2591" i="97"/>
  <c r="AB2591" i="97"/>
  <c r="B2592" i="97"/>
  <c r="AA2592" i="97"/>
  <c r="AB2592" i="97"/>
  <c r="B2593" i="97"/>
  <c r="AA2593" i="97"/>
  <c r="AB2593" i="97"/>
  <c r="B2594" i="97"/>
  <c r="AA2594" i="97"/>
  <c r="AB2594" i="97"/>
  <c r="B2595" i="97"/>
  <c r="AA2595" i="97"/>
  <c r="AB2595" i="97"/>
  <c r="B2596" i="97"/>
  <c r="AA2596" i="97"/>
  <c r="AB2596" i="97"/>
  <c r="B2597" i="97"/>
  <c r="AA2597" i="97"/>
  <c r="AB2597" i="97"/>
  <c r="B2598" i="97"/>
  <c r="AA2598" i="97"/>
  <c r="AB2598" i="97"/>
  <c r="B2599" i="97"/>
  <c r="AA2599" i="97"/>
  <c r="AB2599" i="97"/>
  <c r="B2600" i="97"/>
  <c r="AA2600" i="97"/>
  <c r="AB2600" i="97"/>
  <c r="B2601" i="97"/>
  <c r="AA2601" i="97"/>
  <c r="AB2601" i="97"/>
  <c r="B2602" i="97"/>
  <c r="AA2602" i="97"/>
  <c r="AB2602" i="97"/>
  <c r="B2603" i="97"/>
  <c r="AA2603" i="97"/>
  <c r="AB2603" i="97"/>
  <c r="B2604" i="97"/>
  <c r="AA2604" i="97"/>
  <c r="AB2604" i="97"/>
  <c r="B2605" i="97"/>
  <c r="AA2605" i="97"/>
  <c r="AB2605" i="97"/>
  <c r="B2606" i="97"/>
  <c r="AA2606" i="97"/>
  <c r="AB2606" i="97"/>
  <c r="B2607" i="97"/>
  <c r="AA2607" i="97"/>
  <c r="AB2607" i="97"/>
  <c r="B2608" i="97"/>
  <c r="AA2608" i="97"/>
  <c r="AB2608" i="97"/>
  <c r="B2609" i="97"/>
  <c r="AA2609" i="97"/>
  <c r="AB2609" i="97"/>
  <c r="B2610" i="97"/>
  <c r="AA2610" i="97"/>
  <c r="AB2610" i="97"/>
  <c r="B2611" i="97"/>
  <c r="AA2611" i="97"/>
  <c r="AB2611" i="97"/>
  <c r="B2612" i="97"/>
  <c r="AA2612" i="97"/>
  <c r="AB2612" i="97"/>
  <c r="B2613" i="97"/>
  <c r="AA2613" i="97"/>
  <c r="AB2613" i="97"/>
  <c r="B2614" i="97"/>
  <c r="AA2614" i="97"/>
  <c r="AB2614" i="97"/>
  <c r="B2615" i="97"/>
  <c r="AA2615" i="97"/>
  <c r="AB2615" i="97"/>
  <c r="B2616" i="97"/>
  <c r="AA2616" i="97"/>
  <c r="AB2616" i="97"/>
  <c r="B2617" i="97"/>
  <c r="AA2617" i="97"/>
  <c r="AB2617" i="97"/>
  <c r="B2618" i="97"/>
  <c r="AA2618" i="97"/>
  <c r="AB2618" i="97"/>
  <c r="B2619" i="97"/>
  <c r="AA2619" i="97"/>
  <c r="AB2619" i="97"/>
  <c r="B2620" i="97"/>
  <c r="AA2620" i="97"/>
  <c r="AB2620" i="97"/>
  <c r="B2621" i="97"/>
  <c r="AA2621" i="97"/>
  <c r="AB2621" i="97"/>
  <c r="B2622" i="97"/>
  <c r="AA2622" i="97"/>
  <c r="AB2622" i="97"/>
  <c r="B2623" i="97"/>
  <c r="AA2623" i="97"/>
  <c r="AB2623" i="97"/>
  <c r="B2624" i="97"/>
  <c r="AA2624" i="97"/>
  <c r="AB2624" i="97"/>
  <c r="B2625" i="97"/>
  <c r="AA2625" i="97"/>
  <c r="AB2625" i="97"/>
  <c r="B2626" i="97"/>
  <c r="AA2626" i="97"/>
  <c r="AB2626" i="97"/>
  <c r="B2627" i="97"/>
  <c r="AA2627" i="97"/>
  <c r="AB2627" i="97"/>
  <c r="B2628" i="97"/>
  <c r="AA2628" i="97"/>
  <c r="AB2628" i="97"/>
  <c r="B2629" i="97"/>
  <c r="AA2629" i="97"/>
  <c r="AB2629" i="97"/>
  <c r="B2630" i="97"/>
  <c r="AA2630" i="97"/>
  <c r="AB2630" i="97"/>
  <c r="B2631" i="97"/>
  <c r="AA2631" i="97"/>
  <c r="AB2631" i="97"/>
  <c r="B2632" i="97"/>
  <c r="AA2632" i="97"/>
  <c r="AB2632" i="97"/>
  <c r="B2633" i="97"/>
  <c r="AA2633" i="97"/>
  <c r="AB2633" i="97"/>
  <c r="B2634" i="97"/>
  <c r="AA2634" i="97"/>
  <c r="AB2634" i="97"/>
  <c r="B2635" i="97"/>
  <c r="AA2635" i="97"/>
  <c r="AB2635" i="97"/>
  <c r="B2636" i="97"/>
  <c r="AA2636" i="97"/>
  <c r="AB2636" i="97"/>
  <c r="B2637" i="97"/>
  <c r="AA2637" i="97"/>
  <c r="AB2637" i="97"/>
  <c r="B2638" i="97"/>
  <c r="AA2638" i="97"/>
  <c r="AB2638" i="97"/>
  <c r="B2639" i="97"/>
  <c r="AA2639" i="97"/>
  <c r="AB2639" i="97"/>
  <c r="B2640" i="97"/>
  <c r="AA2640" i="97"/>
  <c r="AB2640" i="97"/>
  <c r="B2641" i="97"/>
  <c r="AA2641" i="97"/>
  <c r="AB2641" i="97"/>
  <c r="B2642" i="97"/>
  <c r="AA2642" i="97"/>
  <c r="AB2642" i="97"/>
  <c r="B2643" i="97"/>
  <c r="AA2643" i="97"/>
  <c r="AB2643" i="97"/>
  <c r="B2644" i="97"/>
  <c r="AA2644" i="97"/>
  <c r="AB2644" i="97"/>
  <c r="B2645" i="97"/>
  <c r="AA2645" i="97"/>
  <c r="AB2645" i="97"/>
  <c r="B2646" i="97"/>
  <c r="AA2646" i="97"/>
  <c r="AB2646" i="97"/>
  <c r="B2647" i="97"/>
  <c r="AA2647" i="97"/>
  <c r="AB2647" i="97"/>
  <c r="B2648" i="97"/>
  <c r="AA2648" i="97"/>
  <c r="AB2648" i="97"/>
  <c r="B2649" i="97"/>
  <c r="AA2649" i="97"/>
  <c r="AB2649" i="97"/>
  <c r="B2650" i="97"/>
  <c r="AA2650" i="97"/>
  <c r="AB2650" i="97"/>
  <c r="B2651" i="97"/>
  <c r="AA2651" i="97"/>
  <c r="AB2651" i="97"/>
  <c r="B2652" i="97"/>
  <c r="AA2652" i="97"/>
  <c r="AB2652" i="97"/>
  <c r="B2653" i="97"/>
  <c r="AA2653" i="97"/>
  <c r="AB2653" i="97"/>
  <c r="B2654" i="97"/>
  <c r="AA2654" i="97"/>
  <c r="AB2654" i="97"/>
  <c r="B2655" i="97"/>
  <c r="AA2655" i="97"/>
  <c r="AB2655" i="97"/>
  <c r="B2656" i="97"/>
  <c r="AA2656" i="97"/>
  <c r="AB2656" i="97"/>
  <c r="B2657" i="97"/>
  <c r="AA2657" i="97"/>
  <c r="AB2657" i="97"/>
  <c r="B2658" i="97"/>
  <c r="AA2658" i="97"/>
  <c r="AB2658" i="97"/>
  <c r="B2659" i="97"/>
  <c r="AA2659" i="97"/>
  <c r="AB2659" i="97"/>
  <c r="B2660" i="97"/>
  <c r="AA2660" i="97"/>
  <c r="AB2660" i="97"/>
  <c r="B2661" i="97"/>
  <c r="AA2661" i="97"/>
  <c r="AB2661" i="97"/>
  <c r="B2662" i="97"/>
  <c r="AA2662" i="97"/>
  <c r="AB2662" i="97"/>
  <c r="B2663" i="97"/>
  <c r="AA2663" i="97"/>
  <c r="AB2663" i="97"/>
  <c r="B2664" i="97"/>
  <c r="AA2664" i="97"/>
  <c r="AB2664" i="97"/>
  <c r="B2665" i="97"/>
  <c r="AA2665" i="97"/>
  <c r="AB2665" i="97"/>
  <c r="B2666" i="97"/>
  <c r="AA2666" i="97"/>
  <c r="AB2666" i="97"/>
  <c r="B2667" i="97"/>
  <c r="AA2667" i="97"/>
  <c r="AB2667" i="97"/>
  <c r="B2668" i="97"/>
  <c r="AA2668" i="97"/>
  <c r="AB2668" i="97"/>
  <c r="B2669" i="97"/>
  <c r="AA2669" i="97"/>
  <c r="AB2669" i="97"/>
  <c r="B2670" i="97"/>
  <c r="AA2670" i="97"/>
  <c r="AB2670" i="97"/>
  <c r="B2671" i="97"/>
  <c r="AA2671" i="97"/>
  <c r="AB2671" i="97"/>
  <c r="B2672" i="97"/>
  <c r="AA2672" i="97"/>
  <c r="AB2672" i="97"/>
  <c r="B2673" i="97"/>
  <c r="AA2673" i="97"/>
  <c r="AB2673" i="97"/>
  <c r="B2674" i="97"/>
  <c r="AA2674" i="97"/>
  <c r="AB2674" i="97"/>
  <c r="B2675" i="97"/>
  <c r="AA2675" i="97"/>
  <c r="AB2675" i="97"/>
  <c r="B2676" i="97"/>
  <c r="AA2676" i="97"/>
  <c r="AB2676" i="97"/>
  <c r="B2677" i="97"/>
  <c r="AA2677" i="97"/>
  <c r="AB2677" i="97"/>
  <c r="B2678" i="97"/>
  <c r="AA2678" i="97"/>
  <c r="AB2678" i="97"/>
  <c r="B2679" i="97"/>
  <c r="AA2679" i="97"/>
  <c r="AB2679" i="97"/>
  <c r="B2680" i="97"/>
  <c r="AA2680" i="97"/>
  <c r="AB2680" i="97"/>
  <c r="B2681" i="97"/>
  <c r="AA2681" i="97"/>
  <c r="AB2681" i="97"/>
  <c r="B2682" i="97"/>
  <c r="AA2682" i="97"/>
  <c r="AB2682" i="97"/>
  <c r="B2683" i="97"/>
  <c r="AA2683" i="97"/>
  <c r="AB2683" i="97"/>
  <c r="B2684" i="97"/>
  <c r="AA2684" i="97"/>
  <c r="AB2684" i="97"/>
  <c r="B2685" i="97"/>
  <c r="AA2685" i="97"/>
  <c r="AB2685" i="97"/>
  <c r="B2686" i="97"/>
  <c r="AA2686" i="97"/>
  <c r="AB2686" i="97"/>
  <c r="B2687" i="97"/>
  <c r="AA2687" i="97"/>
  <c r="AB2687" i="97"/>
  <c r="B2688" i="97"/>
  <c r="AA2688" i="97"/>
  <c r="AB2688" i="97"/>
  <c r="B2689" i="97"/>
  <c r="AA2689" i="97"/>
  <c r="AB2689" i="97"/>
  <c r="B2690" i="97"/>
  <c r="AA2690" i="97"/>
  <c r="AB2690" i="97"/>
  <c r="B2691" i="97"/>
  <c r="AA2691" i="97"/>
  <c r="AB2691" i="97"/>
  <c r="B2692" i="97"/>
  <c r="AA2692" i="97"/>
  <c r="AB2692" i="97"/>
  <c r="B2693" i="97"/>
  <c r="AA2693" i="97"/>
  <c r="AB2693" i="97"/>
  <c r="B2694" i="97"/>
  <c r="AA2694" i="97"/>
  <c r="AB2694" i="97"/>
  <c r="B2695" i="97"/>
  <c r="AA2695" i="97"/>
  <c r="AB2695" i="97"/>
  <c r="B2696" i="97"/>
  <c r="AA2696" i="97"/>
  <c r="AB2696" i="97"/>
  <c r="B2697" i="97"/>
  <c r="AA2697" i="97"/>
  <c r="AB2697" i="97"/>
  <c r="B2698" i="97"/>
  <c r="AA2698" i="97"/>
  <c r="AB2698" i="97"/>
  <c r="B2699" i="97"/>
  <c r="AA2699" i="97"/>
  <c r="AB2699" i="97"/>
  <c r="B2700" i="97"/>
  <c r="AA2700" i="97"/>
  <c r="AB2700" i="97"/>
  <c r="B2701" i="97"/>
  <c r="AA2701" i="97"/>
  <c r="AB2701" i="97"/>
  <c r="B2702" i="97"/>
  <c r="AA2702" i="97"/>
  <c r="AB2702" i="97"/>
  <c r="B2703" i="97"/>
  <c r="AA2703" i="97"/>
  <c r="AB2703" i="97"/>
  <c r="B2704" i="97"/>
  <c r="AA2704" i="97"/>
  <c r="AB2704" i="97"/>
  <c r="B2705" i="97"/>
  <c r="AA2705" i="97"/>
  <c r="AB2705" i="97"/>
  <c r="B2706" i="97"/>
  <c r="AA2706" i="97"/>
  <c r="AB2706" i="97"/>
  <c r="B2707" i="97"/>
  <c r="AA2707" i="97"/>
  <c r="AB2707" i="97"/>
  <c r="B2708" i="97"/>
  <c r="AA2708" i="97"/>
  <c r="AB2708" i="97"/>
  <c r="B2709" i="97"/>
  <c r="AA2709" i="97"/>
  <c r="AB2709" i="97"/>
  <c r="B2710" i="97"/>
  <c r="AA2710" i="97"/>
  <c r="AB2710" i="97"/>
  <c r="B2711" i="97"/>
  <c r="AA2711" i="97"/>
  <c r="AB2711" i="97"/>
  <c r="B2712" i="97"/>
  <c r="AA2712" i="97"/>
  <c r="AB2712" i="97"/>
  <c r="B2713" i="97"/>
  <c r="AA2713" i="97"/>
  <c r="AB2713" i="97"/>
  <c r="B2714" i="97"/>
  <c r="AA2714" i="97"/>
  <c r="AB2714" i="97"/>
  <c r="B2715" i="97"/>
  <c r="AA2715" i="97"/>
  <c r="AB2715" i="97"/>
  <c r="B2716" i="97"/>
  <c r="AA2716" i="97"/>
  <c r="AB2716" i="97"/>
  <c r="B2717" i="97"/>
  <c r="AA2717" i="97"/>
  <c r="AB2717" i="97"/>
  <c r="B2718" i="97"/>
  <c r="AA2718" i="97"/>
  <c r="AB2718" i="97"/>
  <c r="B2719" i="97"/>
  <c r="AA2719" i="97"/>
  <c r="AB2719" i="97"/>
  <c r="B2720" i="97"/>
  <c r="AA2720" i="97"/>
  <c r="AB2720" i="97"/>
  <c r="B2721" i="97"/>
  <c r="AA2721" i="97"/>
  <c r="AB2721" i="97"/>
  <c r="B2722" i="97"/>
  <c r="AA2722" i="97"/>
  <c r="AB2722" i="97"/>
  <c r="B2723" i="97"/>
  <c r="AA2723" i="97"/>
  <c r="AB2723" i="97"/>
  <c r="B2724" i="97"/>
  <c r="AA2724" i="97"/>
  <c r="AB2724" i="97"/>
  <c r="B2725" i="97"/>
  <c r="AA2725" i="97"/>
  <c r="AB2725" i="97"/>
  <c r="B2726" i="97"/>
  <c r="AA2726" i="97"/>
  <c r="AB2726" i="97"/>
  <c r="B2727" i="97"/>
  <c r="AA2727" i="97"/>
  <c r="AB2727" i="97"/>
  <c r="B2728" i="97"/>
  <c r="AA2728" i="97"/>
  <c r="AB2728" i="97"/>
  <c r="B2729" i="97"/>
  <c r="AA2729" i="97"/>
  <c r="AB2729" i="97"/>
  <c r="B2730" i="97"/>
  <c r="AA2730" i="97"/>
  <c r="AB2730" i="97"/>
  <c r="B2731" i="97"/>
  <c r="AA2731" i="97"/>
  <c r="AB2731" i="97"/>
  <c r="B2732" i="97"/>
  <c r="AA2732" i="97"/>
  <c r="AB2732" i="97"/>
  <c r="B2733" i="97"/>
  <c r="AA2733" i="97"/>
  <c r="AB2733" i="97"/>
  <c r="B2734" i="97"/>
  <c r="AA2734" i="97"/>
  <c r="AB2734" i="97"/>
  <c r="B2735" i="97"/>
  <c r="AA2735" i="97"/>
  <c r="AB2735" i="97"/>
  <c r="B2736" i="97"/>
  <c r="AA2736" i="97"/>
  <c r="AB2736" i="97"/>
  <c r="B2737" i="97"/>
  <c r="AA2737" i="97"/>
  <c r="AB2737" i="97"/>
  <c r="B2738" i="97"/>
  <c r="AA2738" i="97"/>
  <c r="AB2738" i="97"/>
  <c r="B2739" i="97"/>
  <c r="AA2739" i="97"/>
  <c r="AB2739" i="97"/>
  <c r="B2740" i="97"/>
  <c r="AA2740" i="97"/>
  <c r="AB2740" i="97"/>
  <c r="B2741" i="97"/>
  <c r="AA2741" i="97"/>
  <c r="AB2741" i="97"/>
  <c r="B2742" i="97"/>
  <c r="AA2742" i="97"/>
  <c r="AB2742" i="97"/>
  <c r="B2743" i="97"/>
  <c r="AA2743" i="97"/>
  <c r="AB2743" i="97"/>
  <c r="B2744" i="97"/>
  <c r="AA2744" i="97"/>
  <c r="AB2744" i="97"/>
  <c r="B2745" i="97"/>
  <c r="AA2745" i="97"/>
  <c r="AB2745" i="97"/>
  <c r="B2746" i="97"/>
  <c r="AA2746" i="97"/>
  <c r="AB2746" i="97"/>
  <c r="B2747" i="97"/>
  <c r="AA2747" i="97"/>
  <c r="AB2747" i="97"/>
  <c r="B2748" i="97"/>
  <c r="AA2748" i="97"/>
  <c r="AB2748" i="97"/>
  <c r="B2749" i="97"/>
  <c r="AA2749" i="97"/>
  <c r="AB2749" i="97"/>
  <c r="B2750" i="97"/>
  <c r="AA2750" i="97"/>
  <c r="AB2750" i="97"/>
  <c r="B2751" i="97"/>
  <c r="AA2751" i="97"/>
  <c r="AB2751" i="97"/>
  <c r="B2752" i="97"/>
  <c r="AA2752" i="97"/>
  <c r="AB2752" i="97"/>
  <c r="B2753" i="97"/>
  <c r="AA2753" i="97"/>
  <c r="AB2753" i="97"/>
  <c r="B2754" i="97"/>
  <c r="AA2754" i="97"/>
  <c r="AB2754" i="97"/>
  <c r="B2755" i="97"/>
  <c r="AA2755" i="97"/>
  <c r="AB2755" i="97"/>
  <c r="B2756" i="97"/>
  <c r="AA2756" i="97"/>
  <c r="AB2756" i="97"/>
  <c r="B2757" i="97"/>
  <c r="AA2757" i="97"/>
  <c r="AB2757" i="97"/>
  <c r="B2758" i="97"/>
  <c r="AA2758" i="97"/>
  <c r="AB2758" i="97"/>
  <c r="B2759" i="97"/>
  <c r="AA2759" i="97"/>
  <c r="AB2759" i="97"/>
  <c r="B2760" i="97"/>
  <c r="AA2760" i="97"/>
  <c r="AB2760" i="97"/>
  <c r="B2761" i="97"/>
  <c r="AA2761" i="97"/>
  <c r="AB2761" i="97"/>
  <c r="B2762" i="97"/>
  <c r="AA2762" i="97"/>
  <c r="AB2762" i="97"/>
  <c r="B2763" i="97"/>
  <c r="AA2763" i="97"/>
  <c r="AB2763" i="97"/>
  <c r="B2764" i="97"/>
  <c r="AA2764" i="97"/>
  <c r="AB2764" i="97"/>
  <c r="B2765" i="97"/>
  <c r="AA2765" i="97"/>
  <c r="AB2765" i="97"/>
  <c r="B2766" i="97"/>
  <c r="AA2766" i="97"/>
  <c r="AB2766" i="97"/>
  <c r="B2767" i="97"/>
  <c r="AA2767" i="97"/>
  <c r="AB2767" i="97"/>
  <c r="B2768" i="97"/>
  <c r="AA2768" i="97"/>
  <c r="AB2768" i="97"/>
  <c r="B2769" i="97"/>
  <c r="AA2769" i="97"/>
  <c r="AB2769" i="97"/>
  <c r="B2770" i="97"/>
  <c r="AA2770" i="97"/>
  <c r="AB2770" i="97"/>
  <c r="B2771" i="97"/>
  <c r="AA2771" i="97"/>
  <c r="AB2771" i="97"/>
  <c r="B2772" i="97"/>
  <c r="AA2772" i="97"/>
  <c r="AB2772" i="97"/>
  <c r="B2773" i="97"/>
  <c r="AA2773" i="97"/>
  <c r="AB2773" i="97"/>
  <c r="B2774" i="97"/>
  <c r="AA2774" i="97"/>
  <c r="AB2774" i="97"/>
  <c r="B2775" i="97"/>
  <c r="AA2775" i="97"/>
  <c r="AB2775" i="97"/>
  <c r="B2776" i="97"/>
  <c r="AA2776" i="97"/>
  <c r="AB2776" i="97"/>
  <c r="B2777" i="97"/>
  <c r="AA2777" i="97"/>
  <c r="AB2777" i="97"/>
  <c r="B2778" i="97"/>
  <c r="AA2778" i="97"/>
  <c r="AB2778" i="97"/>
  <c r="B2779" i="97"/>
  <c r="AA2779" i="97"/>
  <c r="AB2779" i="97"/>
  <c r="B2780" i="97"/>
  <c r="AA2780" i="97"/>
  <c r="AB2780" i="97"/>
  <c r="B2781" i="97"/>
  <c r="AA2781" i="97"/>
  <c r="AB2781" i="97"/>
  <c r="B2782" i="97"/>
  <c r="AA2782" i="97"/>
  <c r="AB2782" i="97"/>
  <c r="B2783" i="97"/>
  <c r="AA2783" i="97"/>
  <c r="AB2783" i="97"/>
  <c r="B2784" i="97"/>
  <c r="AA2784" i="97"/>
  <c r="AB2784" i="97"/>
  <c r="B2785" i="97"/>
  <c r="AA2785" i="97"/>
  <c r="AB2785" i="97"/>
  <c r="B2786" i="97"/>
  <c r="AA2786" i="97"/>
  <c r="AB2786" i="97"/>
  <c r="B2787" i="97"/>
  <c r="AA2787" i="97"/>
  <c r="AB2787" i="97"/>
  <c r="B2788" i="97"/>
  <c r="AA2788" i="97"/>
  <c r="AB2788" i="97"/>
  <c r="B2789" i="97"/>
  <c r="AA2789" i="97"/>
  <c r="AB2789" i="97"/>
  <c r="B2790" i="97"/>
  <c r="AA2790" i="97"/>
  <c r="AB2790" i="97"/>
  <c r="B2791" i="97"/>
  <c r="AA2791" i="97"/>
  <c r="AB2791" i="97"/>
  <c r="B2792" i="97"/>
  <c r="AA2792" i="97"/>
  <c r="AB2792" i="97"/>
  <c r="B2793" i="97"/>
  <c r="AA2793" i="97"/>
  <c r="AB2793" i="97"/>
  <c r="B2794" i="97"/>
  <c r="AA2794" i="97"/>
  <c r="AB2794" i="97"/>
  <c r="B2795" i="97"/>
  <c r="AA2795" i="97"/>
  <c r="AB2795" i="97"/>
  <c r="B2796" i="97"/>
  <c r="AA2796" i="97"/>
  <c r="AB2796" i="97"/>
  <c r="B2797" i="97"/>
  <c r="AA2797" i="97"/>
  <c r="AB2797" i="97"/>
  <c r="B2798" i="97"/>
  <c r="AA2798" i="97"/>
  <c r="AB2798" i="97"/>
  <c r="B2799" i="97"/>
  <c r="AA2799" i="97"/>
  <c r="AB2799" i="97"/>
  <c r="B2800" i="97"/>
  <c r="AA2800" i="97"/>
  <c r="AB2800" i="97"/>
  <c r="B2801" i="97"/>
  <c r="AA2801" i="97"/>
  <c r="AB2801" i="97"/>
  <c r="B2802" i="97"/>
  <c r="AA2802" i="97"/>
  <c r="AB2802" i="97"/>
  <c r="B2803" i="97"/>
  <c r="AA2803" i="97"/>
  <c r="AB2803" i="97"/>
  <c r="B2804" i="97"/>
  <c r="AA2804" i="97"/>
  <c r="AB2804" i="97"/>
  <c r="B2805" i="97"/>
  <c r="AA2805" i="97"/>
  <c r="AB2805" i="97"/>
  <c r="B2806" i="97"/>
  <c r="AA2806" i="97"/>
  <c r="AB2806" i="97"/>
  <c r="B2807" i="97"/>
  <c r="AA2807" i="97"/>
  <c r="AB2807" i="97"/>
  <c r="B2808" i="97"/>
  <c r="AA2808" i="97"/>
  <c r="AB2808" i="97"/>
  <c r="B2809" i="97"/>
  <c r="AA2809" i="97"/>
  <c r="AB2809" i="97"/>
  <c r="B2810" i="97"/>
  <c r="AA2810" i="97"/>
  <c r="AB2810" i="97"/>
  <c r="B2811" i="97"/>
  <c r="AA2811" i="97"/>
  <c r="AB2811" i="97"/>
  <c r="B2812" i="97"/>
  <c r="AA2812" i="97"/>
  <c r="AB2812" i="97"/>
  <c r="B2813" i="97"/>
  <c r="AA2813" i="97"/>
  <c r="AB2813" i="97"/>
  <c r="B2814" i="97"/>
  <c r="AA2814" i="97"/>
  <c r="AB2814" i="97"/>
  <c r="B2815" i="97"/>
  <c r="AA2815" i="97"/>
  <c r="AB2815" i="97"/>
  <c r="B2816" i="97"/>
  <c r="AA2816" i="97"/>
  <c r="AB2816" i="97"/>
  <c r="B2817" i="97"/>
  <c r="AA2817" i="97"/>
  <c r="AB2817" i="97"/>
  <c r="B2818" i="97"/>
  <c r="AA2818" i="97"/>
  <c r="AB2818" i="97"/>
  <c r="B2819" i="97"/>
  <c r="AA2819" i="97"/>
  <c r="AB2819" i="97"/>
  <c r="B2820" i="97"/>
  <c r="AA2820" i="97"/>
  <c r="AB2820" i="97"/>
  <c r="B2821" i="97"/>
  <c r="AA2821" i="97"/>
  <c r="AB2821" i="97"/>
  <c r="B2822" i="97"/>
  <c r="AA2822" i="97"/>
  <c r="AB2822" i="97"/>
  <c r="B2823" i="97"/>
  <c r="AA2823" i="97"/>
  <c r="AB2823" i="97"/>
  <c r="B2824" i="97"/>
  <c r="AA2824" i="97"/>
  <c r="AB2824" i="97"/>
  <c r="G2724" i="44"/>
  <c r="E2723" i="44"/>
  <c r="I2723" i="44" s="1"/>
  <c r="K2723" i="44" s="1"/>
  <c r="E2722" i="44"/>
  <c r="I2722" i="44" s="1"/>
  <c r="K2722" i="44" s="1"/>
  <c r="E2721" i="44"/>
  <c r="I2721" i="44" s="1"/>
  <c r="K2721" i="44" s="1"/>
  <c r="E2720" i="44"/>
  <c r="I2720" i="44" s="1"/>
  <c r="K2720" i="44" s="1"/>
  <c r="A2716" i="44"/>
  <c r="L2715" i="44"/>
  <c r="E2712" i="44"/>
  <c r="I2712" i="44" s="1"/>
  <c r="K2712" i="44" s="1"/>
  <c r="E2711" i="44"/>
  <c r="I2711" i="44" s="1"/>
  <c r="K2711" i="44" s="1"/>
  <c r="E2710" i="44"/>
  <c r="I2710" i="44" s="1"/>
  <c r="K2710" i="44" s="1"/>
  <c r="E2709" i="44"/>
  <c r="I2709" i="44" s="1"/>
  <c r="K2709" i="44" s="1"/>
  <c r="A2705" i="44"/>
  <c r="L2704" i="44"/>
  <c r="E2701" i="44"/>
  <c r="I2701" i="44" s="1"/>
  <c r="K2701" i="44" s="1"/>
  <c r="E2700" i="44"/>
  <c r="I2700" i="44" s="1"/>
  <c r="K2700" i="44" s="1"/>
  <c r="E2699" i="44"/>
  <c r="I2699" i="44" s="1"/>
  <c r="K2699" i="44" s="1"/>
  <c r="E2698" i="44"/>
  <c r="I2698" i="44" s="1"/>
  <c r="K2698" i="44" s="1"/>
  <c r="A2694" i="44"/>
  <c r="L2693" i="44"/>
  <c r="K2724" i="44" l="1"/>
  <c r="K2713" i="44"/>
  <c r="K2702" i="44"/>
  <c r="E2679" i="44" l="1"/>
  <c r="I2679" i="44" s="1"/>
  <c r="K2679" i="44" s="1"/>
  <c r="E2678" i="44"/>
  <c r="I2678" i="44" s="1"/>
  <c r="K2678" i="44" s="1"/>
  <c r="E2677" i="44"/>
  <c r="I2677" i="44" s="1"/>
  <c r="K2677" i="44" s="1"/>
  <c r="J2673" i="44"/>
  <c r="A2673" i="44"/>
  <c r="L2672" i="44"/>
  <c r="E2669" i="44"/>
  <c r="I2669" i="44" s="1"/>
  <c r="K2669" i="44" s="1"/>
  <c r="E2668" i="44"/>
  <c r="I2668" i="44" s="1"/>
  <c r="K2668" i="44" s="1"/>
  <c r="E2667" i="44"/>
  <c r="I2667" i="44" s="1"/>
  <c r="K2667" i="44" s="1"/>
  <c r="E2666" i="44"/>
  <c r="I2666" i="44" s="1"/>
  <c r="K2666" i="44" s="1"/>
  <c r="E2665" i="44"/>
  <c r="I2665" i="44" s="1"/>
  <c r="K2665" i="44" s="1"/>
  <c r="E2664" i="44"/>
  <c r="I2664" i="44" s="1"/>
  <c r="K2664" i="44" s="1"/>
  <c r="E2663" i="44"/>
  <c r="I2663" i="44" s="1"/>
  <c r="K2663" i="44" s="1"/>
  <c r="J2659" i="44"/>
  <c r="A2659" i="44"/>
  <c r="L2658" i="44"/>
  <c r="K2680" i="44" l="1"/>
  <c r="K2670" i="44"/>
  <c r="E2655" i="44"/>
  <c r="I2655" i="44" s="1"/>
  <c r="K2655" i="44" s="1"/>
  <c r="E2654" i="44"/>
  <c r="I2654" i="44" s="1"/>
  <c r="K2654" i="44" s="1"/>
  <c r="E2653" i="44"/>
  <c r="I2653" i="44" s="1"/>
  <c r="K2653" i="44" s="1"/>
  <c r="J2649" i="44"/>
  <c r="A2649" i="44"/>
  <c r="L2648" i="44"/>
  <c r="K2656" i="44" l="1"/>
  <c r="X46" i="174"/>
  <c r="X31" i="174"/>
  <c r="E2645" i="44"/>
  <c r="I2645" i="44" s="1"/>
  <c r="K2645" i="44" s="1"/>
  <c r="E2644" i="44"/>
  <c r="I2644" i="44" s="1"/>
  <c r="K2644" i="44" s="1"/>
  <c r="E2643" i="44"/>
  <c r="I2643" i="44" s="1"/>
  <c r="K2643" i="44" s="1"/>
  <c r="J2639" i="44"/>
  <c r="A2639" i="44"/>
  <c r="L2638" i="44"/>
  <c r="E2690" i="44"/>
  <c r="I2690" i="44" s="1"/>
  <c r="K2690" i="44" s="1"/>
  <c r="E2689" i="44"/>
  <c r="I2689" i="44" s="1"/>
  <c r="K2689" i="44" s="1"/>
  <c r="E2688" i="44"/>
  <c r="I2688" i="44" s="1"/>
  <c r="K2688" i="44" s="1"/>
  <c r="E2687" i="44"/>
  <c r="I2687" i="44" s="1"/>
  <c r="K2687" i="44" s="1"/>
  <c r="J2683" i="44"/>
  <c r="A2683" i="44"/>
  <c r="L2682" i="44"/>
  <c r="E2633" i="44"/>
  <c r="I2633" i="44" s="1"/>
  <c r="K2633" i="44" s="1"/>
  <c r="K2646" i="44" l="1"/>
  <c r="K2691" i="44"/>
  <c r="E2635" i="44"/>
  <c r="I2635" i="44" s="1"/>
  <c r="K2635" i="44" s="1"/>
  <c r="E2634" i="44"/>
  <c r="I2634" i="44" s="1"/>
  <c r="K2634" i="44" s="1"/>
  <c r="E2632" i="44"/>
  <c r="I2632" i="44" s="1"/>
  <c r="K2632" i="44" s="1"/>
  <c r="J2628" i="44"/>
  <c r="A2628" i="44"/>
  <c r="L2627" i="44"/>
  <c r="E2624" i="44"/>
  <c r="I2624" i="44" s="1"/>
  <c r="K2624" i="44" s="1"/>
  <c r="E2623" i="44"/>
  <c r="I2623" i="44" s="1"/>
  <c r="K2623" i="44" s="1"/>
  <c r="E2622" i="44"/>
  <c r="I2622" i="44" s="1"/>
  <c r="K2622" i="44" s="1"/>
  <c r="J2618" i="44"/>
  <c r="A2618" i="44"/>
  <c r="L2617" i="44"/>
  <c r="E2614" i="44"/>
  <c r="I2614" i="44" s="1"/>
  <c r="K2614" i="44" s="1"/>
  <c r="E2613" i="44"/>
  <c r="I2613" i="44" s="1"/>
  <c r="K2613" i="44" s="1"/>
  <c r="E2612" i="44"/>
  <c r="I2612" i="44" s="1"/>
  <c r="K2612" i="44" s="1"/>
  <c r="J2608" i="44"/>
  <c r="A2608" i="44"/>
  <c r="L2607" i="44"/>
  <c r="E2604" i="44"/>
  <c r="I2604" i="44" s="1"/>
  <c r="K2604" i="44" s="1"/>
  <c r="E2603" i="44"/>
  <c r="I2603" i="44" s="1"/>
  <c r="K2603" i="44" s="1"/>
  <c r="E2602" i="44"/>
  <c r="I2602" i="44" s="1"/>
  <c r="K2602" i="44" s="1"/>
  <c r="J2598" i="44"/>
  <c r="A2598" i="44"/>
  <c r="L2597" i="44"/>
  <c r="E2594" i="44"/>
  <c r="I2594" i="44" s="1"/>
  <c r="K2594" i="44" s="1"/>
  <c r="E2593" i="44"/>
  <c r="I2593" i="44" s="1"/>
  <c r="K2593" i="44" s="1"/>
  <c r="E2592" i="44"/>
  <c r="I2592" i="44" s="1"/>
  <c r="K2592" i="44" s="1"/>
  <c r="J2588" i="44"/>
  <c r="A2588" i="44"/>
  <c r="L2587" i="44"/>
  <c r="E2584" i="44"/>
  <c r="I2584" i="44" s="1"/>
  <c r="K2584" i="44" s="1"/>
  <c r="E2583" i="44"/>
  <c r="I2583" i="44" s="1"/>
  <c r="K2583" i="44" s="1"/>
  <c r="J2579" i="44"/>
  <c r="A2579" i="44"/>
  <c r="L2578" i="44"/>
  <c r="E2575" i="44"/>
  <c r="I2575" i="44" s="1"/>
  <c r="K2575" i="44" s="1"/>
  <c r="E2574" i="44"/>
  <c r="I2574" i="44" s="1"/>
  <c r="K2574" i="44" s="1"/>
  <c r="E2573" i="44"/>
  <c r="I2573" i="44" s="1"/>
  <c r="K2573" i="44" s="1"/>
  <c r="J2569" i="44"/>
  <c r="A2569" i="44"/>
  <c r="L2568" i="44"/>
  <c r="E2565" i="44"/>
  <c r="I2565" i="44" s="1"/>
  <c r="K2565" i="44" s="1"/>
  <c r="E2564" i="44"/>
  <c r="I2564" i="44" s="1"/>
  <c r="K2564" i="44" s="1"/>
  <c r="E2563" i="44"/>
  <c r="I2563" i="44" s="1"/>
  <c r="K2563" i="44" s="1"/>
  <c r="J2559" i="44"/>
  <c r="A2559" i="44"/>
  <c r="L2558" i="44"/>
  <c r="E2555" i="44"/>
  <c r="I2555" i="44" s="1"/>
  <c r="K2555" i="44" s="1"/>
  <c r="E2554" i="44"/>
  <c r="I2554" i="44" s="1"/>
  <c r="K2554" i="44" s="1"/>
  <c r="E2553" i="44"/>
  <c r="I2553" i="44" s="1"/>
  <c r="K2553" i="44" s="1"/>
  <c r="J2549" i="44"/>
  <c r="A2549" i="44"/>
  <c r="L2548" i="44"/>
  <c r="E2545" i="44"/>
  <c r="I2545" i="44" s="1"/>
  <c r="K2545" i="44" s="1"/>
  <c r="E2544" i="44"/>
  <c r="I2544" i="44" s="1"/>
  <c r="K2544" i="44" s="1"/>
  <c r="J2540" i="44"/>
  <c r="A2540" i="44"/>
  <c r="L2539" i="44"/>
  <c r="E2536" i="44"/>
  <c r="I2536" i="44" s="1"/>
  <c r="K2536" i="44" s="1"/>
  <c r="E2535" i="44"/>
  <c r="I2535" i="44" s="1"/>
  <c r="K2535" i="44" s="1"/>
  <c r="J2531" i="44"/>
  <c r="A2531" i="44"/>
  <c r="L2530" i="44"/>
  <c r="E2527" i="44"/>
  <c r="I2527" i="44" s="1"/>
  <c r="K2527" i="44" s="1"/>
  <c r="E2526" i="44"/>
  <c r="I2526" i="44" s="1"/>
  <c r="K2526" i="44" s="1"/>
  <c r="E2525" i="44"/>
  <c r="I2525" i="44" s="1"/>
  <c r="K2525" i="44" s="1"/>
  <c r="J2521" i="44"/>
  <c r="A2521" i="44"/>
  <c r="L2520" i="44"/>
  <c r="E2517" i="44"/>
  <c r="I2517" i="44" s="1"/>
  <c r="K2517" i="44" s="1"/>
  <c r="E2516" i="44"/>
  <c r="I2516" i="44" s="1"/>
  <c r="K2516" i="44" s="1"/>
  <c r="E2515" i="44"/>
  <c r="I2515" i="44" s="1"/>
  <c r="K2515" i="44" s="1"/>
  <c r="J2511" i="44"/>
  <c r="A2511" i="44"/>
  <c r="L2510" i="44"/>
  <c r="E2507" i="44"/>
  <c r="I2507" i="44" s="1"/>
  <c r="K2507" i="44" s="1"/>
  <c r="E2506" i="44"/>
  <c r="I2506" i="44" s="1"/>
  <c r="K2506" i="44" s="1"/>
  <c r="E2505" i="44"/>
  <c r="I2505" i="44" s="1"/>
  <c r="K2505" i="44" s="1"/>
  <c r="J2501" i="44"/>
  <c r="A2501" i="44"/>
  <c r="L2500" i="44"/>
  <c r="K2625" i="44" l="1"/>
  <c r="K2636" i="44"/>
  <c r="K2615" i="44"/>
  <c r="K2605" i="44"/>
  <c r="K2595" i="44"/>
  <c r="K2546" i="44"/>
  <c r="K2537" i="44"/>
  <c r="K2585" i="44"/>
  <c r="K2576" i="44"/>
  <c r="K2566" i="44"/>
  <c r="K2556" i="44"/>
  <c r="K2528" i="44"/>
  <c r="K2518" i="44"/>
  <c r="K2508" i="44"/>
  <c r="AA1179" i="97"/>
  <c r="AA1180" i="97"/>
  <c r="AA1181" i="97"/>
  <c r="E2497" i="44" l="1"/>
  <c r="I2497" i="44" s="1"/>
  <c r="K2497" i="44" s="1"/>
  <c r="E2496" i="44"/>
  <c r="I2496" i="44" s="1"/>
  <c r="K2496" i="44" s="1"/>
  <c r="J2492" i="44"/>
  <c r="A2492" i="44"/>
  <c r="L2491" i="44"/>
  <c r="E2488" i="44"/>
  <c r="I2488" i="44" s="1"/>
  <c r="K2488" i="44" s="1"/>
  <c r="E2487" i="44"/>
  <c r="I2487" i="44" s="1"/>
  <c r="K2487" i="44" s="1"/>
  <c r="J2483" i="44"/>
  <c r="A2483" i="44"/>
  <c r="L2482" i="44"/>
  <c r="AA1152" i="97"/>
  <c r="AA1153" i="97"/>
  <c r="AA1154" i="97"/>
  <c r="AA1151" i="97"/>
  <c r="B2" i="97"/>
  <c r="J2" i="97"/>
  <c r="AA2" i="97"/>
  <c r="AB2" i="97"/>
  <c r="B3" i="97"/>
  <c r="J3" i="97"/>
  <c r="AA3" i="97"/>
  <c r="AB3" i="97"/>
  <c r="B4" i="97"/>
  <c r="J4" i="97"/>
  <c r="AA4" i="97"/>
  <c r="AB4" i="97"/>
  <c r="B5" i="97"/>
  <c r="J5" i="97"/>
  <c r="AA5" i="97"/>
  <c r="AB5" i="97"/>
  <c r="B6" i="97"/>
  <c r="J6" i="97"/>
  <c r="AA6" i="97"/>
  <c r="AB6" i="97"/>
  <c r="B7" i="97"/>
  <c r="J7" i="97"/>
  <c r="AA7" i="97"/>
  <c r="AB7" i="97"/>
  <c r="B8" i="97"/>
  <c r="J8" i="97"/>
  <c r="AA8" i="97"/>
  <c r="AB8" i="97"/>
  <c r="B9" i="97"/>
  <c r="J9" i="97"/>
  <c r="AA9" i="97"/>
  <c r="AB9" i="97"/>
  <c r="B10" i="97"/>
  <c r="J10" i="97"/>
  <c r="AA10" i="97"/>
  <c r="AB10" i="97"/>
  <c r="B11" i="97"/>
  <c r="J11" i="97"/>
  <c r="AA11" i="97"/>
  <c r="AB11" i="97"/>
  <c r="B12" i="97"/>
  <c r="J12" i="97"/>
  <c r="AA12" i="97"/>
  <c r="AB12" i="97"/>
  <c r="B13" i="97"/>
  <c r="J13" i="97"/>
  <c r="AA13" i="97"/>
  <c r="AB13" i="97"/>
  <c r="B14" i="97"/>
  <c r="J14" i="97"/>
  <c r="AA14" i="97"/>
  <c r="AB14" i="97"/>
  <c r="B15" i="97"/>
  <c r="J15" i="97"/>
  <c r="AA15" i="97"/>
  <c r="AB15" i="97"/>
  <c r="B16" i="97"/>
  <c r="J16" i="97"/>
  <c r="AA16" i="97"/>
  <c r="AB16" i="97"/>
  <c r="B17" i="97"/>
  <c r="J17" i="97"/>
  <c r="AA17" i="97"/>
  <c r="AB17" i="97"/>
  <c r="B18" i="97"/>
  <c r="J18" i="97"/>
  <c r="AA18" i="97"/>
  <c r="AB18" i="97"/>
  <c r="B19" i="97"/>
  <c r="J19" i="97"/>
  <c r="AA19" i="97"/>
  <c r="AB19" i="97"/>
  <c r="B20" i="97"/>
  <c r="J20" i="97"/>
  <c r="AA20" i="97"/>
  <c r="AB20" i="97"/>
  <c r="B21" i="97"/>
  <c r="J21" i="97"/>
  <c r="AA21" i="97"/>
  <c r="AB21" i="97"/>
  <c r="B22" i="97"/>
  <c r="J22" i="97"/>
  <c r="AA22" i="97"/>
  <c r="AB22" i="97"/>
  <c r="B23" i="97"/>
  <c r="J23" i="97"/>
  <c r="AA23" i="97"/>
  <c r="AB23" i="97"/>
  <c r="B26" i="97"/>
  <c r="J26" i="97"/>
  <c r="AA26" i="97"/>
  <c r="AB26" i="97"/>
  <c r="B27" i="97"/>
  <c r="J27" i="97"/>
  <c r="AA27" i="97"/>
  <c r="AB27" i="97"/>
  <c r="B28" i="97"/>
  <c r="J28" i="97"/>
  <c r="AA28" i="97"/>
  <c r="AB28" i="97"/>
  <c r="B29" i="97"/>
  <c r="J29" i="97"/>
  <c r="AA29" i="97"/>
  <c r="AB29" i="97"/>
  <c r="B30" i="97"/>
  <c r="J30" i="97"/>
  <c r="AA30" i="97"/>
  <c r="AB30" i="97"/>
  <c r="B31" i="97"/>
  <c r="J31" i="97"/>
  <c r="AA31" i="97"/>
  <c r="AB31" i="97"/>
  <c r="B32" i="97"/>
  <c r="J32" i="97"/>
  <c r="AA32" i="97"/>
  <c r="AB32" i="97"/>
  <c r="B33" i="97"/>
  <c r="J33" i="97"/>
  <c r="AA33" i="97"/>
  <c r="AB33" i="97"/>
  <c r="B34" i="97"/>
  <c r="J34" i="97"/>
  <c r="AA34" i="97"/>
  <c r="AB34" i="97"/>
  <c r="B35" i="97"/>
  <c r="J35" i="97"/>
  <c r="AA35" i="97"/>
  <c r="AB35" i="97"/>
  <c r="B36" i="97"/>
  <c r="J36" i="97"/>
  <c r="AA36" i="97"/>
  <c r="AB36" i="97"/>
  <c r="B37" i="97"/>
  <c r="J37" i="97"/>
  <c r="AA37" i="97"/>
  <c r="AB37" i="97"/>
  <c r="B38" i="97"/>
  <c r="J38" i="97"/>
  <c r="AA38" i="97"/>
  <c r="AB38" i="97"/>
  <c r="B39" i="97"/>
  <c r="J39" i="97"/>
  <c r="AA39" i="97"/>
  <c r="AB39" i="97"/>
  <c r="B40" i="97"/>
  <c r="J40" i="97"/>
  <c r="AA40" i="97"/>
  <c r="AB40" i="97"/>
  <c r="B41" i="97"/>
  <c r="J41" i="97"/>
  <c r="AA41" i="97"/>
  <c r="AB41" i="97"/>
  <c r="B42" i="97"/>
  <c r="J42" i="97"/>
  <c r="AA42" i="97"/>
  <c r="AB42" i="97"/>
  <c r="B43" i="97"/>
  <c r="J43" i="97"/>
  <c r="AA43" i="97"/>
  <c r="AB43" i="97"/>
  <c r="B44" i="97"/>
  <c r="J44" i="97"/>
  <c r="AA44" i="97"/>
  <c r="AB44" i="97"/>
  <c r="B45" i="97"/>
  <c r="J45" i="97"/>
  <c r="AA45" i="97"/>
  <c r="AB45" i="97"/>
  <c r="B46" i="97"/>
  <c r="J46" i="97"/>
  <c r="AA46" i="97"/>
  <c r="AB46" i="97"/>
  <c r="B47" i="97"/>
  <c r="J47" i="97"/>
  <c r="AA47" i="97"/>
  <c r="AB47" i="97"/>
  <c r="B48" i="97"/>
  <c r="J48" i="97"/>
  <c r="AA48" i="97"/>
  <c r="AB48" i="97"/>
  <c r="B49" i="97"/>
  <c r="J49" i="97"/>
  <c r="AA49" i="97"/>
  <c r="AB49" i="97"/>
  <c r="B50" i="97"/>
  <c r="J50" i="97"/>
  <c r="AA50" i="97"/>
  <c r="AB50" i="97"/>
  <c r="B51" i="97"/>
  <c r="J51" i="97"/>
  <c r="AA51" i="97"/>
  <c r="AB51" i="97"/>
  <c r="B52" i="97"/>
  <c r="J52" i="97"/>
  <c r="AA52" i="97"/>
  <c r="AB52" i="97"/>
  <c r="B53" i="97"/>
  <c r="J53" i="97"/>
  <c r="AA53" i="97"/>
  <c r="AB53" i="97"/>
  <c r="B54" i="97"/>
  <c r="J54" i="97"/>
  <c r="AA54" i="97"/>
  <c r="AB54" i="97"/>
  <c r="B55" i="97"/>
  <c r="J55" i="97"/>
  <c r="AA55" i="97"/>
  <c r="AB55" i="97"/>
  <c r="B56" i="97"/>
  <c r="J56" i="97"/>
  <c r="AA56" i="97"/>
  <c r="AB56" i="97"/>
  <c r="B57" i="97"/>
  <c r="J57" i="97"/>
  <c r="AA57" i="97"/>
  <c r="AB57" i="97"/>
  <c r="B58" i="97"/>
  <c r="J58" i="97"/>
  <c r="AA58" i="97"/>
  <c r="AB58" i="97"/>
  <c r="B59" i="97"/>
  <c r="J59" i="97"/>
  <c r="AA59" i="97"/>
  <c r="AB59" i="97"/>
  <c r="B60" i="97"/>
  <c r="J60" i="97"/>
  <c r="AA60" i="97"/>
  <c r="AB60" i="97"/>
  <c r="B61" i="97"/>
  <c r="J61" i="97"/>
  <c r="AA61" i="97"/>
  <c r="AB61" i="97"/>
  <c r="B62" i="97"/>
  <c r="J62" i="97"/>
  <c r="AA62" i="97"/>
  <c r="AB62" i="97"/>
  <c r="B63" i="97"/>
  <c r="J63" i="97"/>
  <c r="AA63" i="97"/>
  <c r="AB63" i="97"/>
  <c r="B64" i="97"/>
  <c r="J64" i="97"/>
  <c r="AA64" i="97"/>
  <c r="AB64" i="97"/>
  <c r="B65" i="97"/>
  <c r="AA65" i="97"/>
  <c r="AB65" i="97"/>
  <c r="B66" i="97"/>
  <c r="AA66" i="97"/>
  <c r="AB66" i="97"/>
  <c r="B67" i="97"/>
  <c r="AA67" i="97"/>
  <c r="AB67" i="97"/>
  <c r="B68" i="97"/>
  <c r="AA68" i="97"/>
  <c r="AB68" i="97"/>
  <c r="B69" i="97"/>
  <c r="AA69" i="97"/>
  <c r="AB69" i="97"/>
  <c r="B70" i="97"/>
  <c r="AA70" i="97"/>
  <c r="AB70" i="97"/>
  <c r="B71" i="97"/>
  <c r="J71" i="97"/>
  <c r="AA71" i="97"/>
  <c r="AB71" i="97"/>
  <c r="B72" i="97"/>
  <c r="J72" i="97"/>
  <c r="AA72" i="97"/>
  <c r="AB72" i="97"/>
  <c r="B73" i="97"/>
  <c r="J73" i="97"/>
  <c r="AA73" i="97"/>
  <c r="AB73" i="97"/>
  <c r="B74" i="97"/>
  <c r="J74" i="97"/>
  <c r="AA74" i="97"/>
  <c r="AB74" i="97"/>
  <c r="B75" i="97"/>
  <c r="AA75" i="97"/>
  <c r="AB75" i="97"/>
  <c r="B76" i="97"/>
  <c r="AA76" i="97"/>
  <c r="AB76" i="97"/>
  <c r="B77" i="97"/>
  <c r="AA77" i="97"/>
  <c r="AB77" i="97"/>
  <c r="B78" i="97"/>
  <c r="AA78" i="97"/>
  <c r="AB78" i="97"/>
  <c r="B79" i="97"/>
  <c r="AA79" i="97"/>
  <c r="AB79" i="97"/>
  <c r="B80" i="97"/>
  <c r="AA80" i="97"/>
  <c r="AB80" i="97"/>
  <c r="B81" i="97"/>
  <c r="AA81" i="97"/>
  <c r="AB81" i="97"/>
  <c r="B82" i="97"/>
  <c r="AA82" i="97"/>
  <c r="AB82" i="97"/>
  <c r="B83" i="97"/>
  <c r="AA83" i="97"/>
  <c r="AB83" i="97"/>
  <c r="B86" i="97"/>
  <c r="AA86" i="97"/>
  <c r="AB86" i="97"/>
  <c r="B87" i="97"/>
  <c r="J87" i="97"/>
  <c r="AA87" i="97"/>
  <c r="AB87" i="97"/>
  <c r="AA88" i="97"/>
  <c r="AB88" i="97"/>
  <c r="AA89" i="97"/>
  <c r="AB89" i="97"/>
  <c r="AA90" i="97"/>
  <c r="AB90" i="97"/>
  <c r="AA91" i="97"/>
  <c r="AB91" i="97"/>
  <c r="AA92" i="97"/>
  <c r="AB92" i="97"/>
  <c r="AA93" i="97"/>
  <c r="AB93" i="97"/>
  <c r="AA94" i="97"/>
  <c r="AB94" i="97"/>
  <c r="AA95" i="97"/>
  <c r="AB95" i="97"/>
  <c r="AA96" i="97"/>
  <c r="AB96" i="97"/>
  <c r="AA97" i="97"/>
  <c r="AB97" i="97"/>
  <c r="AA98" i="97"/>
  <c r="AB98" i="97"/>
  <c r="AA99" i="97"/>
  <c r="AB99" i="97"/>
  <c r="AA100" i="97"/>
  <c r="AB100" i="97"/>
  <c r="AA101" i="97"/>
  <c r="AB101" i="97"/>
  <c r="AA102" i="97"/>
  <c r="AB102" i="97"/>
  <c r="AA103" i="97"/>
  <c r="AB103" i="97"/>
  <c r="AA104" i="97"/>
  <c r="AB104" i="97"/>
  <c r="B105" i="97"/>
  <c r="AA105" i="97"/>
  <c r="AB105" i="97"/>
  <c r="B106" i="97"/>
  <c r="AA106" i="97"/>
  <c r="AB106" i="97"/>
  <c r="B109" i="97"/>
  <c r="AA109" i="97"/>
  <c r="AB109" i="97"/>
  <c r="B107" i="97"/>
  <c r="AA107" i="97"/>
  <c r="AB107" i="97"/>
  <c r="B108" i="97"/>
  <c r="AA108" i="97"/>
  <c r="AB108" i="97"/>
  <c r="B110" i="97"/>
  <c r="AA110" i="97"/>
  <c r="AB110" i="97"/>
  <c r="B111" i="97"/>
  <c r="AA111" i="97"/>
  <c r="AB111" i="97"/>
  <c r="B112" i="97"/>
  <c r="AA112" i="97"/>
  <c r="AB112" i="97"/>
  <c r="B113" i="97"/>
  <c r="AA113" i="97"/>
  <c r="AB113" i="97"/>
  <c r="B114" i="97"/>
  <c r="AA114" i="97"/>
  <c r="AB114" i="97"/>
  <c r="B115" i="97"/>
  <c r="AA115" i="97"/>
  <c r="AB115" i="97"/>
  <c r="B116" i="97"/>
  <c r="AA116" i="97"/>
  <c r="AB116" i="97"/>
  <c r="B117" i="97"/>
  <c r="AA117" i="97"/>
  <c r="AB117" i="97"/>
  <c r="B118" i="97"/>
  <c r="AA118" i="97"/>
  <c r="AB118" i="97"/>
  <c r="B119" i="97"/>
  <c r="AA119" i="97"/>
  <c r="AB119" i="97"/>
  <c r="B120" i="97"/>
  <c r="AA120" i="97"/>
  <c r="AB120" i="97"/>
  <c r="B121" i="97"/>
  <c r="AA121" i="97"/>
  <c r="AB121" i="97"/>
  <c r="B122" i="97"/>
  <c r="AA122" i="97"/>
  <c r="AB122" i="97"/>
  <c r="B124" i="97"/>
  <c r="AA124" i="97"/>
  <c r="AB124" i="97"/>
  <c r="B125" i="97"/>
  <c r="AA125" i="97"/>
  <c r="AB125" i="97"/>
  <c r="B126" i="97"/>
  <c r="AA126" i="97"/>
  <c r="AB126" i="97"/>
  <c r="B123" i="97"/>
  <c r="AA123" i="97"/>
  <c r="AB123" i="97"/>
  <c r="B127" i="97"/>
  <c r="AA127" i="97"/>
  <c r="AB127" i="97"/>
  <c r="B128" i="97"/>
  <c r="AA128" i="97"/>
  <c r="AB128" i="97"/>
  <c r="B129" i="97"/>
  <c r="AA129" i="97"/>
  <c r="AB129" i="97"/>
  <c r="B130" i="97"/>
  <c r="AA130" i="97"/>
  <c r="AB130" i="97"/>
  <c r="B131" i="97"/>
  <c r="AA131" i="97"/>
  <c r="AB131" i="97"/>
  <c r="B132" i="97"/>
  <c r="AA132" i="97"/>
  <c r="AB132" i="97"/>
  <c r="B133" i="97"/>
  <c r="AA133" i="97"/>
  <c r="AB133" i="97"/>
  <c r="B134" i="97"/>
  <c r="AA134" i="97"/>
  <c r="AB134" i="97"/>
  <c r="B135" i="97"/>
  <c r="AA135" i="97"/>
  <c r="AB135" i="97"/>
  <c r="B136" i="97"/>
  <c r="AA136" i="97"/>
  <c r="AB136" i="97"/>
  <c r="B137" i="97"/>
  <c r="AA137" i="97"/>
  <c r="AB137" i="97"/>
  <c r="B138" i="97"/>
  <c r="AA138" i="97"/>
  <c r="AB138" i="97"/>
  <c r="B139" i="97"/>
  <c r="AA139" i="97"/>
  <c r="AB139" i="97"/>
  <c r="A140" i="97"/>
  <c r="O140" i="97"/>
  <c r="AA140" i="97"/>
  <c r="AB140" i="97"/>
  <c r="B141" i="97"/>
  <c r="O141" i="97"/>
  <c r="AA141" i="97"/>
  <c r="AB141" i="97"/>
  <c r="B144" i="97"/>
  <c r="O144" i="97"/>
  <c r="AA144" i="97"/>
  <c r="AB144" i="97"/>
  <c r="B145" i="97"/>
  <c r="AA145" i="97"/>
  <c r="AB145" i="97"/>
  <c r="B147" i="97"/>
  <c r="AA147" i="97"/>
  <c r="AB147" i="97"/>
  <c r="B148" i="97"/>
  <c r="AA148" i="97"/>
  <c r="AB148" i="97"/>
  <c r="B149" i="97"/>
  <c r="AA149" i="97"/>
  <c r="AB149" i="97"/>
  <c r="B150" i="97"/>
  <c r="AA150" i="97"/>
  <c r="AB150" i="97"/>
  <c r="B151" i="97"/>
  <c r="AA151" i="97"/>
  <c r="AB151" i="97"/>
  <c r="B152" i="97"/>
  <c r="AA152" i="97"/>
  <c r="AB152" i="97"/>
  <c r="B153" i="97"/>
  <c r="AA153" i="97"/>
  <c r="AB153" i="97"/>
  <c r="B154" i="97"/>
  <c r="AA154" i="97"/>
  <c r="AB154" i="97"/>
  <c r="B155" i="97"/>
  <c r="AA155" i="97"/>
  <c r="AB155" i="97"/>
  <c r="B156" i="97"/>
  <c r="AA156" i="97"/>
  <c r="AB156" i="97"/>
  <c r="B157" i="97"/>
  <c r="AA157" i="97"/>
  <c r="AB157" i="97"/>
  <c r="B158" i="97"/>
  <c r="AA158" i="97"/>
  <c r="AB158" i="97"/>
  <c r="B159" i="97"/>
  <c r="AA159" i="97"/>
  <c r="AB159" i="97"/>
  <c r="B160" i="97"/>
  <c r="AA160" i="97"/>
  <c r="AB160" i="97"/>
  <c r="B161" i="97"/>
  <c r="AA161" i="97"/>
  <c r="AB161" i="97"/>
  <c r="B162" i="97"/>
  <c r="AA162" i="97"/>
  <c r="AB162" i="97"/>
  <c r="B163" i="97"/>
  <c r="AA163" i="97"/>
  <c r="AB163" i="97"/>
  <c r="B164" i="97"/>
  <c r="AA164" i="97"/>
  <c r="AB164" i="97"/>
  <c r="B165" i="97"/>
  <c r="AA165" i="97"/>
  <c r="AB165" i="97"/>
  <c r="B166" i="97"/>
  <c r="AA166" i="97"/>
  <c r="AB166" i="97"/>
  <c r="B167" i="97"/>
  <c r="AA167" i="97"/>
  <c r="AB167" i="97"/>
  <c r="B168" i="97"/>
  <c r="AA168" i="97"/>
  <c r="AB168" i="97"/>
  <c r="B169" i="97"/>
  <c r="AA169" i="97"/>
  <c r="AB169" i="97"/>
  <c r="B170" i="97"/>
  <c r="AA170" i="97"/>
  <c r="AB170" i="97"/>
  <c r="B171" i="97"/>
  <c r="AA171" i="97"/>
  <c r="AB171" i="97"/>
  <c r="B172" i="97"/>
  <c r="AA172" i="97"/>
  <c r="AB172" i="97"/>
  <c r="B173" i="97"/>
  <c r="AA173" i="97"/>
  <c r="AB173" i="97"/>
  <c r="B174" i="97"/>
  <c r="AA174" i="97"/>
  <c r="AB174" i="97"/>
  <c r="B175" i="97"/>
  <c r="AA175" i="97"/>
  <c r="AB175" i="97"/>
  <c r="B176" i="97"/>
  <c r="AA176" i="97"/>
  <c r="AB176" i="97"/>
  <c r="B177" i="97"/>
  <c r="AA177" i="97"/>
  <c r="AB177" i="97"/>
  <c r="B178" i="97"/>
  <c r="AA178" i="97"/>
  <c r="AB178" i="97"/>
  <c r="B179" i="97"/>
  <c r="AA179" i="97"/>
  <c r="AB179" i="97"/>
  <c r="B180" i="97"/>
  <c r="AA180" i="97"/>
  <c r="AB180" i="97"/>
  <c r="B181" i="97"/>
  <c r="AA181" i="97"/>
  <c r="AB181" i="97"/>
  <c r="B182" i="97"/>
  <c r="AA182" i="97"/>
  <c r="AB182" i="97"/>
  <c r="B183" i="97"/>
  <c r="AA183" i="97"/>
  <c r="AB183" i="97"/>
  <c r="B184" i="97"/>
  <c r="AA184" i="97"/>
  <c r="AB184" i="97"/>
  <c r="B185" i="97"/>
  <c r="AA185" i="97"/>
  <c r="AB185" i="97"/>
  <c r="B186" i="97"/>
  <c r="AA186" i="97"/>
  <c r="AB186" i="97"/>
  <c r="B187" i="97"/>
  <c r="AA187" i="97"/>
  <c r="AB187" i="97"/>
  <c r="B188" i="97"/>
  <c r="AA188" i="97"/>
  <c r="AB188" i="97"/>
  <c r="B189" i="97"/>
  <c r="AA189" i="97"/>
  <c r="AB189" i="97"/>
  <c r="B190" i="97"/>
  <c r="AA190" i="97"/>
  <c r="AB190" i="97"/>
  <c r="B191" i="97"/>
  <c r="AA191" i="97"/>
  <c r="AB191" i="97"/>
  <c r="B192" i="97"/>
  <c r="AA192" i="97"/>
  <c r="AB192" i="97"/>
  <c r="B193" i="97"/>
  <c r="AA193" i="97"/>
  <c r="AB193" i="97"/>
  <c r="B194" i="97"/>
  <c r="AA194" i="97"/>
  <c r="AB194" i="97"/>
  <c r="B195" i="97"/>
  <c r="AA195" i="97"/>
  <c r="AB195" i="97"/>
  <c r="B196" i="97"/>
  <c r="AA196" i="97"/>
  <c r="AB196" i="97"/>
  <c r="B197" i="97"/>
  <c r="AA197" i="97"/>
  <c r="AB197" i="97"/>
  <c r="B198" i="97"/>
  <c r="AA198" i="97"/>
  <c r="AB198" i="97"/>
  <c r="B199" i="97"/>
  <c r="AA199" i="97"/>
  <c r="AB199" i="97"/>
  <c r="B200" i="97"/>
  <c r="AA200" i="97"/>
  <c r="AB200" i="97"/>
  <c r="B201" i="97"/>
  <c r="AA201" i="97"/>
  <c r="AB201" i="97"/>
  <c r="B202" i="97"/>
  <c r="AA202" i="97"/>
  <c r="AB202" i="97"/>
  <c r="B203" i="97"/>
  <c r="AA203" i="97"/>
  <c r="AB203" i="97"/>
  <c r="B204" i="97"/>
  <c r="AA204" i="97"/>
  <c r="AB204" i="97"/>
  <c r="B205" i="97"/>
  <c r="AA205" i="97"/>
  <c r="AB205" i="97"/>
  <c r="B206" i="97"/>
  <c r="AA206" i="97"/>
  <c r="AB206" i="97"/>
  <c r="B207" i="97"/>
  <c r="AA207" i="97"/>
  <c r="AB207" i="97"/>
  <c r="B208" i="97"/>
  <c r="AA208" i="97"/>
  <c r="AB208" i="97"/>
  <c r="B209" i="97"/>
  <c r="AA209" i="97"/>
  <c r="AB209" i="97"/>
  <c r="B210" i="97"/>
  <c r="AA210" i="97"/>
  <c r="AB210" i="97"/>
  <c r="B211" i="97"/>
  <c r="AA211" i="97"/>
  <c r="AB211" i="97"/>
  <c r="B212" i="97"/>
  <c r="AA212" i="97"/>
  <c r="AB212" i="97"/>
  <c r="B213" i="97"/>
  <c r="AA213" i="97"/>
  <c r="AB213" i="97"/>
  <c r="B214" i="97"/>
  <c r="AA214" i="97"/>
  <c r="AB214" i="97"/>
  <c r="B215" i="97"/>
  <c r="AA215" i="97"/>
  <c r="AB215" i="97"/>
  <c r="B216" i="97"/>
  <c r="AA216" i="97"/>
  <c r="AB216" i="97"/>
  <c r="B217" i="97"/>
  <c r="AA217" i="97"/>
  <c r="AB217" i="97"/>
  <c r="B218" i="97"/>
  <c r="AA218" i="97"/>
  <c r="AB218" i="97"/>
  <c r="B219" i="97"/>
  <c r="AA219" i="97"/>
  <c r="AB219" i="97"/>
  <c r="B220" i="97"/>
  <c r="AA220" i="97"/>
  <c r="AB220" i="97"/>
  <c r="B221" i="97"/>
  <c r="AA221" i="97"/>
  <c r="AB221" i="97"/>
  <c r="B222" i="97"/>
  <c r="AA222" i="97"/>
  <c r="AB222" i="97"/>
  <c r="B223" i="97"/>
  <c r="AA223" i="97"/>
  <c r="AB223" i="97"/>
  <c r="B224" i="97"/>
  <c r="AA224" i="97"/>
  <c r="AB224" i="97"/>
  <c r="B225" i="97"/>
  <c r="AA225" i="97"/>
  <c r="AB225" i="97"/>
  <c r="B226" i="97"/>
  <c r="AA226" i="97"/>
  <c r="AB226" i="97"/>
  <c r="B227" i="97"/>
  <c r="AA227" i="97"/>
  <c r="AB227" i="97"/>
  <c r="B228" i="97"/>
  <c r="AA228" i="97"/>
  <c r="AB228" i="97"/>
  <c r="B229" i="97"/>
  <c r="AA229" i="97"/>
  <c r="AB229" i="97"/>
  <c r="B230" i="97"/>
  <c r="AA230" i="97"/>
  <c r="AB230" i="97"/>
  <c r="B231" i="97"/>
  <c r="AA231" i="97"/>
  <c r="AB231" i="97"/>
  <c r="B232" i="97"/>
  <c r="AA232" i="97"/>
  <c r="AB232" i="97"/>
  <c r="B233" i="97"/>
  <c r="AA233" i="97"/>
  <c r="AB233" i="97"/>
  <c r="B234" i="97"/>
  <c r="AA234" i="97"/>
  <c r="AB234" i="97"/>
  <c r="B235" i="97"/>
  <c r="AA235" i="97"/>
  <c r="AB235" i="97"/>
  <c r="B236" i="97"/>
  <c r="AA236" i="97"/>
  <c r="AB236" i="97"/>
  <c r="B237" i="97"/>
  <c r="AA237" i="97"/>
  <c r="AB237" i="97"/>
  <c r="B238" i="97"/>
  <c r="AA238" i="97"/>
  <c r="AB238" i="97"/>
  <c r="B239" i="97"/>
  <c r="AA239" i="97"/>
  <c r="AB239" i="97"/>
  <c r="B240" i="97"/>
  <c r="AA240" i="97"/>
  <c r="AB240" i="97"/>
  <c r="B241" i="97"/>
  <c r="AA241" i="97"/>
  <c r="AB241" i="97"/>
  <c r="B242" i="97"/>
  <c r="AA242" i="97"/>
  <c r="AB242" i="97"/>
  <c r="B243" i="97"/>
  <c r="AA243" i="97"/>
  <c r="AB243" i="97"/>
  <c r="B244" i="97"/>
  <c r="AA244" i="97"/>
  <c r="AB244" i="97"/>
  <c r="B245" i="97"/>
  <c r="AA245" i="97"/>
  <c r="AB245" i="97"/>
  <c r="B246" i="97"/>
  <c r="AA246" i="97"/>
  <c r="AB246" i="97"/>
  <c r="B247" i="97"/>
  <c r="AA247" i="97"/>
  <c r="AB247" i="97"/>
  <c r="B248" i="97"/>
  <c r="AA248" i="97"/>
  <c r="AB248" i="97"/>
  <c r="B249" i="97"/>
  <c r="AA249" i="97"/>
  <c r="AB249" i="97"/>
  <c r="B250" i="97"/>
  <c r="AA250" i="97"/>
  <c r="AB250" i="97"/>
  <c r="B251" i="97"/>
  <c r="AA251" i="97"/>
  <c r="AB251" i="97"/>
  <c r="B252" i="97"/>
  <c r="AA252" i="97"/>
  <c r="AB252" i="97"/>
  <c r="B253" i="97"/>
  <c r="AA253" i="97"/>
  <c r="AB253" i="97"/>
  <c r="B254" i="97"/>
  <c r="AA254" i="97"/>
  <c r="AB254" i="97"/>
  <c r="B255" i="97"/>
  <c r="AA255" i="97"/>
  <c r="AB255" i="97"/>
  <c r="B256" i="97"/>
  <c r="AA256" i="97"/>
  <c r="AB256" i="97"/>
  <c r="B257" i="97"/>
  <c r="AA257" i="97"/>
  <c r="AB257" i="97"/>
  <c r="B258" i="97"/>
  <c r="AA258" i="97"/>
  <c r="AB258" i="97"/>
  <c r="B259" i="97"/>
  <c r="AA259" i="97"/>
  <c r="AB259" i="97"/>
  <c r="B260" i="97"/>
  <c r="AA260" i="97"/>
  <c r="AB260" i="97"/>
  <c r="B261" i="97"/>
  <c r="AA261" i="97"/>
  <c r="AB261" i="97"/>
  <c r="B262" i="97"/>
  <c r="AA262" i="97"/>
  <c r="AB262" i="97"/>
  <c r="B263" i="97"/>
  <c r="AA263" i="97"/>
  <c r="AB263" i="97"/>
  <c r="B264" i="97"/>
  <c r="AA264" i="97"/>
  <c r="AB264" i="97"/>
  <c r="B265" i="97"/>
  <c r="AA265" i="97"/>
  <c r="AB265" i="97"/>
  <c r="B266" i="97"/>
  <c r="AA266" i="97"/>
  <c r="AB266" i="97"/>
  <c r="B267" i="97"/>
  <c r="AA267" i="97"/>
  <c r="AB267" i="97"/>
  <c r="B268" i="97"/>
  <c r="AA268" i="97"/>
  <c r="AB268" i="97"/>
  <c r="B269" i="97"/>
  <c r="AA269" i="97"/>
  <c r="AB269" i="97"/>
  <c r="B270" i="97"/>
  <c r="AA270" i="97"/>
  <c r="AB270" i="97"/>
  <c r="B271" i="97"/>
  <c r="AA271" i="97"/>
  <c r="AB271" i="97"/>
  <c r="B272" i="97"/>
  <c r="AA272" i="97"/>
  <c r="AB272" i="97"/>
  <c r="B273" i="97"/>
  <c r="AA273" i="97"/>
  <c r="AB273" i="97"/>
  <c r="B274" i="97"/>
  <c r="AA274" i="97"/>
  <c r="AB274" i="97"/>
  <c r="B275" i="97"/>
  <c r="AA275" i="97"/>
  <c r="AB275" i="97"/>
  <c r="B276" i="97"/>
  <c r="AA276" i="97"/>
  <c r="AB276" i="97"/>
  <c r="B277" i="97"/>
  <c r="AA277" i="97"/>
  <c r="AB277" i="97"/>
  <c r="B278" i="97"/>
  <c r="AA278" i="97"/>
  <c r="AB278" i="97"/>
  <c r="B279" i="97"/>
  <c r="AA279" i="97"/>
  <c r="AB279" i="97"/>
  <c r="B280" i="97"/>
  <c r="AA280" i="97"/>
  <c r="AB280" i="97"/>
  <c r="B281" i="97"/>
  <c r="AA281" i="97"/>
  <c r="AB281" i="97"/>
  <c r="B282" i="97"/>
  <c r="AA282" i="97"/>
  <c r="AB282" i="97"/>
  <c r="B283" i="97"/>
  <c r="AA283" i="97"/>
  <c r="AB283" i="97"/>
  <c r="B284" i="97"/>
  <c r="AA284" i="97"/>
  <c r="AB284" i="97"/>
  <c r="B285" i="97"/>
  <c r="AA285" i="97"/>
  <c r="AB285" i="97"/>
  <c r="B286" i="97"/>
  <c r="AA286" i="97"/>
  <c r="AB286" i="97"/>
  <c r="B287" i="97"/>
  <c r="AA287" i="97"/>
  <c r="AB287" i="97"/>
  <c r="B288" i="97"/>
  <c r="AA288" i="97"/>
  <c r="AB288" i="97"/>
  <c r="B289" i="97"/>
  <c r="AA289" i="97"/>
  <c r="AB289" i="97"/>
  <c r="B290" i="97"/>
  <c r="AA290" i="97"/>
  <c r="AB290" i="97"/>
  <c r="B291" i="97"/>
  <c r="AA291" i="97"/>
  <c r="AB291" i="97"/>
  <c r="B292" i="97"/>
  <c r="AA292" i="97"/>
  <c r="AB292" i="97"/>
  <c r="B293" i="97"/>
  <c r="AA293" i="97"/>
  <c r="AB293" i="97"/>
  <c r="B294" i="97"/>
  <c r="AA294" i="97"/>
  <c r="AB294" i="97"/>
  <c r="B295" i="97"/>
  <c r="AA295" i="97"/>
  <c r="AB295" i="97"/>
  <c r="B296" i="97"/>
  <c r="AA296" i="97"/>
  <c r="AB296" i="97"/>
  <c r="B297" i="97"/>
  <c r="AA297" i="97"/>
  <c r="AB297" i="97"/>
  <c r="B300" i="97"/>
  <c r="AA300" i="97"/>
  <c r="AB300" i="97"/>
  <c r="B301" i="97"/>
  <c r="AA301" i="97"/>
  <c r="AB301" i="97"/>
  <c r="B302" i="97"/>
  <c r="AA302" i="97"/>
  <c r="AB302" i="97"/>
  <c r="B303" i="97"/>
  <c r="AA303" i="97"/>
  <c r="AB303" i="97"/>
  <c r="B304" i="97"/>
  <c r="AA304" i="97"/>
  <c r="AB304" i="97"/>
  <c r="AF304" i="97"/>
  <c r="B305" i="97"/>
  <c r="AA305" i="97"/>
  <c r="AB305" i="97"/>
  <c r="B306" i="97"/>
  <c r="AA306" i="97"/>
  <c r="AB306" i="97"/>
  <c r="B307" i="97"/>
  <c r="AA307" i="97"/>
  <c r="AB307" i="97"/>
  <c r="B308" i="97"/>
  <c r="AA308" i="97"/>
  <c r="AB308" i="97"/>
  <c r="B309" i="97"/>
  <c r="AA309" i="97"/>
  <c r="AB309" i="97"/>
  <c r="B310" i="97"/>
  <c r="AA310" i="97"/>
  <c r="AB310" i="97"/>
  <c r="B311" i="97"/>
  <c r="AA311" i="97"/>
  <c r="AB311" i="97"/>
  <c r="B312" i="97"/>
  <c r="AA312" i="97"/>
  <c r="AB312" i="97"/>
  <c r="B313" i="97"/>
  <c r="AA313" i="97"/>
  <c r="AB313" i="97"/>
  <c r="B314" i="97"/>
  <c r="AA314" i="97"/>
  <c r="AB314" i="97"/>
  <c r="B315" i="97"/>
  <c r="AA315" i="97"/>
  <c r="AB315" i="97"/>
  <c r="B316" i="97"/>
  <c r="AA316" i="97"/>
  <c r="AB316" i="97"/>
  <c r="B317" i="97"/>
  <c r="AA317" i="97"/>
  <c r="AB317" i="97"/>
  <c r="B318" i="97"/>
  <c r="AA318" i="97"/>
  <c r="AB318" i="97"/>
  <c r="B319" i="97"/>
  <c r="AA319" i="97"/>
  <c r="AB319" i="97"/>
  <c r="B320" i="97"/>
  <c r="AA320" i="97"/>
  <c r="AB320" i="97"/>
  <c r="B321" i="97"/>
  <c r="AA321" i="97"/>
  <c r="AB321" i="97"/>
  <c r="B322" i="97"/>
  <c r="AA322" i="97"/>
  <c r="AB322" i="97"/>
  <c r="B323" i="97"/>
  <c r="AA323" i="97"/>
  <c r="AB323" i="97"/>
  <c r="B324" i="97"/>
  <c r="AA324" i="97"/>
  <c r="AB324" i="97"/>
  <c r="B325" i="97"/>
  <c r="AA325" i="97"/>
  <c r="AB325" i="97"/>
  <c r="B326" i="97"/>
  <c r="AA326" i="97"/>
  <c r="AB326" i="97"/>
  <c r="B327" i="97"/>
  <c r="AA327" i="97"/>
  <c r="AB327" i="97"/>
  <c r="B328" i="97"/>
  <c r="AA328" i="97"/>
  <c r="AB328" i="97"/>
  <c r="B329" i="97"/>
  <c r="AA329" i="97"/>
  <c r="AB329" i="97"/>
  <c r="B330" i="97"/>
  <c r="AA330" i="97"/>
  <c r="AB330" i="97"/>
  <c r="B331" i="97"/>
  <c r="AA331" i="97"/>
  <c r="AB331" i="97"/>
  <c r="B332" i="97"/>
  <c r="AA332" i="97"/>
  <c r="AB332" i="97"/>
  <c r="B333" i="97"/>
  <c r="AA333" i="97"/>
  <c r="AB333" i="97"/>
  <c r="B334" i="97"/>
  <c r="AA334" i="97"/>
  <c r="AB334" i="97"/>
  <c r="B335" i="97"/>
  <c r="AA335" i="97"/>
  <c r="AB335" i="97"/>
  <c r="B336" i="97"/>
  <c r="AA336" i="97"/>
  <c r="AB336" i="97"/>
  <c r="B337" i="97"/>
  <c r="AA337" i="97"/>
  <c r="AB337" i="97"/>
  <c r="B338" i="97"/>
  <c r="AA338" i="97"/>
  <c r="AB338" i="97"/>
  <c r="B339" i="97"/>
  <c r="AA339" i="97"/>
  <c r="AB339" i="97"/>
  <c r="B340" i="97"/>
  <c r="AA340" i="97"/>
  <c r="AB340" i="97"/>
  <c r="B341" i="97"/>
  <c r="AA341" i="97"/>
  <c r="AB341" i="97"/>
  <c r="B342" i="97"/>
  <c r="AA342" i="97"/>
  <c r="AB342" i="97"/>
  <c r="B343" i="97"/>
  <c r="AA343" i="97"/>
  <c r="AB343" i="97"/>
  <c r="B344" i="97"/>
  <c r="AA344" i="97"/>
  <c r="AB344" i="97"/>
  <c r="B345" i="97"/>
  <c r="AA345" i="97"/>
  <c r="AB345" i="97"/>
  <c r="B346" i="97"/>
  <c r="AA346" i="97"/>
  <c r="AB346" i="97"/>
  <c r="B347" i="97"/>
  <c r="AA347" i="97"/>
  <c r="AB347" i="97"/>
  <c r="B348" i="97"/>
  <c r="AA348" i="97"/>
  <c r="AB348" i="97"/>
  <c r="B349" i="97"/>
  <c r="AA349" i="97"/>
  <c r="AB349" i="97"/>
  <c r="B350" i="97"/>
  <c r="AA350" i="97"/>
  <c r="AB350" i="97"/>
  <c r="B351" i="97"/>
  <c r="AA351" i="97"/>
  <c r="AB351" i="97"/>
  <c r="B352" i="97"/>
  <c r="AA352" i="97"/>
  <c r="AB352" i="97"/>
  <c r="B353" i="97"/>
  <c r="AA353" i="97"/>
  <c r="AB353" i="97"/>
  <c r="B354" i="97"/>
  <c r="AA354" i="97"/>
  <c r="AB354" i="97"/>
  <c r="B355" i="97"/>
  <c r="AA355" i="97"/>
  <c r="AB355" i="97"/>
  <c r="B356" i="97"/>
  <c r="AA356" i="97"/>
  <c r="AB356" i="97"/>
  <c r="B357" i="97"/>
  <c r="AA357" i="97"/>
  <c r="AB357" i="97"/>
  <c r="B358" i="97"/>
  <c r="AA358" i="97"/>
  <c r="AB358" i="97"/>
  <c r="B359" i="97"/>
  <c r="AA359" i="97"/>
  <c r="AB359" i="97"/>
  <c r="B360" i="97"/>
  <c r="AA360" i="97"/>
  <c r="AB360" i="97"/>
  <c r="B361" i="97"/>
  <c r="AA361" i="97"/>
  <c r="AB361" i="97"/>
  <c r="B362" i="97"/>
  <c r="AA362" i="97"/>
  <c r="AB362" i="97"/>
  <c r="B363" i="97"/>
  <c r="AA363" i="97"/>
  <c r="AB363" i="97"/>
  <c r="B364" i="97"/>
  <c r="AA364" i="97"/>
  <c r="AB364" i="97"/>
  <c r="B365" i="97"/>
  <c r="AA365" i="97"/>
  <c r="AB365" i="97"/>
  <c r="B366" i="97"/>
  <c r="AA366" i="97"/>
  <c r="AB366" i="97"/>
  <c r="B367" i="97"/>
  <c r="AA367" i="97"/>
  <c r="AB367" i="97"/>
  <c r="B368" i="97"/>
  <c r="AA368" i="97"/>
  <c r="AB368" i="97"/>
  <c r="B369" i="97"/>
  <c r="AA369" i="97"/>
  <c r="AB369" i="97"/>
  <c r="B370" i="97"/>
  <c r="AA370" i="97"/>
  <c r="AB370" i="97"/>
  <c r="B371" i="97"/>
  <c r="AA371" i="97"/>
  <c r="AB371" i="97"/>
  <c r="B372" i="97"/>
  <c r="AA372" i="97"/>
  <c r="AB372" i="97"/>
  <c r="B373" i="97"/>
  <c r="AA373" i="97"/>
  <c r="AB373" i="97"/>
  <c r="B374" i="97"/>
  <c r="AA374" i="97"/>
  <c r="AB374" i="97"/>
  <c r="B375" i="97"/>
  <c r="AA375" i="97"/>
  <c r="AB375" i="97"/>
  <c r="B376" i="97"/>
  <c r="AA376" i="97"/>
  <c r="AB376" i="97"/>
  <c r="B377" i="97"/>
  <c r="AA377" i="97"/>
  <c r="AB377" i="97"/>
  <c r="B378" i="97"/>
  <c r="AA378" i="97"/>
  <c r="AB378" i="97"/>
  <c r="B379" i="97"/>
  <c r="AA379" i="97"/>
  <c r="AB379" i="97"/>
  <c r="B380" i="97"/>
  <c r="AA380" i="97"/>
  <c r="AB380" i="97"/>
  <c r="B381" i="97"/>
  <c r="AA381" i="97"/>
  <c r="AB381" i="97"/>
  <c r="AA383" i="97"/>
  <c r="AB383" i="97"/>
  <c r="B382" i="97"/>
  <c r="AA382" i="97"/>
  <c r="AB382" i="97"/>
  <c r="B385" i="97"/>
  <c r="AA385" i="97"/>
  <c r="AB385" i="97"/>
  <c r="B386" i="97"/>
  <c r="AA386" i="97"/>
  <c r="AB386" i="97"/>
  <c r="B390" i="97"/>
  <c r="AA390" i="97"/>
  <c r="AB390" i="97"/>
  <c r="B391" i="97"/>
  <c r="AA391" i="97"/>
  <c r="AB391" i="97"/>
  <c r="B392" i="97"/>
  <c r="AA392" i="97"/>
  <c r="AB392" i="97"/>
  <c r="B393" i="97"/>
  <c r="AA393" i="97"/>
  <c r="AB393" i="97"/>
  <c r="B689" i="97"/>
  <c r="AA689" i="97"/>
  <c r="AB689" i="97"/>
  <c r="B394" i="97"/>
  <c r="AA394" i="97"/>
  <c r="AB394" i="97"/>
  <c r="B395" i="97"/>
  <c r="AA395" i="97"/>
  <c r="AB395" i="97"/>
  <c r="B691" i="97"/>
  <c r="AA691" i="97"/>
  <c r="AB691" i="97"/>
  <c r="B693" i="97"/>
  <c r="AA693" i="97"/>
  <c r="AB693" i="97"/>
  <c r="B396" i="97"/>
  <c r="AA396" i="97"/>
  <c r="AB396" i="97"/>
  <c r="B400" i="97"/>
  <c r="AA400" i="97"/>
  <c r="AB400" i="97"/>
  <c r="B695" i="97"/>
  <c r="AA695" i="97"/>
  <c r="AB695" i="97"/>
  <c r="B699" i="97"/>
  <c r="AA699" i="97"/>
  <c r="AB699" i="97"/>
  <c r="B401" i="97"/>
  <c r="AA401" i="97"/>
  <c r="AB401" i="97"/>
  <c r="B700" i="97"/>
  <c r="AA700" i="97"/>
  <c r="AB700" i="97"/>
  <c r="B402" i="97"/>
  <c r="AA402" i="97"/>
  <c r="AB402" i="97"/>
  <c r="B690" i="97"/>
  <c r="AA690" i="97"/>
  <c r="AB690" i="97"/>
  <c r="B403" i="97"/>
  <c r="AA403" i="97"/>
  <c r="AB403" i="97"/>
  <c r="B692" i="97"/>
  <c r="AA692" i="97"/>
  <c r="AB692" i="97"/>
  <c r="B404" i="97"/>
  <c r="AA404" i="97"/>
  <c r="AB404" i="97"/>
  <c r="B694" i="97"/>
  <c r="AA694" i="97"/>
  <c r="AB694" i="97"/>
  <c r="B405" i="97"/>
  <c r="AA405" i="97"/>
  <c r="AB405" i="97"/>
  <c r="B406" i="97"/>
  <c r="AA406" i="97"/>
  <c r="AB406" i="97"/>
  <c r="B696" i="97"/>
  <c r="AA696" i="97"/>
  <c r="AB696" i="97"/>
  <c r="B407" i="97"/>
  <c r="AA407" i="97"/>
  <c r="AB407" i="97"/>
  <c r="B686" i="97"/>
  <c r="AA686" i="97"/>
  <c r="AB686" i="97"/>
  <c r="B408" i="97"/>
  <c r="AA408" i="97"/>
  <c r="AB408" i="97"/>
  <c r="B687" i="97"/>
  <c r="AA687" i="97"/>
  <c r="AB687" i="97"/>
  <c r="B409" i="97"/>
  <c r="AA409" i="97"/>
  <c r="AB409" i="97"/>
  <c r="B688" i="97"/>
  <c r="AA688" i="97"/>
  <c r="AB688" i="97"/>
  <c r="B410" i="97"/>
  <c r="AA410" i="97"/>
  <c r="AB410" i="97"/>
  <c r="B411" i="97"/>
  <c r="AA411" i="97"/>
  <c r="AB411" i="97"/>
  <c r="B412" i="97"/>
  <c r="AA412" i="97"/>
  <c r="AB412" i="97"/>
  <c r="B710" i="97"/>
  <c r="AA710" i="97"/>
  <c r="AB710" i="97"/>
  <c r="B711" i="97"/>
  <c r="AA711" i="97"/>
  <c r="AB711" i="97"/>
  <c r="B714" i="97"/>
  <c r="AA714" i="97"/>
  <c r="AB714" i="97"/>
  <c r="B528" i="97"/>
  <c r="AA528" i="97"/>
  <c r="AB528" i="97"/>
  <c r="B529" i="97"/>
  <c r="AA529" i="97"/>
  <c r="AB529" i="97"/>
  <c r="B530" i="97"/>
  <c r="AA530" i="97"/>
  <c r="AB530" i="97"/>
  <c r="B531" i="97"/>
  <c r="AA531" i="97"/>
  <c r="AB531" i="97"/>
  <c r="B532" i="97"/>
  <c r="AA532" i="97"/>
  <c r="AB532" i="97"/>
  <c r="B533" i="97"/>
  <c r="AA533" i="97"/>
  <c r="AB533" i="97"/>
  <c r="B534" i="97"/>
  <c r="AA534" i="97"/>
  <c r="AB534" i="97"/>
  <c r="B535" i="97"/>
  <c r="AA535" i="97"/>
  <c r="AB535" i="97"/>
  <c r="B536" i="97"/>
  <c r="AA536" i="97"/>
  <c r="AB536" i="97"/>
  <c r="B537" i="97"/>
  <c r="AA537" i="97"/>
  <c r="AB537" i="97"/>
  <c r="B538" i="97"/>
  <c r="AA538" i="97"/>
  <c r="AB538" i="97"/>
  <c r="B539" i="97"/>
  <c r="AA539" i="97"/>
  <c r="AB539" i="97"/>
  <c r="B540" i="97"/>
  <c r="AA540" i="97"/>
  <c r="AB540" i="97"/>
  <c r="B516" i="97"/>
  <c r="AA516" i="97"/>
  <c r="AB516" i="97"/>
  <c r="B517" i="97"/>
  <c r="AA517" i="97"/>
  <c r="AB517" i="97"/>
  <c r="B518" i="97"/>
  <c r="AA518" i="97"/>
  <c r="AB518" i="97"/>
  <c r="B519" i="97"/>
  <c r="AA519" i="97"/>
  <c r="AB519" i="97"/>
  <c r="B520" i="97"/>
  <c r="AA520" i="97"/>
  <c r="AB520" i="97"/>
  <c r="B521" i="97"/>
  <c r="AA521" i="97"/>
  <c r="AB521" i="97"/>
  <c r="B522" i="97"/>
  <c r="AA522" i="97"/>
  <c r="AB522" i="97"/>
  <c r="B523" i="97"/>
  <c r="AA523" i="97"/>
  <c r="AB523" i="97"/>
  <c r="B524" i="97"/>
  <c r="AA524" i="97"/>
  <c r="AB524" i="97"/>
  <c r="B562" i="97"/>
  <c r="AA562" i="97"/>
  <c r="AB562" i="97"/>
  <c r="B566" i="97"/>
  <c r="AA566" i="97"/>
  <c r="AB566" i="97"/>
  <c r="B740" i="97"/>
  <c r="AA740" i="97"/>
  <c r="AB740" i="97"/>
  <c r="B741" i="97"/>
  <c r="AA741" i="97"/>
  <c r="AB741" i="97"/>
  <c r="B742" i="97"/>
  <c r="AA742" i="97"/>
  <c r="AB742" i="97"/>
  <c r="B743" i="97"/>
  <c r="AA743" i="97"/>
  <c r="AB743" i="97"/>
  <c r="B744" i="97"/>
  <c r="AA744" i="97"/>
  <c r="AB744" i="97"/>
  <c r="B745" i="97"/>
  <c r="AA745" i="97"/>
  <c r="AB745" i="97"/>
  <c r="B746" i="97"/>
  <c r="AA746" i="97"/>
  <c r="AB746" i="97"/>
  <c r="B747" i="97"/>
  <c r="AA747" i="97"/>
  <c r="AB747" i="97"/>
  <c r="B748" i="97"/>
  <c r="AA748" i="97"/>
  <c r="AB748" i="97"/>
  <c r="B749" i="97"/>
  <c r="AA749" i="97"/>
  <c r="AB749" i="97"/>
  <c r="B750" i="97"/>
  <c r="AA750" i="97"/>
  <c r="AB750" i="97"/>
  <c r="B751" i="97"/>
  <c r="AA751" i="97"/>
  <c r="AB751" i="97"/>
  <c r="B752" i="97"/>
  <c r="AA752" i="97"/>
  <c r="AB752" i="97"/>
  <c r="B563" i="97"/>
  <c r="AA563" i="97"/>
  <c r="AB563" i="97"/>
  <c r="B567" i="97"/>
  <c r="AA567" i="97"/>
  <c r="AB567" i="97"/>
  <c r="B753" i="97"/>
  <c r="AA753" i="97"/>
  <c r="AB753" i="97"/>
  <c r="B754" i="97"/>
  <c r="AA754" i="97"/>
  <c r="AB754" i="97"/>
  <c r="B755" i="97"/>
  <c r="AA755" i="97"/>
  <c r="AB755" i="97"/>
  <c r="B652" i="97"/>
  <c r="AA652" i="97"/>
  <c r="AB652" i="97"/>
  <c r="B654" i="97"/>
  <c r="AA654" i="97"/>
  <c r="AB654" i="97"/>
  <c r="B653" i="97"/>
  <c r="AA653" i="97"/>
  <c r="AB653" i="97"/>
  <c r="B655" i="97"/>
  <c r="AA655" i="97"/>
  <c r="AB655" i="97"/>
  <c r="B576" i="97"/>
  <c r="AA576" i="97"/>
  <c r="AB576" i="97"/>
  <c r="B581" i="97"/>
  <c r="AA581" i="97"/>
  <c r="AB581" i="97"/>
  <c r="B892" i="97"/>
  <c r="AA892" i="97"/>
  <c r="AB892" i="97"/>
  <c r="B893" i="97"/>
  <c r="AA893" i="97"/>
  <c r="AB893" i="97"/>
  <c r="B894" i="97"/>
  <c r="AA894" i="97"/>
  <c r="AB894" i="97"/>
  <c r="B904" i="97"/>
  <c r="AA904" i="97"/>
  <c r="AB904" i="97"/>
  <c r="B895" i="97"/>
  <c r="AA895" i="97"/>
  <c r="AB895" i="97"/>
  <c r="B896" i="97"/>
  <c r="AA896" i="97"/>
  <c r="AB896" i="97"/>
  <c r="B897" i="97"/>
  <c r="AA897" i="97"/>
  <c r="AB897" i="97"/>
  <c r="B898" i="97"/>
  <c r="AA898" i="97"/>
  <c r="AB898" i="97"/>
  <c r="B899" i="97"/>
  <c r="AA899" i="97"/>
  <c r="AB899" i="97"/>
  <c r="B900" i="97"/>
  <c r="AA900" i="97"/>
  <c r="AB900" i="97"/>
  <c r="B905" i="97"/>
  <c r="AA905" i="97"/>
  <c r="AB905" i="97"/>
  <c r="B906" i="97"/>
  <c r="AA906" i="97"/>
  <c r="AB906" i="97"/>
  <c r="B907" i="97"/>
  <c r="AA907" i="97"/>
  <c r="AB907" i="97"/>
  <c r="B908" i="97"/>
  <c r="AA908" i="97"/>
  <c r="AB908" i="97"/>
  <c r="B909" i="97"/>
  <c r="AA909" i="97"/>
  <c r="AB909" i="97"/>
  <c r="B910" i="97"/>
  <c r="AA910" i="97"/>
  <c r="AB910" i="97"/>
  <c r="B911" i="97"/>
  <c r="AA911" i="97"/>
  <c r="AB911" i="97"/>
  <c r="B912" i="97"/>
  <c r="AA912" i="97"/>
  <c r="AB912" i="97"/>
  <c r="B913" i="97"/>
  <c r="AA913" i="97"/>
  <c r="AB913" i="97"/>
  <c r="B914" i="97"/>
  <c r="AA914" i="97"/>
  <c r="AB914" i="97"/>
  <c r="B915" i="97"/>
  <c r="AA915" i="97"/>
  <c r="AB915" i="97"/>
  <c r="B916" i="97"/>
  <c r="AA916" i="97"/>
  <c r="AB916" i="97"/>
  <c r="B917" i="97"/>
  <c r="AA917" i="97"/>
  <c r="AB917" i="97"/>
  <c r="B923" i="97"/>
  <c r="AA923" i="97"/>
  <c r="AB923" i="97"/>
  <c r="B924" i="97"/>
  <c r="AA924" i="97"/>
  <c r="AB924" i="97"/>
  <c r="B925" i="97"/>
  <c r="AA925" i="97"/>
  <c r="AB925" i="97"/>
  <c r="B926" i="97"/>
  <c r="AA926" i="97"/>
  <c r="AB926" i="97"/>
  <c r="B927" i="97"/>
  <c r="AA927" i="97"/>
  <c r="AB927" i="97"/>
  <c r="B928" i="97"/>
  <c r="AA928" i="97"/>
  <c r="AB928" i="97"/>
  <c r="B929" i="97"/>
  <c r="AA929" i="97"/>
  <c r="AB929" i="97"/>
  <c r="B930" i="97"/>
  <c r="AA930" i="97"/>
  <c r="AB930" i="97"/>
  <c r="B931" i="97"/>
  <c r="AA931" i="97"/>
  <c r="AB931" i="97"/>
  <c r="B932" i="97"/>
  <c r="AA932" i="97"/>
  <c r="AB932" i="97"/>
  <c r="B933" i="97"/>
  <c r="AA933" i="97"/>
  <c r="AB933" i="97"/>
  <c r="B934" i="97"/>
  <c r="AA934" i="97"/>
  <c r="AB934" i="97"/>
  <c r="B935" i="97"/>
  <c r="AA935" i="97"/>
  <c r="AB935" i="97"/>
  <c r="B936" i="97"/>
  <c r="AA936" i="97"/>
  <c r="AB936" i="97"/>
  <c r="B937" i="97"/>
  <c r="AA937" i="97"/>
  <c r="AB937" i="97"/>
  <c r="B938" i="97"/>
  <c r="AA938" i="97"/>
  <c r="AB938" i="97"/>
  <c r="B939" i="97"/>
  <c r="AA939" i="97"/>
  <c r="AB939" i="97"/>
  <c r="B940" i="97"/>
  <c r="AA940" i="97"/>
  <c r="AB940" i="97"/>
  <c r="B941" i="97"/>
  <c r="AA941" i="97"/>
  <c r="AB941" i="97"/>
  <c r="B947" i="97"/>
  <c r="AA947" i="97"/>
  <c r="AB947" i="97"/>
  <c r="B948" i="97"/>
  <c r="AA948" i="97"/>
  <c r="AB948" i="97"/>
  <c r="B949" i="97"/>
  <c r="AA949" i="97"/>
  <c r="AB949" i="97"/>
  <c r="B950" i="97"/>
  <c r="AA950" i="97"/>
  <c r="AB950" i="97"/>
  <c r="B951" i="97"/>
  <c r="AA951" i="97"/>
  <c r="AB951" i="97"/>
  <c r="B952" i="97"/>
  <c r="AA952" i="97"/>
  <c r="AB952" i="97"/>
  <c r="B953" i="97"/>
  <c r="AA953" i="97"/>
  <c r="AB953" i="97"/>
  <c r="B954" i="97"/>
  <c r="AA954" i="97"/>
  <c r="AB954" i="97"/>
  <c r="B955" i="97"/>
  <c r="AA955" i="97"/>
  <c r="AB955" i="97"/>
  <c r="B956" i="97"/>
  <c r="AA956" i="97"/>
  <c r="AB956" i="97"/>
  <c r="B957" i="97"/>
  <c r="AA957" i="97"/>
  <c r="AB957" i="97"/>
  <c r="B1122" i="97"/>
  <c r="AA1122" i="97"/>
  <c r="AB1122" i="97"/>
  <c r="B1123" i="97"/>
  <c r="AA1123" i="97"/>
  <c r="AB1123" i="97"/>
  <c r="B1124" i="97"/>
  <c r="AA1124" i="97"/>
  <c r="AB1124" i="97"/>
  <c r="B1125" i="97"/>
  <c r="AA1125" i="97"/>
  <c r="AB1125" i="97"/>
  <c r="B1126" i="97"/>
  <c r="AA1126" i="97"/>
  <c r="AB1126" i="97"/>
  <c r="B1127" i="97"/>
  <c r="AA1127" i="97"/>
  <c r="AB1127" i="97"/>
  <c r="B1128" i="97"/>
  <c r="AA1128" i="97"/>
  <c r="AB1128" i="97"/>
  <c r="B1129" i="97"/>
  <c r="AA1129" i="97"/>
  <c r="AB1129" i="97"/>
  <c r="B1130" i="97"/>
  <c r="AA1130" i="97"/>
  <c r="AB1130" i="97"/>
  <c r="B1132" i="97"/>
  <c r="AA1132" i="97"/>
  <c r="AB1132" i="97"/>
  <c r="B1133" i="97"/>
  <c r="AA1133" i="97"/>
  <c r="AB1133" i="97"/>
  <c r="B1134" i="97"/>
  <c r="AA1134" i="97"/>
  <c r="AB1134" i="97"/>
  <c r="B1135" i="97"/>
  <c r="AA1135" i="97"/>
  <c r="AB1135" i="97"/>
  <c r="B1136" i="97"/>
  <c r="AA1136" i="97"/>
  <c r="AB1136" i="97"/>
  <c r="B1137" i="97"/>
  <c r="AA1137" i="97"/>
  <c r="AB1137" i="97"/>
  <c r="B1139" i="97"/>
  <c r="AA1139" i="97"/>
  <c r="AB1139" i="97"/>
  <c r="B1142" i="97"/>
  <c r="AA1142" i="97"/>
  <c r="AB1142" i="97"/>
  <c r="B1140" i="97"/>
  <c r="AB1140" i="97"/>
  <c r="B1141" i="97"/>
  <c r="AB1141" i="97"/>
  <c r="B1138" i="97"/>
  <c r="AB1138" i="97"/>
  <c r="AA1131" i="97"/>
  <c r="AB1131" i="97"/>
  <c r="B1143" i="97"/>
  <c r="AA1143" i="97"/>
  <c r="AB1143" i="97"/>
  <c r="AA1144" i="97"/>
  <c r="AB1144" i="97"/>
  <c r="B1145" i="97"/>
  <c r="AA1145" i="97"/>
  <c r="AB1145" i="97"/>
  <c r="B1146" i="97"/>
  <c r="AA1146" i="97"/>
  <c r="AB1146" i="97"/>
  <c r="AA1147" i="97"/>
  <c r="AB1147" i="97"/>
  <c r="AA1148" i="97"/>
  <c r="AB1148" i="97"/>
  <c r="AA1149" i="97"/>
  <c r="AB1149" i="97"/>
  <c r="AA1150" i="97"/>
  <c r="AB1150" i="97"/>
  <c r="A1" i="97"/>
  <c r="B666" i="97"/>
  <c r="AA666" i="97"/>
  <c r="AB666" i="97"/>
  <c r="B668" i="97"/>
  <c r="AA668" i="97"/>
  <c r="AB668" i="97"/>
  <c r="B667" i="97"/>
  <c r="AA667" i="97"/>
  <c r="AB667" i="97"/>
  <c r="B669" i="97"/>
  <c r="AA669" i="97"/>
  <c r="AB669" i="97"/>
  <c r="B596" i="97"/>
  <c r="AA596" i="97"/>
  <c r="AB596" i="97"/>
  <c r="B597" i="97"/>
  <c r="AA597" i="97"/>
  <c r="AB597" i="97"/>
  <c r="B598" i="97"/>
  <c r="AA598" i="97"/>
  <c r="AB598" i="97"/>
  <c r="B142" i="97"/>
  <c r="AA142" i="97"/>
  <c r="AB142" i="97"/>
  <c r="B298" i="97"/>
  <c r="AA298" i="97"/>
  <c r="AB298" i="97"/>
  <c r="B143" i="97"/>
  <c r="AA143" i="97"/>
  <c r="AB143" i="97"/>
  <c r="B299" i="97"/>
  <c r="AA299" i="97"/>
  <c r="AB299" i="97"/>
  <c r="B24" i="97"/>
  <c r="AA24" i="97"/>
  <c r="AB24" i="97"/>
  <c r="B25" i="97"/>
  <c r="AA25" i="97"/>
  <c r="AB25" i="97"/>
  <c r="B901" i="97"/>
  <c r="AA901" i="97"/>
  <c r="AB901" i="97"/>
  <c r="B902" i="97"/>
  <c r="AA902" i="97"/>
  <c r="AB902" i="97"/>
  <c r="B903" i="97"/>
  <c r="AA903" i="97"/>
  <c r="AB903" i="97"/>
  <c r="B387" i="97"/>
  <c r="AA387" i="97"/>
  <c r="AB387" i="97"/>
  <c r="B388" i="97"/>
  <c r="AA388" i="97"/>
  <c r="AB388" i="97"/>
  <c r="B389" i="97"/>
  <c r="AA389" i="97"/>
  <c r="AB389" i="97"/>
  <c r="B384" i="97"/>
  <c r="AA384" i="97"/>
  <c r="AB384" i="97"/>
  <c r="B398" i="97"/>
  <c r="AA398" i="97"/>
  <c r="AB398" i="97"/>
  <c r="B757" i="97"/>
  <c r="AA757" i="97"/>
  <c r="AB757" i="97"/>
  <c r="B397" i="97"/>
  <c r="AA397" i="97"/>
  <c r="AB397" i="97"/>
  <c r="B756" i="97"/>
  <c r="AA756" i="97"/>
  <c r="AB756" i="97"/>
  <c r="B758" i="97"/>
  <c r="AA758" i="97"/>
  <c r="AB758" i="97"/>
  <c r="B399" i="97"/>
  <c r="AA399" i="97"/>
  <c r="AB399" i="97"/>
  <c r="B84" i="97"/>
  <c r="AA84" i="97"/>
  <c r="AB84" i="97"/>
  <c r="B85" i="97"/>
  <c r="AA85" i="97"/>
  <c r="AB85" i="97"/>
  <c r="B527" i="97"/>
  <c r="AA527" i="97"/>
  <c r="AB527" i="97"/>
  <c r="B1004" i="97"/>
  <c r="AA1004" i="97"/>
  <c r="AB1004" i="97"/>
  <c r="B525" i="97"/>
  <c r="AA525" i="97"/>
  <c r="AB525" i="97"/>
  <c r="B998" i="97"/>
  <c r="AA998" i="97"/>
  <c r="AB998" i="97"/>
  <c r="B977" i="97"/>
  <c r="AA977" i="97"/>
  <c r="AB977" i="97"/>
  <c r="B512" i="97"/>
  <c r="AA512" i="97"/>
  <c r="AB512" i="97"/>
  <c r="B675" i="97"/>
  <c r="AA675" i="97"/>
  <c r="AB675" i="97"/>
  <c r="B804" i="97"/>
  <c r="AA804" i="97"/>
  <c r="AB804" i="97"/>
  <c r="B1102" i="97"/>
  <c r="AA1102" i="97"/>
  <c r="AB1102" i="97"/>
  <c r="B1112" i="97"/>
  <c r="AA1112" i="97"/>
  <c r="AB1112" i="97"/>
  <c r="B1054" i="97"/>
  <c r="AA1054" i="97"/>
  <c r="AB1054" i="97"/>
  <c r="B946" i="97"/>
  <c r="AA946" i="97"/>
  <c r="AB946" i="97"/>
  <c r="B971" i="97"/>
  <c r="AA971" i="97"/>
  <c r="AB971" i="97"/>
  <c r="B944" i="97"/>
  <c r="AA944" i="97"/>
  <c r="AB944" i="97"/>
  <c r="B969" i="97"/>
  <c r="AA969" i="97"/>
  <c r="AB969" i="97"/>
  <c r="B945" i="97"/>
  <c r="AA945" i="97"/>
  <c r="AB945" i="97"/>
  <c r="B970" i="97"/>
  <c r="AA970" i="97"/>
  <c r="AB970" i="97"/>
  <c r="B720" i="97"/>
  <c r="AA720" i="97"/>
  <c r="AB720" i="97"/>
  <c r="B571" i="97"/>
  <c r="AA571" i="97"/>
  <c r="AB571" i="97"/>
  <c r="B631" i="97"/>
  <c r="AA631" i="97"/>
  <c r="AB631" i="97"/>
  <c r="B436" i="97"/>
  <c r="AA436" i="97"/>
  <c r="AB436" i="97"/>
  <c r="B459" i="97"/>
  <c r="AA459" i="97"/>
  <c r="AB459" i="97"/>
  <c r="B552" i="97"/>
  <c r="AA552" i="97"/>
  <c r="AB552" i="97"/>
  <c r="B1094" i="97"/>
  <c r="AA1094" i="97"/>
  <c r="AB1094" i="97"/>
  <c r="B724" i="97"/>
  <c r="AA724" i="97"/>
  <c r="AB724" i="97"/>
  <c r="B1029" i="97"/>
  <c r="AA1029" i="97"/>
  <c r="AB1029" i="97"/>
  <c r="B593" i="97"/>
  <c r="AA593" i="97"/>
  <c r="AB593" i="97"/>
  <c r="B1091" i="97"/>
  <c r="AA1091" i="97"/>
  <c r="AB1091" i="97"/>
  <c r="B729" i="97"/>
  <c r="AA729" i="97"/>
  <c r="AB729" i="97"/>
  <c r="B735" i="97"/>
  <c r="AA735" i="97"/>
  <c r="AB735" i="97"/>
  <c r="B731" i="97"/>
  <c r="AA731" i="97"/>
  <c r="AB731" i="97"/>
  <c r="B730" i="97"/>
  <c r="AA730" i="97"/>
  <c r="AB730" i="97"/>
  <c r="B728" i="97"/>
  <c r="AA728" i="97"/>
  <c r="AB728" i="97"/>
  <c r="B732" i="97"/>
  <c r="AA732" i="97"/>
  <c r="AB732" i="97"/>
  <c r="B979" i="97"/>
  <c r="AA979" i="97"/>
  <c r="AB979" i="97"/>
  <c r="B483" i="97"/>
  <c r="AA483" i="97"/>
  <c r="AB483" i="97"/>
  <c r="B1121" i="97"/>
  <c r="AA1121" i="97"/>
  <c r="AB1121" i="97"/>
  <c r="B465" i="97"/>
  <c r="AA465" i="97"/>
  <c r="AB465" i="97"/>
  <c r="B592" i="97"/>
  <c r="AA592" i="97"/>
  <c r="AB592" i="97"/>
  <c r="B1097" i="97"/>
  <c r="AA1097" i="97"/>
  <c r="AB1097" i="97"/>
  <c r="B569" i="97"/>
  <c r="AA569" i="97"/>
  <c r="AB569" i="97"/>
  <c r="B1073" i="97"/>
  <c r="AA1073" i="97"/>
  <c r="AB1073" i="97"/>
  <c r="B413" i="97"/>
  <c r="AA413" i="97"/>
  <c r="AB413" i="97"/>
  <c r="B793" i="97"/>
  <c r="AA793" i="97"/>
  <c r="AB793" i="97"/>
  <c r="B1114" i="97"/>
  <c r="AA1114" i="97"/>
  <c r="AB1114" i="97"/>
  <c r="B701" i="97"/>
  <c r="AA701" i="97"/>
  <c r="AB701" i="97"/>
  <c r="B607" i="97"/>
  <c r="AA607" i="97"/>
  <c r="AB607" i="97"/>
  <c r="B1008" i="97"/>
  <c r="AA1008" i="97"/>
  <c r="AB1008" i="97"/>
  <c r="B616" i="97"/>
  <c r="AA616" i="97"/>
  <c r="AB616" i="97"/>
  <c r="B471" i="97"/>
  <c r="AA471" i="97"/>
  <c r="AB471" i="97"/>
  <c r="B706" i="97"/>
  <c r="AA706" i="97"/>
  <c r="AB706" i="97"/>
  <c r="B640" i="97"/>
  <c r="AA640" i="97"/>
  <c r="AB640" i="97"/>
  <c r="B718" i="97"/>
  <c r="AA718" i="97"/>
  <c r="AB718" i="97"/>
  <c r="B1057" i="97"/>
  <c r="AA1057" i="97"/>
  <c r="AB1057" i="97"/>
  <c r="B1058" i="97"/>
  <c r="AA1058" i="97"/>
  <c r="AB1058" i="97"/>
  <c r="B584" i="97"/>
  <c r="AA584" i="97"/>
  <c r="AB584" i="97"/>
  <c r="B1003" i="97"/>
  <c r="AA1003" i="97"/>
  <c r="AB1003" i="97"/>
  <c r="B1020" i="97"/>
  <c r="AA1020" i="97"/>
  <c r="AB1020" i="97"/>
  <c r="B1033" i="97"/>
  <c r="AA1033" i="97"/>
  <c r="AB1033" i="97"/>
  <c r="B764" i="97"/>
  <c r="AA764" i="97"/>
  <c r="AB764" i="97"/>
  <c r="B1106" i="97"/>
  <c r="AA1106" i="97"/>
  <c r="AB1106" i="97"/>
  <c r="B1108" i="97"/>
  <c r="AA1108" i="97"/>
  <c r="AB1108" i="97"/>
  <c r="B766" i="97"/>
  <c r="AA766" i="97"/>
  <c r="AB766" i="97"/>
  <c r="B808" i="97"/>
  <c r="AA808" i="97"/>
  <c r="AB808" i="97"/>
  <c r="B809" i="97"/>
  <c r="AA809" i="97"/>
  <c r="AB809" i="97"/>
  <c r="B632" i="97"/>
  <c r="AA632" i="97"/>
  <c r="AB632" i="97"/>
  <c r="B1098" i="97"/>
  <c r="AA1098" i="97"/>
  <c r="AB1098" i="97"/>
  <c r="B1060" i="97"/>
  <c r="AA1060" i="97"/>
  <c r="AB1060" i="97"/>
  <c r="B770" i="97"/>
  <c r="AA770" i="97"/>
  <c r="AB770" i="97"/>
  <c r="B1099" i="97"/>
  <c r="AA1099" i="97"/>
  <c r="AB1099" i="97"/>
  <c r="B988" i="97"/>
  <c r="AA988" i="97"/>
  <c r="AB988" i="97"/>
  <c r="B1086" i="97"/>
  <c r="AA1086" i="97"/>
  <c r="AB1086" i="97"/>
  <c r="B609" i="97"/>
  <c r="AA609" i="97"/>
  <c r="AB609" i="97"/>
  <c r="B497" i="97"/>
  <c r="AA497" i="97"/>
  <c r="AB497" i="97"/>
  <c r="B555" i="97"/>
  <c r="AA555" i="97"/>
  <c r="AB555" i="97"/>
  <c r="B825" i="97"/>
  <c r="AA825" i="97"/>
  <c r="AB825" i="97"/>
  <c r="B778" i="97"/>
  <c r="AA778" i="97"/>
  <c r="AB778" i="97"/>
  <c r="B671" i="97"/>
  <c r="AA671" i="97"/>
  <c r="AB671" i="97"/>
  <c r="B515" i="97"/>
  <c r="AA515" i="97"/>
  <c r="AB515" i="97"/>
  <c r="B514" i="97"/>
  <c r="AA514" i="97"/>
  <c r="AB514" i="97"/>
  <c r="B1085" i="97"/>
  <c r="AA1085" i="97"/>
  <c r="AB1085" i="97"/>
  <c r="B434" i="97"/>
  <c r="AA434" i="97"/>
  <c r="AB434" i="97"/>
  <c r="B477" i="97"/>
  <c r="AA477" i="97"/>
  <c r="AB477" i="97"/>
  <c r="B446" i="97"/>
  <c r="AA446" i="97"/>
  <c r="AB446" i="97"/>
  <c r="B452" i="97"/>
  <c r="AA452" i="97"/>
  <c r="AB452" i="97"/>
  <c r="B819" i="97"/>
  <c r="AA819" i="97"/>
  <c r="AB819" i="97"/>
  <c r="B820" i="97"/>
  <c r="AA820" i="97"/>
  <c r="AB820" i="97"/>
  <c r="B836" i="97"/>
  <c r="AA836" i="97"/>
  <c r="AB836" i="97"/>
  <c r="B1024" i="97"/>
  <c r="AA1024" i="97"/>
  <c r="AB1024" i="97"/>
  <c r="B625" i="97"/>
  <c r="AA625" i="97"/>
  <c r="AB625" i="97"/>
  <c r="B613" i="97"/>
  <c r="AA613" i="97"/>
  <c r="AB613" i="97"/>
  <c r="B469" i="97"/>
  <c r="AA469" i="97"/>
  <c r="AB469" i="97"/>
  <c r="B1013" i="97"/>
  <c r="AA1013" i="97"/>
  <c r="AB1013" i="97"/>
  <c r="B987" i="97"/>
  <c r="AA987" i="97"/>
  <c r="AB987" i="97"/>
  <c r="B490" i="97"/>
  <c r="AA490" i="97"/>
  <c r="AB490" i="97"/>
  <c r="B454" i="97"/>
  <c r="AA454" i="97"/>
  <c r="AB454" i="97"/>
  <c r="B876" i="97"/>
  <c r="AA876" i="97"/>
  <c r="AB876" i="97"/>
  <c r="B844" i="97"/>
  <c r="AA844" i="97"/>
  <c r="AB844" i="97"/>
  <c r="B1092" i="97"/>
  <c r="AA1092" i="97"/>
  <c r="AB1092" i="97"/>
  <c r="B801" i="97"/>
  <c r="AA801" i="97"/>
  <c r="AB801" i="97"/>
  <c r="B457" i="97"/>
  <c r="AA457" i="97"/>
  <c r="AB457" i="97"/>
  <c r="B455" i="97"/>
  <c r="AA455" i="97"/>
  <c r="AB455" i="97"/>
  <c r="B456" i="97"/>
  <c r="AA456" i="97"/>
  <c r="AB456" i="97"/>
  <c r="B545" i="97"/>
  <c r="AA545" i="97"/>
  <c r="AB545" i="97"/>
  <c r="B874" i="97"/>
  <c r="AA874" i="97"/>
  <c r="AB874" i="97"/>
  <c r="B873" i="97"/>
  <c r="AA873" i="97"/>
  <c r="AB873" i="97"/>
  <c r="B963" i="97"/>
  <c r="AA963" i="97"/>
  <c r="AB963" i="97"/>
  <c r="B788" i="97"/>
  <c r="AA788" i="97"/>
  <c r="AB788" i="97"/>
  <c r="B1110" i="97"/>
  <c r="AA1110" i="97"/>
  <c r="AB1110" i="97"/>
  <c r="B800" i="97"/>
  <c r="AA800" i="97"/>
  <c r="AB800" i="97"/>
  <c r="B1081" i="97"/>
  <c r="AA1081" i="97"/>
  <c r="AB1081" i="97"/>
  <c r="B726" i="97"/>
  <c r="AA726" i="97"/>
  <c r="AB726" i="97"/>
  <c r="B1052" i="97"/>
  <c r="AA1052" i="97"/>
  <c r="AB1052" i="97"/>
  <c r="B1070" i="97"/>
  <c r="AA1070" i="97"/>
  <c r="AB1070" i="97"/>
  <c r="B586" i="97"/>
  <c r="AA586" i="97"/>
  <c r="AB586" i="97"/>
  <c r="B627" i="97"/>
  <c r="AA627" i="97"/>
  <c r="AB627" i="97"/>
  <c r="B737" i="97"/>
  <c r="AA737" i="97"/>
  <c r="AB737" i="97"/>
  <c r="B564" i="97"/>
  <c r="AA564" i="97"/>
  <c r="AB564" i="97"/>
  <c r="B942" i="97"/>
  <c r="AA942" i="97"/>
  <c r="AB942" i="97"/>
  <c r="B967" i="97"/>
  <c r="AA967" i="97"/>
  <c r="AB967" i="97"/>
  <c r="B958" i="97"/>
  <c r="AA958" i="97"/>
  <c r="AB958" i="97"/>
  <c r="B799" i="97"/>
  <c r="AA799" i="97"/>
  <c r="AB799" i="97"/>
  <c r="B725" i="97"/>
  <c r="AA725" i="97"/>
  <c r="AB725" i="97"/>
  <c r="B608" i="97"/>
  <c r="AA608" i="97"/>
  <c r="AB608" i="97"/>
  <c r="B1080" i="97"/>
  <c r="AA1080" i="97"/>
  <c r="AB1080" i="97"/>
  <c r="B1109" i="97"/>
  <c r="AA1109" i="97"/>
  <c r="AB1109" i="97"/>
  <c r="B624" i="97"/>
  <c r="AA624" i="97"/>
  <c r="AB624" i="97"/>
  <c r="B504" i="97"/>
  <c r="AA504" i="97"/>
  <c r="AB504" i="97"/>
  <c r="B495" i="97"/>
  <c r="AA495" i="97"/>
  <c r="AB495" i="97"/>
  <c r="B1095" i="97"/>
  <c r="AA1095" i="97"/>
  <c r="AB1095" i="97"/>
  <c r="B1093" i="97"/>
  <c r="AA1093" i="97"/>
  <c r="AB1093" i="97"/>
  <c r="B779" i="97"/>
  <c r="AA779" i="97"/>
  <c r="AB779" i="97"/>
  <c r="B503" i="97"/>
  <c r="AA503" i="97"/>
  <c r="AB503" i="97"/>
  <c r="B674" i="97"/>
  <c r="AA674" i="97"/>
  <c r="AB674" i="97"/>
  <c r="B1117" i="97"/>
  <c r="AA1117" i="97"/>
  <c r="AB1117" i="97"/>
  <c r="B422" i="97"/>
  <c r="AA422" i="97"/>
  <c r="AB422" i="97"/>
  <c r="B1021" i="97"/>
  <c r="AA1021" i="97"/>
  <c r="AB1021" i="97"/>
  <c r="B1006" i="97"/>
  <c r="AA1006" i="97"/>
  <c r="AB1006" i="97"/>
  <c r="B611" i="97"/>
  <c r="AA611" i="97"/>
  <c r="AB611" i="97"/>
  <c r="B848" i="97"/>
  <c r="AA848" i="97"/>
  <c r="AB848" i="97"/>
  <c r="B839" i="97"/>
  <c r="AA839" i="97"/>
  <c r="AB839" i="97"/>
  <c r="B780" i="97"/>
  <c r="AA780" i="97"/>
  <c r="AB780" i="97"/>
  <c r="B615" i="97"/>
  <c r="AA615" i="97"/>
  <c r="AB615" i="97"/>
  <c r="B526" i="97"/>
  <c r="AA526" i="97"/>
  <c r="AB526" i="97"/>
  <c r="B999" i="97"/>
  <c r="AA999" i="97"/>
  <c r="AB999" i="97"/>
  <c r="B498" i="97"/>
  <c r="AA498" i="97"/>
  <c r="AB498" i="97"/>
  <c r="B511" i="97"/>
  <c r="AA511" i="97"/>
  <c r="AB511" i="97"/>
  <c r="B594" i="97"/>
  <c r="AA594" i="97"/>
  <c r="AB594" i="97"/>
  <c r="B590" i="97"/>
  <c r="AA590" i="97"/>
  <c r="AB590" i="97"/>
  <c r="B712" i="97"/>
  <c r="AA712" i="97"/>
  <c r="AB712" i="97"/>
  <c r="B1038" i="97"/>
  <c r="AA1038" i="97"/>
  <c r="AB1038" i="97"/>
  <c r="B854" i="97"/>
  <c r="AA854" i="97"/>
  <c r="AB854" i="97"/>
  <c r="B651" i="97"/>
  <c r="AA651" i="97"/>
  <c r="AB651" i="97"/>
  <c r="B634" i="97"/>
  <c r="AA634" i="97"/>
  <c r="AB634" i="97"/>
  <c r="B553" i="97"/>
  <c r="AA553" i="97"/>
  <c r="AB553" i="97"/>
  <c r="B1053" i="97"/>
  <c r="AA1053" i="97"/>
  <c r="AB1053" i="97"/>
  <c r="B831" i="97"/>
  <c r="AA831" i="97"/>
  <c r="AB831" i="97"/>
  <c r="B496" i="97"/>
  <c r="AA496" i="97"/>
  <c r="AB496" i="97"/>
  <c r="B554" i="97"/>
  <c r="AA554" i="97"/>
  <c r="AB554" i="97"/>
  <c r="B707" i="97"/>
  <c r="AA707" i="97"/>
  <c r="AB707" i="97"/>
  <c r="B641" i="97"/>
  <c r="AA641" i="97"/>
  <c r="AB641" i="97"/>
  <c r="B1056" i="97"/>
  <c r="AA1056" i="97"/>
  <c r="AB1056" i="97"/>
  <c r="B650" i="97"/>
  <c r="AA650" i="97"/>
  <c r="AB650" i="97"/>
  <c r="B973" i="97"/>
  <c r="AA973" i="97"/>
  <c r="AB973" i="97"/>
  <c r="B857" i="97"/>
  <c r="AA857" i="97"/>
  <c r="AB857" i="97"/>
  <c r="B921" i="97"/>
  <c r="AA921" i="97"/>
  <c r="AB921" i="97"/>
  <c r="B920" i="97"/>
  <c r="AA920" i="97"/>
  <c r="AB920" i="97"/>
  <c r="B702" i="97"/>
  <c r="AA702" i="97"/>
  <c r="AB702" i="97"/>
  <c r="B636" i="97"/>
  <c r="AA636" i="97"/>
  <c r="AB636" i="97"/>
  <c r="B458" i="97"/>
  <c r="AA458" i="97"/>
  <c r="AB458" i="97"/>
  <c r="B781" i="97"/>
  <c r="AA781" i="97"/>
  <c r="AB781" i="97"/>
  <c r="B1065" i="97"/>
  <c r="AA1065" i="97"/>
  <c r="AB1065" i="97"/>
  <c r="B440" i="97"/>
  <c r="AA440" i="97"/>
  <c r="AB440" i="97"/>
  <c r="B1011" i="97"/>
  <c r="AA1011" i="97"/>
  <c r="AB1011" i="97"/>
  <c r="B1012" i="97"/>
  <c r="AA1012" i="97"/>
  <c r="AB1012" i="97"/>
  <c r="B1049" i="97"/>
  <c r="AA1049" i="97"/>
  <c r="AB1049" i="97"/>
  <c r="B829" i="97"/>
  <c r="AA829" i="97"/>
  <c r="AB829" i="97"/>
  <c r="B421" i="97"/>
  <c r="AA421" i="97"/>
  <c r="AB421" i="97"/>
  <c r="B467" i="97"/>
  <c r="AA467" i="97"/>
  <c r="AB467" i="97"/>
  <c r="B546" i="97"/>
  <c r="AA546" i="97"/>
  <c r="AB546" i="97"/>
  <c r="B1027" i="97"/>
  <c r="AA1027" i="97"/>
  <c r="AB1027" i="97"/>
  <c r="B803" i="97"/>
  <c r="AA803" i="97"/>
  <c r="AB803" i="97"/>
  <c r="B619" i="97"/>
  <c r="AA619" i="97"/>
  <c r="AB619" i="97"/>
  <c r="B423" i="97"/>
  <c r="AA423" i="97"/>
  <c r="AB423" i="97"/>
  <c r="B472" i="97"/>
  <c r="AA472" i="97"/>
  <c r="AB472" i="97"/>
  <c r="B972" i="97"/>
  <c r="AA972" i="97"/>
  <c r="AB972" i="97"/>
  <c r="B984" i="97"/>
  <c r="AA984" i="97"/>
  <c r="AB984" i="97"/>
  <c r="B981" i="97"/>
  <c r="AA981" i="97"/>
  <c r="AB981" i="97"/>
  <c r="B644" i="97"/>
  <c r="AA644" i="97"/>
  <c r="AB644" i="97"/>
  <c r="AA670" i="97"/>
  <c r="AB670" i="97"/>
  <c r="B509" i="97"/>
  <c r="AA509" i="97"/>
  <c r="AB509" i="97"/>
  <c r="B768" i="97"/>
  <c r="AA768" i="97"/>
  <c r="AB768" i="97"/>
  <c r="B623" i="97"/>
  <c r="AA623" i="97"/>
  <c r="AB623" i="97"/>
  <c r="B786" i="97"/>
  <c r="AA786" i="97"/>
  <c r="AB786" i="97"/>
  <c r="B855" i="97"/>
  <c r="AA855" i="97"/>
  <c r="AB855" i="97"/>
  <c r="B865" i="97"/>
  <c r="AA865" i="97"/>
  <c r="AB865" i="97"/>
  <c r="B492" i="97"/>
  <c r="AA492" i="97"/>
  <c r="AB492" i="97"/>
  <c r="B493" i="97"/>
  <c r="AA493" i="97"/>
  <c r="AB493" i="97"/>
  <c r="B974" i="97"/>
  <c r="AA974" i="97"/>
  <c r="AB974" i="97"/>
  <c r="B1074" i="97"/>
  <c r="AA1074" i="97"/>
  <c r="AB1074" i="97"/>
  <c r="B805" i="97"/>
  <c r="AA805" i="97"/>
  <c r="AB805" i="97"/>
  <c r="B429" i="97"/>
  <c r="AA429" i="97"/>
  <c r="AB429" i="97"/>
  <c r="B1118" i="97"/>
  <c r="AA1118" i="97"/>
  <c r="AB1118" i="97"/>
  <c r="B417" i="97"/>
  <c r="AA417" i="97"/>
  <c r="AB417" i="97"/>
  <c r="B1116" i="97"/>
  <c r="AA1116" i="97"/>
  <c r="AB1116" i="97"/>
  <c r="B721" i="97"/>
  <c r="AA721" i="97"/>
  <c r="AB721" i="97"/>
  <c r="B716" i="97"/>
  <c r="AA716" i="97"/>
  <c r="AB716" i="97"/>
  <c r="B1030" i="97"/>
  <c r="AA1030" i="97"/>
  <c r="AB1030" i="97"/>
  <c r="B1041" i="97"/>
  <c r="AA1041" i="97"/>
  <c r="AB1041" i="97"/>
  <c r="B1022" i="97"/>
  <c r="AA1022" i="97"/>
  <c r="AB1022" i="97"/>
  <c r="B1040" i="97"/>
  <c r="AA1040" i="97"/>
  <c r="AB1040" i="97"/>
  <c r="B583" i="97"/>
  <c r="AA583" i="97"/>
  <c r="AB583" i="97"/>
  <c r="B789" i="97"/>
  <c r="AA789" i="97"/>
  <c r="AB789" i="97"/>
  <c r="B488" i="97"/>
  <c r="AA488" i="97"/>
  <c r="AB488" i="97"/>
  <c r="B980" i="97"/>
  <c r="AA980" i="97"/>
  <c r="AB980" i="97"/>
  <c r="B774" i="97"/>
  <c r="AA774" i="97"/>
  <c r="AB774" i="97"/>
  <c r="B991" i="97"/>
  <c r="AA991" i="97"/>
  <c r="AB991" i="97"/>
  <c r="B542" i="97"/>
  <c r="AA542" i="97"/>
  <c r="AB542" i="97"/>
  <c r="B1103" i="97"/>
  <c r="AA1103" i="97"/>
  <c r="AB1103" i="97"/>
  <c r="B1014" i="97"/>
  <c r="AA1014" i="97"/>
  <c r="AB1014" i="97"/>
  <c r="B982" i="97"/>
  <c r="AA982" i="97"/>
  <c r="AB982" i="97"/>
  <c r="B591" i="97"/>
  <c r="AA591" i="97"/>
  <c r="AB591" i="97"/>
  <c r="B713" i="97"/>
  <c r="AA713" i="97"/>
  <c r="AB713" i="97"/>
  <c r="B468" i="97"/>
  <c r="AA468" i="97"/>
  <c r="AB468" i="97"/>
  <c r="B612" i="97"/>
  <c r="AA612" i="97"/>
  <c r="AB612" i="97"/>
  <c r="B1066" i="97"/>
  <c r="AA1066" i="97"/>
  <c r="AB1066" i="97"/>
  <c r="B621" i="97"/>
  <c r="AA621" i="97"/>
  <c r="AB621" i="97"/>
  <c r="B765" i="97"/>
  <c r="AA765" i="97"/>
  <c r="AB765" i="97"/>
  <c r="B620" i="97"/>
  <c r="AA620" i="97"/>
  <c r="AB620" i="97"/>
  <c r="B605" i="97"/>
  <c r="AA605" i="97"/>
  <c r="AB605" i="97"/>
  <c r="B697" i="97"/>
  <c r="AA697" i="97"/>
  <c r="AB697" i="97"/>
  <c r="B996" i="97"/>
  <c r="AA996" i="97"/>
  <c r="AB996" i="97"/>
  <c r="B861" i="97"/>
  <c r="AA861" i="97"/>
  <c r="AB861" i="97"/>
  <c r="B864" i="97"/>
  <c r="AA864" i="97"/>
  <c r="AB864" i="97"/>
  <c r="B736" i="97"/>
  <c r="AA736" i="97"/>
  <c r="AB736" i="97"/>
  <c r="B877" i="97"/>
  <c r="AA877" i="97"/>
  <c r="AB877" i="97"/>
  <c r="B557" i="97"/>
  <c r="AA557" i="97"/>
  <c r="AB557" i="97"/>
  <c r="B461" i="97"/>
  <c r="AA461" i="97"/>
  <c r="AB461" i="97"/>
  <c r="B832" i="97"/>
  <c r="AA832" i="97"/>
  <c r="AB832" i="97"/>
  <c r="B860" i="97"/>
  <c r="AA860" i="97"/>
  <c r="AB860" i="97"/>
  <c r="B1063" i="97"/>
  <c r="AA1063" i="97"/>
  <c r="AB1063" i="97"/>
  <c r="B506" i="97"/>
  <c r="AA506" i="97"/>
  <c r="AB506" i="97"/>
  <c r="B573" i="97"/>
  <c r="AA573" i="97"/>
  <c r="AB573" i="97"/>
  <c r="B676" i="97"/>
  <c r="AA676" i="97"/>
  <c r="AB676" i="97"/>
  <c r="B541" i="97"/>
  <c r="AA541" i="97"/>
  <c r="AB541" i="97"/>
  <c r="B487" i="97"/>
  <c r="AA487" i="97"/>
  <c r="AB487" i="97"/>
  <c r="B1119" i="97"/>
  <c r="AA1119" i="97"/>
  <c r="AB1119" i="97"/>
  <c r="B646" i="97"/>
  <c r="AA646" i="97"/>
  <c r="AB646" i="97"/>
  <c r="B856" i="97"/>
  <c r="AA856" i="97"/>
  <c r="AB856" i="97"/>
  <c r="B834" i="97"/>
  <c r="AA834" i="97"/>
  <c r="AB834" i="97"/>
  <c r="B827" i="97"/>
  <c r="AA827" i="97"/>
  <c r="AB827" i="97"/>
  <c r="B420" i="97"/>
  <c r="AA420" i="97"/>
  <c r="AB420" i="97"/>
  <c r="B475" i="97"/>
  <c r="AA475" i="97"/>
  <c r="AB475" i="97"/>
  <c r="B484" i="97"/>
  <c r="AA484" i="97"/>
  <c r="AB484" i="97"/>
  <c r="B1072" i="97"/>
  <c r="AA1072" i="97"/>
  <c r="AB1072" i="97"/>
  <c r="B881" i="97"/>
  <c r="AA881" i="97"/>
  <c r="AB881" i="97"/>
  <c r="B572" i="97"/>
  <c r="AA572" i="97"/>
  <c r="AB572" i="97"/>
  <c r="B826" i="97"/>
  <c r="AA826" i="97"/>
  <c r="AB826" i="97"/>
  <c r="B976" i="97"/>
  <c r="AA976" i="97"/>
  <c r="AB976" i="97"/>
  <c r="B739" i="97"/>
  <c r="AA739" i="97"/>
  <c r="AB739" i="97"/>
  <c r="B443" i="97"/>
  <c r="AA443" i="97"/>
  <c r="AB443" i="97"/>
  <c r="B433" i="97"/>
  <c r="AA433" i="97"/>
  <c r="AB433" i="97"/>
  <c r="B419" i="97"/>
  <c r="AA419" i="97"/>
  <c r="AB419" i="97"/>
  <c r="B647" i="97"/>
  <c r="AA647" i="97"/>
  <c r="AB647" i="97"/>
  <c r="B1064" i="97"/>
  <c r="AA1064" i="97"/>
  <c r="AB1064" i="97"/>
  <c r="B460" i="97"/>
  <c r="AA460" i="97"/>
  <c r="AB460" i="97"/>
  <c r="B870" i="97"/>
  <c r="AA870" i="97"/>
  <c r="AB870" i="97"/>
  <c r="B960" i="97"/>
  <c r="AA960" i="97"/>
  <c r="AB960" i="97"/>
  <c r="B622" i="97"/>
  <c r="AA622" i="97"/>
  <c r="AB622" i="97"/>
  <c r="B473" i="97"/>
  <c r="AA473" i="97"/>
  <c r="AB473" i="97"/>
  <c r="B432" i="97"/>
  <c r="AA432" i="97"/>
  <c r="AB432" i="97"/>
  <c r="B442" i="97"/>
  <c r="AA442" i="97"/>
  <c r="AB442" i="97"/>
  <c r="B418" i="97"/>
  <c r="AA418" i="97"/>
  <c r="AB418" i="97"/>
  <c r="B878" i="97"/>
  <c r="AA878" i="97"/>
  <c r="AB878" i="97"/>
  <c r="B841" i="97"/>
  <c r="AA841" i="97"/>
  <c r="AB841" i="97"/>
  <c r="B843" i="97"/>
  <c r="AA843" i="97"/>
  <c r="AB843" i="97"/>
  <c r="B858" i="97"/>
  <c r="AA858" i="97"/>
  <c r="AB858" i="97"/>
  <c r="B704" i="97"/>
  <c r="AA704" i="97"/>
  <c r="AB704" i="97"/>
  <c r="B638" i="97"/>
  <c r="AA638" i="97"/>
  <c r="AB638" i="97"/>
  <c r="B734" i="97"/>
  <c r="AA734" i="97"/>
  <c r="AB734" i="97"/>
  <c r="B1115" i="97"/>
  <c r="AA1115" i="97"/>
  <c r="AB1115" i="97"/>
  <c r="B787" i="97"/>
  <c r="AA787" i="97"/>
  <c r="AB787" i="97"/>
  <c r="B1050" i="97"/>
  <c r="AA1050" i="97"/>
  <c r="AB1050" i="97"/>
  <c r="B551" i="97"/>
  <c r="AA551" i="97"/>
  <c r="AB551" i="97"/>
  <c r="B810" i="97"/>
  <c r="AA810" i="97"/>
  <c r="AB810" i="97"/>
  <c r="B811" i="97"/>
  <c r="AA811" i="97"/>
  <c r="AB811" i="97"/>
  <c r="B866" i="97"/>
  <c r="AA866" i="97"/>
  <c r="AB866" i="97"/>
  <c r="B588" i="97"/>
  <c r="AA588" i="97"/>
  <c r="AB588" i="97"/>
  <c r="B449" i="97"/>
  <c r="AA449" i="97"/>
  <c r="AB449" i="97"/>
  <c r="B845" i="97"/>
  <c r="AA845" i="97"/>
  <c r="AB845" i="97"/>
  <c r="B703" i="97"/>
  <c r="AA703" i="97"/>
  <c r="AB703" i="97"/>
  <c r="B637" i="97"/>
  <c r="AA637" i="97"/>
  <c r="AB637" i="97"/>
  <c r="B862" i="97"/>
  <c r="AA862" i="97"/>
  <c r="AB862" i="97"/>
  <c r="B727" i="97"/>
  <c r="AA727" i="97"/>
  <c r="AB727" i="97"/>
  <c r="B919" i="97"/>
  <c r="AA919" i="97"/>
  <c r="AB919" i="97"/>
  <c r="B618" i="97"/>
  <c r="AA618" i="97"/>
  <c r="AB618" i="97"/>
  <c r="B587" i="97"/>
  <c r="AA587" i="97"/>
  <c r="AB587" i="97"/>
  <c r="B775" i="97"/>
  <c r="AA775" i="97"/>
  <c r="AB775" i="97"/>
  <c r="B828" i="97"/>
  <c r="AA828" i="97"/>
  <c r="AB828" i="97"/>
  <c r="B626" i="97"/>
  <c r="AA626" i="97"/>
  <c r="AB626" i="97"/>
  <c r="B1044" i="97"/>
  <c r="AA1044" i="97"/>
  <c r="AB1044" i="97"/>
  <c r="B630" i="97"/>
  <c r="AA630" i="97"/>
  <c r="AB630" i="97"/>
  <c r="B814" i="97"/>
  <c r="AA814" i="97"/>
  <c r="AB814" i="97"/>
  <c r="B815" i="97"/>
  <c r="AA815" i="97"/>
  <c r="AB815" i="97"/>
  <c r="B783" i="97"/>
  <c r="AA783" i="97"/>
  <c r="AB783" i="97"/>
  <c r="B796" i="97"/>
  <c r="AA796" i="97"/>
  <c r="AB796" i="97"/>
  <c r="B414" i="97"/>
  <c r="AA414" i="97"/>
  <c r="AB414" i="97"/>
  <c r="B549" i="97"/>
  <c r="AA549" i="97"/>
  <c r="AB549" i="97"/>
  <c r="B438" i="97"/>
  <c r="AA438" i="97"/>
  <c r="AB438" i="97"/>
  <c r="B1047" i="97"/>
  <c r="AA1047" i="97"/>
  <c r="AB1047" i="97"/>
  <c r="B890" i="97"/>
  <c r="AA890" i="97"/>
  <c r="AB890" i="97"/>
  <c r="B885" i="97"/>
  <c r="AA885" i="97"/>
  <c r="AB885" i="97"/>
  <c r="B888" i="97"/>
  <c r="AA888" i="97"/>
  <c r="AB888" i="97"/>
  <c r="B883" i="97"/>
  <c r="AA883" i="97"/>
  <c r="AB883" i="97"/>
  <c r="B705" i="97"/>
  <c r="AA705" i="97"/>
  <c r="AB705" i="97"/>
  <c r="B639" i="97"/>
  <c r="AA639" i="97"/>
  <c r="AB639" i="97"/>
  <c r="B447" i="97"/>
  <c r="AA447" i="97"/>
  <c r="AB447" i="97"/>
  <c r="B435" i="97"/>
  <c r="AA435" i="97"/>
  <c r="AB435" i="97"/>
  <c r="B478" i="97"/>
  <c r="AA478" i="97"/>
  <c r="AB478" i="97"/>
  <c r="B464" i="97"/>
  <c r="AA464" i="97"/>
  <c r="AB464" i="97"/>
  <c r="B470" i="97"/>
  <c r="AA470" i="97"/>
  <c r="AB470" i="97"/>
  <c r="B1055" i="97"/>
  <c r="AA1055" i="97"/>
  <c r="AB1055" i="97"/>
  <c r="B658" i="97"/>
  <c r="AA658" i="97"/>
  <c r="AB658" i="97"/>
  <c r="B659" i="97"/>
  <c r="AA659" i="97"/>
  <c r="AB659" i="97"/>
  <c r="B672" i="97"/>
  <c r="AA672" i="97"/>
  <c r="AB672" i="97"/>
  <c r="B481" i="97"/>
  <c r="AA481" i="97"/>
  <c r="AB481" i="97"/>
  <c r="B1076" i="97"/>
  <c r="AA1076" i="97"/>
  <c r="AB1076" i="97"/>
  <c r="B570" i="97"/>
  <c r="AA570" i="97"/>
  <c r="AB570" i="97"/>
  <c r="B1061" i="97"/>
  <c r="AA1061" i="97"/>
  <c r="AB1061" i="97"/>
  <c r="B918" i="97"/>
  <c r="AA918" i="97"/>
  <c r="AB918" i="97"/>
  <c r="B887" i="97"/>
  <c r="AA887" i="97"/>
  <c r="AB887" i="97"/>
  <c r="B882" i="97"/>
  <c r="AA882" i="97"/>
  <c r="AB882" i="97"/>
  <c r="B889" i="97"/>
  <c r="AA889" i="97"/>
  <c r="AB889" i="97"/>
  <c r="B884" i="97"/>
  <c r="AA884" i="97"/>
  <c r="AB884" i="97"/>
  <c r="B891" i="97"/>
  <c r="AA891" i="97"/>
  <c r="AB891" i="97"/>
  <c r="B886" i="97"/>
  <c r="AA886" i="97"/>
  <c r="AB886" i="97"/>
  <c r="B610" i="97"/>
  <c r="AA610" i="97"/>
  <c r="AB610" i="97"/>
  <c r="B782" i="97"/>
  <c r="AA782" i="97"/>
  <c r="AB782" i="97"/>
  <c r="B830" i="97"/>
  <c r="AA830" i="97"/>
  <c r="AB830" i="97"/>
  <c r="B859" i="97"/>
  <c r="AA859" i="97"/>
  <c r="AB859" i="97"/>
  <c r="B606" i="97"/>
  <c r="AA606" i="97"/>
  <c r="AB606" i="97"/>
  <c r="B698" i="97"/>
  <c r="AA698" i="97"/>
  <c r="AB698" i="97"/>
  <c r="B997" i="97"/>
  <c r="AA997" i="97"/>
  <c r="AB997" i="97"/>
  <c r="B1026" i="97"/>
  <c r="AA1026" i="97"/>
  <c r="AB1026" i="97"/>
  <c r="B431" i="97"/>
  <c r="AA431" i="97"/>
  <c r="AB431" i="97"/>
  <c r="B502" i="97"/>
  <c r="AA502" i="97"/>
  <c r="AB502" i="97"/>
  <c r="B673" i="97"/>
  <c r="AA673" i="97"/>
  <c r="AB673" i="97"/>
  <c r="B816" i="97"/>
  <c r="AA816" i="97"/>
  <c r="AB816" i="97"/>
  <c r="B817" i="97"/>
  <c r="AA817" i="97"/>
  <c r="AB817" i="97"/>
  <c r="B733" i="97"/>
  <c r="AA733" i="97"/>
  <c r="AB733" i="97"/>
  <c r="B922" i="97"/>
  <c r="AA922" i="97"/>
  <c r="AB922" i="97"/>
  <c r="B964" i="97"/>
  <c r="AA964" i="97"/>
  <c r="AB964" i="97"/>
  <c r="B792" i="97"/>
  <c r="AA792" i="97"/>
  <c r="AB792" i="97"/>
  <c r="B852" i="97"/>
  <c r="AA852" i="97"/>
  <c r="AB852" i="97"/>
  <c r="B785" i="97"/>
  <c r="AA785" i="97"/>
  <c r="AB785" i="97"/>
  <c r="B1105" i="97"/>
  <c r="AA1105" i="97"/>
  <c r="AB1105" i="97"/>
  <c r="B794" i="97"/>
  <c r="AA794" i="97"/>
  <c r="AB794" i="97"/>
  <c r="B501" i="97"/>
  <c r="AA501" i="97"/>
  <c r="AB501" i="97"/>
  <c r="B851" i="97"/>
  <c r="AA851" i="97"/>
  <c r="AB851" i="97"/>
  <c r="B840" i="97"/>
  <c r="AA840" i="97"/>
  <c r="AB840" i="97"/>
  <c r="B769" i="97"/>
  <c r="AA769" i="97"/>
  <c r="AB769" i="97"/>
  <c r="B565" i="97"/>
  <c r="AA565" i="97"/>
  <c r="AB565" i="97"/>
  <c r="B649" i="97"/>
  <c r="AA649" i="97"/>
  <c r="AB649" i="97"/>
  <c r="B628" i="97"/>
  <c r="AA628" i="97"/>
  <c r="AB628" i="97"/>
  <c r="B1037" i="97"/>
  <c r="AA1037" i="97"/>
  <c r="AB1037" i="97"/>
  <c r="B633" i="97"/>
  <c r="AA633" i="97"/>
  <c r="AB633" i="97"/>
  <c r="B871" i="97"/>
  <c r="AA871" i="97"/>
  <c r="AB871" i="97"/>
  <c r="B872" i="97"/>
  <c r="AA872" i="97"/>
  <c r="AB872" i="97"/>
  <c r="B448" i="97"/>
  <c r="AA448" i="97"/>
  <c r="AB448" i="97"/>
  <c r="B978" i="97"/>
  <c r="AA978" i="97"/>
  <c r="AB978" i="97"/>
  <c r="B1039" i="97"/>
  <c r="AA1039" i="97"/>
  <c r="AB1039" i="97"/>
  <c r="B466" i="97"/>
  <c r="AA466" i="97"/>
  <c r="AB466" i="97"/>
  <c r="B772" i="97"/>
  <c r="AA772" i="97"/>
  <c r="AB772" i="97"/>
  <c r="B812" i="97"/>
  <c r="AA812" i="97"/>
  <c r="AB812" i="97"/>
  <c r="B813" i="97"/>
  <c r="AA813" i="97"/>
  <c r="AB813" i="97"/>
  <c r="B762" i="97"/>
  <c r="AA762" i="97"/>
  <c r="AB762" i="97"/>
  <c r="B1051" i="97"/>
  <c r="AA1051" i="97"/>
  <c r="AB1051" i="97"/>
  <c r="B842" i="97"/>
  <c r="AA842" i="97"/>
  <c r="AB842" i="97"/>
  <c r="B430" i="97"/>
  <c r="AA430" i="97"/>
  <c r="AB430" i="97"/>
  <c r="B1062" i="97"/>
  <c r="AA1062" i="97"/>
  <c r="AB1062" i="97"/>
  <c r="B416" i="97"/>
  <c r="AA416" i="97"/>
  <c r="AB416" i="97"/>
  <c r="B738" i="97"/>
  <c r="AA738" i="97"/>
  <c r="AB738" i="97"/>
  <c r="B983" i="97"/>
  <c r="AA983" i="97"/>
  <c r="AB983" i="97"/>
  <c r="B648" i="97"/>
  <c r="AA648" i="97"/>
  <c r="AB648" i="97"/>
  <c r="B823" i="97"/>
  <c r="AA823" i="97"/>
  <c r="AB823" i="97"/>
  <c r="B795" i="97"/>
  <c r="AA795" i="97"/>
  <c r="AB795" i="97"/>
  <c r="B835" i="97"/>
  <c r="AA835" i="97"/>
  <c r="AB835" i="97"/>
  <c r="B1059" i="97"/>
  <c r="AA1059" i="97"/>
  <c r="AB1059" i="97"/>
  <c r="B849" i="97"/>
  <c r="AA849" i="97"/>
  <c r="AB849" i="97"/>
  <c r="B709" i="97"/>
  <c r="AA709" i="97"/>
  <c r="AB709" i="97"/>
  <c r="B643" i="97"/>
  <c r="AA643" i="97"/>
  <c r="AB643" i="97"/>
  <c r="B645" i="97"/>
  <c r="AA645" i="97"/>
  <c r="AB645" i="97"/>
  <c r="B558" i="97"/>
  <c r="AA558" i="97"/>
  <c r="AB558" i="97"/>
  <c r="B880" i="97"/>
  <c r="AA880" i="97"/>
  <c r="AB880" i="97"/>
  <c r="B853" i="97"/>
  <c r="AA853" i="97"/>
  <c r="AB853" i="97"/>
  <c r="B1067" i="97"/>
  <c r="AA1067" i="97"/>
  <c r="AB1067" i="97"/>
  <c r="B1068" i="97"/>
  <c r="AA1068" i="97"/>
  <c r="AB1068" i="97"/>
  <c r="B943" i="97"/>
  <c r="AA943" i="97"/>
  <c r="AB943" i="97"/>
  <c r="B968" i="97"/>
  <c r="AA968" i="97"/>
  <c r="AB968" i="97"/>
  <c r="B656" i="97"/>
  <c r="AA656" i="97"/>
  <c r="AB656" i="97"/>
  <c r="B657" i="97"/>
  <c r="AA657" i="97"/>
  <c r="AB657" i="97"/>
  <c r="B1036" i="97"/>
  <c r="AA1036" i="97"/>
  <c r="AB1036" i="97"/>
  <c r="B1075" i="97"/>
  <c r="AA1075" i="97"/>
  <c r="AB1075" i="97"/>
  <c r="B660" i="97"/>
  <c r="AA660" i="97"/>
  <c r="AB660" i="97"/>
  <c r="B661" i="97"/>
  <c r="AA661" i="97"/>
  <c r="AB661" i="97"/>
  <c r="B482" i="97"/>
  <c r="AA482" i="97"/>
  <c r="AB482" i="97"/>
  <c r="B1077" i="97"/>
  <c r="AA1077" i="97"/>
  <c r="AB1077" i="97"/>
  <c r="B462" i="97"/>
  <c r="AA462" i="97"/>
  <c r="AB462" i="97"/>
  <c r="B146" i="97"/>
  <c r="Q146" i="97"/>
  <c r="AA146" i="97"/>
  <c r="AB146" i="97"/>
  <c r="B439" i="97"/>
  <c r="AA439" i="97"/>
  <c r="AB439" i="97"/>
  <c r="B1009" i="97"/>
  <c r="AA1009" i="97"/>
  <c r="AB1009" i="97"/>
  <c r="B1010" i="97"/>
  <c r="AA1010" i="97"/>
  <c r="AB1010" i="97"/>
  <c r="B1048" i="97"/>
  <c r="AA1048" i="97"/>
  <c r="AB1048" i="97"/>
  <c r="B441" i="97"/>
  <c r="AA441" i="97"/>
  <c r="AB441" i="97"/>
  <c r="B1016" i="97"/>
  <c r="AA1016" i="97"/>
  <c r="AB1016" i="97"/>
  <c r="B1001" i="97"/>
  <c r="AA1001" i="97"/>
  <c r="AB1001" i="97"/>
  <c r="B797" i="97"/>
  <c r="AA797" i="97"/>
  <c r="AB797" i="97"/>
  <c r="B995" i="97"/>
  <c r="AA995" i="97"/>
  <c r="AB995" i="97"/>
  <c r="B579" i="97"/>
  <c r="AA579" i="97"/>
  <c r="AB579" i="97"/>
  <c r="B580" i="97"/>
  <c r="AA580" i="97"/>
  <c r="AB580" i="97"/>
  <c r="B993" i="97"/>
  <c r="AA993" i="97"/>
  <c r="AB993" i="97"/>
  <c r="B959" i="97"/>
  <c r="AA959" i="97"/>
  <c r="AB959" i="97"/>
  <c r="B629" i="97"/>
  <c r="AA629" i="97"/>
  <c r="AB629" i="97"/>
  <c r="B1042" i="97"/>
  <c r="AA1042" i="97"/>
  <c r="AB1042" i="97"/>
  <c r="B824" i="97"/>
  <c r="AA824" i="97"/>
  <c r="AB824" i="97"/>
  <c r="B1043" i="97"/>
  <c r="AA1043" i="97"/>
  <c r="AB1043" i="97"/>
  <c r="B507" i="97"/>
  <c r="AA507" i="97"/>
  <c r="AB507" i="97"/>
  <c r="B574" i="97"/>
  <c r="AA574" i="97"/>
  <c r="AB574" i="97"/>
  <c r="B677" i="97"/>
  <c r="AA677" i="97"/>
  <c r="AB677" i="97"/>
  <c r="B453" i="97"/>
  <c r="AA453" i="97"/>
  <c r="AB453" i="97"/>
  <c r="B821" i="97"/>
  <c r="AA821" i="97"/>
  <c r="AB821" i="97"/>
  <c r="B822" i="97"/>
  <c r="AA822" i="97"/>
  <c r="AB822" i="97"/>
  <c r="B837" i="97"/>
  <c r="AA837" i="97"/>
  <c r="AB837" i="97"/>
  <c r="B1018" i="97"/>
  <c r="AA1018" i="97"/>
  <c r="AB1018" i="97"/>
  <c r="B425" i="97"/>
  <c r="AA425" i="97"/>
  <c r="AB425" i="97"/>
  <c r="B426" i="97"/>
  <c r="AA426" i="97"/>
  <c r="AB426" i="97"/>
  <c r="B424" i="97"/>
  <c r="AA424" i="97"/>
  <c r="AB424" i="97"/>
  <c r="B499" i="97"/>
  <c r="AA499" i="97"/>
  <c r="AB499" i="97"/>
  <c r="B589" i="97"/>
  <c r="AA589" i="97"/>
  <c r="AB589" i="97"/>
  <c r="B722" i="97"/>
  <c r="AA722" i="97"/>
  <c r="AB722" i="97"/>
  <c r="B994" i="97"/>
  <c r="AA994" i="97"/>
  <c r="AB994" i="97"/>
  <c r="B577" i="97"/>
  <c r="AA577" i="97"/>
  <c r="AB577" i="97"/>
  <c r="B578" i="97"/>
  <c r="AA578" i="97"/>
  <c r="AB578" i="97"/>
  <c r="B806" i="97"/>
  <c r="AA806" i="97"/>
  <c r="AB806" i="97"/>
  <c r="B807" i="97"/>
  <c r="AA807" i="97"/>
  <c r="AB807" i="97"/>
  <c r="B985" i="97"/>
  <c r="AA985" i="97"/>
  <c r="AB985" i="97"/>
  <c r="B1035" i="97"/>
  <c r="AA1035" i="97"/>
  <c r="AB1035" i="97"/>
  <c r="B1104" i="97"/>
  <c r="AA1104" i="97"/>
  <c r="AB1104" i="97"/>
  <c r="B1079" i="97"/>
  <c r="AA1079" i="97"/>
  <c r="AB1079" i="97"/>
  <c r="B635" i="97"/>
  <c r="AA635" i="97"/>
  <c r="AB635" i="97"/>
  <c r="B1082" i="97"/>
  <c r="AA1082" i="97"/>
  <c r="AB1082" i="97"/>
  <c r="B1083" i="97"/>
  <c r="AA1083" i="97"/>
  <c r="AB1083" i="97"/>
  <c r="B463" i="97"/>
  <c r="AA463" i="97"/>
  <c r="AB463" i="97"/>
  <c r="B1023" i="97"/>
  <c r="AA1023" i="97"/>
  <c r="AB1023" i="97"/>
  <c r="B875" i="97"/>
  <c r="AA875" i="97"/>
  <c r="AB875" i="97"/>
  <c r="B568" i="97"/>
  <c r="AA568" i="97"/>
  <c r="AB568" i="97"/>
  <c r="B1111" i="97"/>
  <c r="AA1111" i="97"/>
  <c r="AB1111" i="97"/>
  <c r="B1007" i="97"/>
  <c r="AA1007" i="97"/>
  <c r="AB1007" i="97"/>
  <c r="B585" i="97"/>
  <c r="AA585" i="97"/>
  <c r="AB585" i="97"/>
  <c r="B992" i="97"/>
  <c r="AA992" i="97"/>
  <c r="AB992" i="97"/>
  <c r="B818" i="97"/>
  <c r="AA818" i="97"/>
  <c r="AB818" i="97"/>
  <c r="B513" i="97"/>
  <c r="AA513" i="97"/>
  <c r="AB513" i="97"/>
  <c r="B575" i="97"/>
  <c r="AA575" i="97"/>
  <c r="AB575" i="97"/>
  <c r="B678" i="97"/>
  <c r="AA678" i="97"/>
  <c r="AB678" i="97"/>
  <c r="B802" i="97"/>
  <c r="AA802" i="97"/>
  <c r="AB802" i="97"/>
  <c r="B761" i="97"/>
  <c r="AA761" i="97"/>
  <c r="AB761" i="97"/>
  <c r="B1087" i="97"/>
  <c r="AA1087" i="97"/>
  <c r="AB1087" i="97"/>
  <c r="B617" i="97"/>
  <c r="AA617" i="97"/>
  <c r="AB617" i="97"/>
  <c r="B559" i="97"/>
  <c r="AA559" i="97"/>
  <c r="AB559" i="97"/>
  <c r="B485" i="97"/>
  <c r="AA485" i="97"/>
  <c r="AB485" i="97"/>
  <c r="B1120" i="97"/>
  <c r="AA1120" i="97"/>
  <c r="AB1120" i="97"/>
  <c r="B508" i="97"/>
  <c r="AA508" i="97"/>
  <c r="AB508" i="97"/>
  <c r="B556" i="97"/>
  <c r="AA556" i="97"/>
  <c r="AB556" i="97"/>
  <c r="B510" i="97"/>
  <c r="AA510" i="97"/>
  <c r="AB510" i="97"/>
  <c r="B771" i="97"/>
  <c r="AA771" i="97"/>
  <c r="AB771" i="97"/>
  <c r="B965" i="97"/>
  <c r="AA965" i="97"/>
  <c r="AB965" i="97"/>
  <c r="B1005" i="97"/>
  <c r="AA1005" i="97"/>
  <c r="AB1005" i="97"/>
  <c r="B850" i="97"/>
  <c r="AA850" i="97"/>
  <c r="AB850" i="97"/>
  <c r="B759" i="97"/>
  <c r="AA759" i="97"/>
  <c r="AB759" i="97"/>
  <c r="B760" i="97"/>
  <c r="AA760" i="97"/>
  <c r="AB760" i="97"/>
  <c r="B451" i="97"/>
  <c r="AA451" i="97"/>
  <c r="AB451" i="97"/>
  <c r="B1046" i="97"/>
  <c r="AA1046" i="97"/>
  <c r="AB1046" i="97"/>
  <c r="B550" i="97"/>
  <c r="AA550" i="97"/>
  <c r="AB550" i="97"/>
  <c r="B437" i="97"/>
  <c r="AA437" i="97"/>
  <c r="AB437" i="97"/>
  <c r="B595" i="97"/>
  <c r="AA595" i="97"/>
  <c r="AB595" i="97"/>
  <c r="B715" i="97"/>
  <c r="AA715" i="97"/>
  <c r="AB715" i="97"/>
  <c r="B1088" i="97"/>
  <c r="AA1088" i="97"/>
  <c r="AB1088" i="97"/>
  <c r="B798" i="97"/>
  <c r="AA798" i="97"/>
  <c r="AB798" i="97"/>
  <c r="B867" i="97"/>
  <c r="AA867" i="97"/>
  <c r="AB867" i="97"/>
  <c r="B561" i="97"/>
  <c r="AA561" i="97"/>
  <c r="AB561" i="97"/>
  <c r="B1090" i="97"/>
  <c r="AA1090" i="97"/>
  <c r="AB1090" i="97"/>
  <c r="B966" i="97"/>
  <c r="AA966" i="97"/>
  <c r="AB966" i="97"/>
  <c r="B476" i="97"/>
  <c r="AA476" i="97"/>
  <c r="AB476" i="97"/>
  <c r="B614" i="97"/>
  <c r="AA614" i="97"/>
  <c r="AB614" i="97"/>
  <c r="B975" i="97"/>
  <c r="AA975" i="97"/>
  <c r="AB975" i="97"/>
  <c r="B1002" i="97"/>
  <c r="AA1002" i="97"/>
  <c r="AB1002" i="97"/>
  <c r="B1019" i="97"/>
  <c r="AA1019" i="97"/>
  <c r="AB1019" i="97"/>
  <c r="B833" i="97"/>
  <c r="AA833" i="97"/>
  <c r="AB833" i="97"/>
  <c r="B863" i="97"/>
  <c r="AA863" i="97"/>
  <c r="AB863" i="97"/>
  <c r="B776" i="97"/>
  <c r="AA776" i="97"/>
  <c r="AB776" i="97"/>
  <c r="B1078" i="97"/>
  <c r="AA1078" i="97"/>
  <c r="AB1078" i="97"/>
  <c r="B662" i="97"/>
  <c r="AA662" i="97"/>
  <c r="AB662" i="97"/>
  <c r="B663" i="97"/>
  <c r="AA663" i="97"/>
  <c r="AB663" i="97"/>
  <c r="B986" i="97"/>
  <c r="AA986" i="97"/>
  <c r="AB986" i="97"/>
  <c r="B847" i="97"/>
  <c r="AA847" i="97"/>
  <c r="AB847" i="97"/>
  <c r="B838" i="97"/>
  <c r="AA838" i="97"/>
  <c r="AB838" i="97"/>
  <c r="B544" i="97"/>
  <c r="AA544" i="97"/>
  <c r="AB544" i="97"/>
  <c r="B543" i="97"/>
  <c r="AA543" i="97"/>
  <c r="AB543" i="97"/>
  <c r="B500" i="97"/>
  <c r="AA500" i="97"/>
  <c r="AB500" i="97"/>
  <c r="B491" i="97"/>
  <c r="AA491" i="97"/>
  <c r="AB491" i="97"/>
  <c r="B869" i="97"/>
  <c r="AA869" i="97"/>
  <c r="AB869" i="97"/>
  <c r="B489" i="97"/>
  <c r="AA489" i="97"/>
  <c r="AB489" i="97"/>
  <c r="B450" i="97"/>
  <c r="AA450" i="97"/>
  <c r="AB450" i="97"/>
  <c r="B1028" i="97"/>
  <c r="AA1028" i="97"/>
  <c r="AB1028" i="97"/>
  <c r="B604" i="97"/>
  <c r="AA604" i="97"/>
  <c r="AB604" i="97"/>
  <c r="B684" i="97"/>
  <c r="AA684" i="97"/>
  <c r="AB684" i="97"/>
  <c r="B603" i="97"/>
  <c r="AA603" i="97"/>
  <c r="AB603" i="97"/>
  <c r="B1000" i="97"/>
  <c r="AA1000" i="97"/>
  <c r="AB1000" i="97"/>
  <c r="B763" i="97"/>
  <c r="AA763" i="97"/>
  <c r="AB763" i="97"/>
  <c r="B777" i="97"/>
  <c r="AA777" i="97"/>
  <c r="AB777" i="97"/>
  <c r="B784" i="97"/>
  <c r="AA784" i="97"/>
  <c r="AB784" i="97"/>
  <c r="B1096" i="97"/>
  <c r="AA1096" i="97"/>
  <c r="AB1096" i="97"/>
  <c r="B1084" i="97"/>
  <c r="AA1084" i="97"/>
  <c r="AB1084" i="97"/>
  <c r="B1017" i="97"/>
  <c r="AA1017" i="97"/>
  <c r="AB1017" i="97"/>
  <c r="B1107" i="97"/>
  <c r="AA1107" i="97"/>
  <c r="AB1107" i="97"/>
  <c r="B962" i="97"/>
  <c r="AA962" i="97"/>
  <c r="AB962" i="97"/>
  <c r="B790" i="97"/>
  <c r="AA790" i="97"/>
  <c r="AB790" i="97"/>
  <c r="B560" i="97"/>
  <c r="AA560" i="97"/>
  <c r="AB560" i="97"/>
  <c r="B486" i="97"/>
  <c r="AA486" i="97"/>
  <c r="AB486" i="97"/>
  <c r="B428" i="97"/>
  <c r="AA428" i="97"/>
  <c r="AB428" i="97"/>
  <c r="B961" i="97"/>
  <c r="AA961" i="97"/>
  <c r="AB961" i="97"/>
  <c r="B989" i="97"/>
  <c r="AA989" i="97"/>
  <c r="AB989" i="97"/>
  <c r="B767" i="97"/>
  <c r="AA767" i="97"/>
  <c r="AB767" i="97"/>
  <c r="B1089" i="97"/>
  <c r="AA1089" i="97"/>
  <c r="AB1089" i="97"/>
  <c r="B683" i="97"/>
  <c r="AA683" i="97"/>
  <c r="AB683" i="97"/>
  <c r="B664" i="97"/>
  <c r="AA664" i="97"/>
  <c r="AB664" i="97"/>
  <c r="B599" i="97"/>
  <c r="AA599" i="97"/>
  <c r="AB599" i="97"/>
  <c r="B679" i="97"/>
  <c r="AA679" i="97"/>
  <c r="AB679" i="97"/>
  <c r="B1100" i="97"/>
  <c r="AA1100" i="97"/>
  <c r="AB1100" i="97"/>
  <c r="B415" i="97"/>
  <c r="AA415" i="97"/>
  <c r="AB415" i="97"/>
  <c r="B600" i="97"/>
  <c r="AA600" i="97"/>
  <c r="AB600" i="97"/>
  <c r="B680" i="97"/>
  <c r="AA680" i="97"/>
  <c r="AB680" i="97"/>
  <c r="B444" i="97"/>
  <c r="AA444" i="97"/>
  <c r="AB444" i="97"/>
  <c r="B1015" i="97"/>
  <c r="AA1015" i="97"/>
  <c r="AB1015" i="97"/>
  <c r="B791" i="97"/>
  <c r="AA791" i="97"/>
  <c r="AB791" i="97"/>
  <c r="B582" i="97"/>
  <c r="AA582" i="97"/>
  <c r="AB582" i="97"/>
  <c r="B1045" i="97"/>
  <c r="AA1045" i="97"/>
  <c r="AB1045" i="97"/>
  <c r="B1101" i="97"/>
  <c r="AA1101" i="97"/>
  <c r="AB1101" i="97"/>
  <c r="B1032" i="97"/>
  <c r="AA1032" i="97"/>
  <c r="AB1032" i="97"/>
  <c r="B547" i="97"/>
  <c r="AA547" i="97"/>
  <c r="AB547" i="97"/>
  <c r="B773" i="97"/>
  <c r="AA773" i="97"/>
  <c r="AB773" i="97"/>
  <c r="B1025" i="97"/>
  <c r="AA1025" i="97"/>
  <c r="AB1025" i="97"/>
  <c r="B708" i="97"/>
  <c r="AA708" i="97"/>
  <c r="AB708" i="97"/>
  <c r="B642" i="97"/>
  <c r="AA642" i="97"/>
  <c r="AB642" i="97"/>
  <c r="B1113" i="97"/>
  <c r="AA1113" i="97"/>
  <c r="AB1113" i="97"/>
  <c r="B505" i="97"/>
  <c r="AA505" i="97"/>
  <c r="AB505" i="97"/>
  <c r="B719" i="97"/>
  <c r="AA719" i="97"/>
  <c r="AB719" i="97"/>
  <c r="B665" i="97"/>
  <c r="AA665" i="97"/>
  <c r="AB665" i="97"/>
  <c r="B1069" i="97"/>
  <c r="AA1069" i="97"/>
  <c r="AB1069" i="97"/>
  <c r="B723" i="97"/>
  <c r="AA723" i="97"/>
  <c r="AB723" i="97"/>
  <c r="B717" i="97"/>
  <c r="AA717" i="97"/>
  <c r="AB717" i="97"/>
  <c r="B990" i="97"/>
  <c r="AA990" i="97"/>
  <c r="AB990" i="97"/>
  <c r="B427" i="97"/>
  <c r="AA427" i="97"/>
  <c r="AB427" i="97"/>
  <c r="B846" i="97"/>
  <c r="AA846" i="97"/>
  <c r="AB846" i="97"/>
  <c r="B474" i="97"/>
  <c r="AA474" i="97"/>
  <c r="AB474" i="97"/>
  <c r="B879" i="97"/>
  <c r="AA879" i="97"/>
  <c r="AB879" i="97"/>
  <c r="B1071" i="97"/>
  <c r="AA1071" i="97"/>
  <c r="AB1071" i="97"/>
  <c r="B494" i="97"/>
  <c r="AA494" i="97"/>
  <c r="AB494" i="97"/>
  <c r="B1034" i="97"/>
  <c r="AA1034" i="97"/>
  <c r="AB1034" i="97"/>
  <c r="B1031" i="97"/>
  <c r="AA1031" i="97"/>
  <c r="AB1031" i="97"/>
  <c r="B548" i="97"/>
  <c r="AA548" i="97"/>
  <c r="AB548" i="97"/>
  <c r="B868" i="97"/>
  <c r="AA868" i="97"/>
  <c r="AB868" i="97"/>
  <c r="B685" i="97"/>
  <c r="AA685" i="97"/>
  <c r="AB685" i="97"/>
  <c r="B445" i="97"/>
  <c r="AA445" i="97"/>
  <c r="AB445" i="97"/>
  <c r="B602" i="97"/>
  <c r="AA602" i="97"/>
  <c r="AB602" i="97"/>
  <c r="B682" i="97"/>
  <c r="AA682" i="97"/>
  <c r="AB682" i="97"/>
  <c r="B601" i="97"/>
  <c r="AA601" i="97"/>
  <c r="AB601" i="97"/>
  <c r="B681" i="97"/>
  <c r="AA681" i="97"/>
  <c r="AB681" i="97"/>
  <c r="B479" i="97"/>
  <c r="AA479" i="97"/>
  <c r="AB479" i="97"/>
  <c r="B480" i="97"/>
  <c r="AA480" i="97"/>
  <c r="AB480" i="97"/>
  <c r="B1155" i="97"/>
  <c r="AA1155" i="97"/>
  <c r="AB1155" i="97"/>
  <c r="B1156" i="97"/>
  <c r="AA1156" i="97"/>
  <c r="AB1156" i="97"/>
  <c r="B1157" i="97"/>
  <c r="AA1157" i="97"/>
  <c r="AB1157" i="97"/>
  <c r="B1158" i="97"/>
  <c r="AA1158" i="97"/>
  <c r="AB1158" i="97"/>
  <c r="B1159" i="97"/>
  <c r="AA1159" i="97"/>
  <c r="AB1159" i="97"/>
  <c r="B1160" i="97"/>
  <c r="AA1160" i="97"/>
  <c r="AB1160" i="97"/>
  <c r="B1161" i="97"/>
  <c r="AA1161" i="97"/>
  <c r="AB1161" i="97"/>
  <c r="B1162" i="97"/>
  <c r="AA1162" i="97"/>
  <c r="AB1162" i="97"/>
  <c r="B1163" i="97"/>
  <c r="AA1163" i="97"/>
  <c r="AB1163" i="97"/>
  <c r="B1164" i="97"/>
  <c r="AA1164" i="97"/>
  <c r="AB1164" i="97"/>
  <c r="B1165" i="97"/>
  <c r="AA1165" i="97"/>
  <c r="AB1165" i="97"/>
  <c r="B1166" i="97"/>
  <c r="AA1166" i="97"/>
  <c r="AB1166" i="97"/>
  <c r="B1167" i="97"/>
  <c r="AA1167" i="97"/>
  <c r="AB1167" i="97"/>
  <c r="B1168" i="97"/>
  <c r="AA1168" i="97"/>
  <c r="AB1168" i="97"/>
  <c r="B1169" i="97"/>
  <c r="AA1169" i="97"/>
  <c r="AB1169" i="97"/>
  <c r="B1170" i="97"/>
  <c r="AA1170" i="97"/>
  <c r="AB1170" i="97"/>
  <c r="B1171" i="97"/>
  <c r="AA1171" i="97"/>
  <c r="AB1171" i="97"/>
  <c r="B1172" i="97"/>
  <c r="AA1172" i="97"/>
  <c r="AB1172" i="97"/>
  <c r="B1173" i="97"/>
  <c r="AA1173" i="97"/>
  <c r="AB1173" i="97"/>
  <c r="B1174" i="97"/>
  <c r="AA1174" i="97"/>
  <c r="AB1174" i="97"/>
  <c r="B1175" i="97"/>
  <c r="AA1175" i="97"/>
  <c r="AB1175" i="97"/>
  <c r="B1176" i="97"/>
  <c r="AA1176" i="97"/>
  <c r="AB1176" i="97"/>
  <c r="B1177" i="97"/>
  <c r="AA1177" i="97"/>
  <c r="AB1177" i="97"/>
  <c r="B1178" i="97"/>
  <c r="AA1178" i="97"/>
  <c r="AB1178" i="97"/>
  <c r="B1179" i="97"/>
  <c r="AB1179" i="97"/>
  <c r="B1180" i="97"/>
  <c r="AB1180" i="97"/>
  <c r="B1181" i="97"/>
  <c r="AB1181" i="97"/>
  <c r="B1182" i="97"/>
  <c r="AA1182" i="97"/>
  <c r="AB1182" i="97"/>
  <c r="B1183" i="97"/>
  <c r="AA1183" i="97"/>
  <c r="AB1183" i="97"/>
  <c r="B1184" i="97"/>
  <c r="AA1184" i="97"/>
  <c r="AB1184" i="97"/>
  <c r="B1185" i="97"/>
  <c r="AA1185" i="97"/>
  <c r="AB1185" i="97"/>
  <c r="B1186" i="97"/>
  <c r="AA1186" i="97"/>
  <c r="AB1186" i="97"/>
  <c r="B1187" i="97"/>
  <c r="AA1187" i="97"/>
  <c r="AB1187" i="97"/>
  <c r="B1188" i="97"/>
  <c r="AA1188" i="97"/>
  <c r="AB1188" i="97"/>
  <c r="B1189" i="97"/>
  <c r="AA1189" i="97"/>
  <c r="AB1189" i="97"/>
  <c r="B1190" i="97"/>
  <c r="AA1190" i="97"/>
  <c r="AB1190" i="97"/>
  <c r="B1191" i="97"/>
  <c r="AA1191" i="97"/>
  <c r="AB1191" i="97"/>
  <c r="B1192" i="97"/>
  <c r="AA1192" i="97"/>
  <c r="AB1192" i="97"/>
  <c r="B1193" i="97"/>
  <c r="AA1193" i="97"/>
  <c r="AB1193" i="97"/>
  <c r="B1194" i="97"/>
  <c r="AA1194" i="97"/>
  <c r="AB1194" i="97"/>
  <c r="B1195" i="97"/>
  <c r="AA1195" i="97"/>
  <c r="AB1195" i="97"/>
  <c r="B1196" i="97"/>
  <c r="AA1196" i="97"/>
  <c r="AB1196" i="97"/>
  <c r="B1197" i="97"/>
  <c r="AA1197" i="97"/>
  <c r="AB1197" i="97"/>
  <c r="B1198" i="97"/>
  <c r="AA1198" i="97"/>
  <c r="AB1198" i="97"/>
  <c r="B1199" i="97"/>
  <c r="AA1199" i="97"/>
  <c r="AB1199" i="97"/>
  <c r="B1200" i="97"/>
  <c r="AA1200" i="97"/>
  <c r="AB1200" i="97"/>
  <c r="B1201" i="97"/>
  <c r="AA1201" i="97"/>
  <c r="AB1201" i="97"/>
  <c r="B1202" i="97"/>
  <c r="AA1202" i="97"/>
  <c r="AB1202" i="97"/>
  <c r="B1203" i="97"/>
  <c r="AA1203" i="97"/>
  <c r="AB1203" i="97"/>
  <c r="B1204" i="97"/>
  <c r="AA1204" i="97"/>
  <c r="AB1204" i="97"/>
  <c r="B1205" i="97"/>
  <c r="AA1205" i="97"/>
  <c r="AB1205" i="97"/>
  <c r="B1206" i="97"/>
  <c r="AA1206" i="97"/>
  <c r="AB1206" i="97"/>
  <c r="B1207" i="97"/>
  <c r="AA1207" i="97"/>
  <c r="AB1207" i="97"/>
  <c r="B1208" i="97"/>
  <c r="AA1208" i="97"/>
  <c r="AB1208" i="97"/>
  <c r="B1209" i="97"/>
  <c r="AA1209" i="97"/>
  <c r="AB1209" i="97"/>
  <c r="B1210" i="97"/>
  <c r="AA1210" i="97"/>
  <c r="AB1210" i="97"/>
  <c r="B1211" i="97"/>
  <c r="AA1211" i="97"/>
  <c r="AB1211" i="97"/>
  <c r="B1212" i="97"/>
  <c r="AA1212" i="97"/>
  <c r="AB1212" i="97"/>
  <c r="B1213" i="97"/>
  <c r="AA1213" i="97"/>
  <c r="AB1213" i="97"/>
  <c r="B1214" i="97"/>
  <c r="AA1214" i="97"/>
  <c r="AB1214" i="97"/>
  <c r="B1215" i="97"/>
  <c r="AA1215" i="97"/>
  <c r="AB1215" i="97"/>
  <c r="B1216" i="97"/>
  <c r="AA1216" i="97"/>
  <c r="AB1216" i="97"/>
  <c r="B1217" i="97"/>
  <c r="AA1217" i="97"/>
  <c r="AB1217" i="97"/>
  <c r="B1218" i="97"/>
  <c r="AA1218" i="97"/>
  <c r="AB1218" i="97"/>
  <c r="B1219" i="97"/>
  <c r="AA1219" i="97"/>
  <c r="AB1219" i="97"/>
  <c r="B1220" i="97"/>
  <c r="AA1220" i="97"/>
  <c r="AB1220" i="97"/>
  <c r="B1221" i="97"/>
  <c r="AA1221" i="97"/>
  <c r="AB1221" i="97"/>
  <c r="B1222" i="97"/>
  <c r="AA1222" i="97"/>
  <c r="AB1222" i="97"/>
  <c r="B1223" i="97"/>
  <c r="AA1223" i="97"/>
  <c r="AB1223" i="97"/>
  <c r="B1224" i="97"/>
  <c r="AA1224" i="97"/>
  <c r="AB1224" i="97"/>
  <c r="B1225" i="97"/>
  <c r="AA1225" i="97"/>
  <c r="AB1225" i="97"/>
  <c r="B1226" i="97"/>
  <c r="AA1226" i="97"/>
  <c r="AB1226" i="97"/>
  <c r="B1227" i="97"/>
  <c r="AA1227" i="97"/>
  <c r="AB1227" i="97"/>
  <c r="B1228" i="97"/>
  <c r="AA1228" i="97"/>
  <c r="AB1228" i="97"/>
  <c r="B1229" i="97"/>
  <c r="AA1229" i="97"/>
  <c r="AB1229" i="97"/>
  <c r="B1230" i="97"/>
  <c r="AA1230" i="97"/>
  <c r="AB1230" i="97"/>
  <c r="B1231" i="97"/>
  <c r="AA1231" i="97"/>
  <c r="AB1231" i="97"/>
  <c r="B1232" i="97"/>
  <c r="AA1232" i="97"/>
  <c r="AB1232" i="97"/>
  <c r="B1233" i="97"/>
  <c r="AA1233" i="97"/>
  <c r="AB1233" i="97"/>
  <c r="B1234" i="97"/>
  <c r="AA1234" i="97"/>
  <c r="AB1234" i="97"/>
  <c r="B1235" i="97"/>
  <c r="AA1235" i="97"/>
  <c r="AB1235" i="97"/>
  <c r="B1236" i="97"/>
  <c r="AA1236" i="97"/>
  <c r="AB1236" i="97"/>
  <c r="B1237" i="97"/>
  <c r="AA1237" i="97"/>
  <c r="AB1237" i="97"/>
  <c r="B1238" i="97"/>
  <c r="AA1238" i="97"/>
  <c r="AB1238" i="97"/>
  <c r="B1239" i="97"/>
  <c r="AA1239" i="97"/>
  <c r="AB1239" i="97"/>
  <c r="B1240" i="97"/>
  <c r="AA1240" i="97"/>
  <c r="AB1240" i="97"/>
  <c r="B1241" i="97"/>
  <c r="AA1241" i="97"/>
  <c r="AB1241" i="97"/>
  <c r="B1242" i="97"/>
  <c r="AA1242" i="97"/>
  <c r="AB1242" i="97"/>
  <c r="B1243" i="97"/>
  <c r="AA1243" i="97"/>
  <c r="AB1243" i="97"/>
  <c r="B1244" i="97"/>
  <c r="AA1244" i="97"/>
  <c r="AB1244" i="97"/>
  <c r="B1245" i="97"/>
  <c r="AA1245" i="97"/>
  <c r="AB1245" i="97"/>
  <c r="B1246" i="97"/>
  <c r="AA1246" i="97"/>
  <c r="AB1246" i="97"/>
  <c r="B1247" i="97"/>
  <c r="AA1247" i="97"/>
  <c r="AB1247" i="97"/>
  <c r="B1248" i="97"/>
  <c r="AA1248" i="97"/>
  <c r="AB1248" i="97"/>
  <c r="B1249" i="97"/>
  <c r="AA1249" i="97"/>
  <c r="AB1249" i="97"/>
  <c r="B1250" i="97"/>
  <c r="AA1250" i="97"/>
  <c r="AB1250" i="97"/>
  <c r="B1251" i="97"/>
  <c r="AA1251" i="97"/>
  <c r="AB1251" i="97"/>
  <c r="B1252" i="97"/>
  <c r="AA1252" i="97"/>
  <c r="AB1252" i="97"/>
  <c r="B1253" i="97"/>
  <c r="AA1253" i="97"/>
  <c r="AB1253" i="97"/>
  <c r="B1254" i="97"/>
  <c r="AA1254" i="97"/>
  <c r="AB1254" i="97"/>
  <c r="B1255" i="97"/>
  <c r="AA1255" i="97"/>
  <c r="AB1255" i="97"/>
  <c r="B1256" i="97"/>
  <c r="AA1256" i="97"/>
  <c r="AB1256" i="97"/>
  <c r="B1257" i="97"/>
  <c r="AA1257" i="97"/>
  <c r="AB1257" i="97"/>
  <c r="B1258" i="97"/>
  <c r="AA1258" i="97"/>
  <c r="AB1258" i="97"/>
  <c r="B1259" i="97"/>
  <c r="AA1259" i="97"/>
  <c r="AB1259" i="97"/>
  <c r="B1260" i="97"/>
  <c r="AA1260" i="97"/>
  <c r="AB1260" i="97"/>
  <c r="B1261" i="97"/>
  <c r="AA1261" i="97"/>
  <c r="AB1261" i="97"/>
  <c r="B1262" i="97"/>
  <c r="AA1262" i="97"/>
  <c r="AB1262" i="97"/>
  <c r="B1263" i="97"/>
  <c r="AA1263" i="97"/>
  <c r="AB1263" i="97"/>
  <c r="B1264" i="97"/>
  <c r="AA1264" i="97"/>
  <c r="AB1264" i="97"/>
  <c r="B1265" i="97"/>
  <c r="AA1265" i="97"/>
  <c r="AB1265" i="97"/>
  <c r="B1266" i="97"/>
  <c r="AA1266" i="97"/>
  <c r="AB1266" i="97"/>
  <c r="B1267" i="97"/>
  <c r="AA1267" i="97"/>
  <c r="AB1267" i="97"/>
  <c r="B1268" i="97"/>
  <c r="AA1268" i="97"/>
  <c r="AB1268" i="97"/>
  <c r="B1269" i="97"/>
  <c r="AA1269" i="97"/>
  <c r="AB1269" i="97"/>
  <c r="B1270" i="97"/>
  <c r="AA1270" i="97"/>
  <c r="AB1270" i="97"/>
  <c r="B1271" i="97"/>
  <c r="AA1271" i="97"/>
  <c r="AB1271" i="97"/>
  <c r="B1272" i="97"/>
  <c r="AA1272" i="97"/>
  <c r="AB1272" i="97"/>
  <c r="B1273" i="97"/>
  <c r="AA1273" i="97"/>
  <c r="AB1273" i="97"/>
  <c r="B1274" i="97"/>
  <c r="AA1274" i="97"/>
  <c r="AB1274" i="97"/>
  <c r="B1275" i="97"/>
  <c r="AA1275" i="97"/>
  <c r="AB1275" i="97"/>
  <c r="B1276" i="97"/>
  <c r="AA1276" i="97"/>
  <c r="AB1276" i="97"/>
  <c r="B1277" i="97"/>
  <c r="AA1277" i="97"/>
  <c r="AB1277" i="97"/>
  <c r="B1278" i="97"/>
  <c r="AA1278" i="97"/>
  <c r="AB1278" i="97"/>
  <c r="B1279" i="97"/>
  <c r="AA1279" i="97"/>
  <c r="AB1279" i="97"/>
  <c r="B1280" i="97"/>
  <c r="AA1280" i="97"/>
  <c r="AB1280" i="97"/>
  <c r="B1281" i="97"/>
  <c r="AA1281" i="97"/>
  <c r="AB1281" i="97"/>
  <c r="B1282" i="97"/>
  <c r="AA1282" i="97"/>
  <c r="AB1282" i="97"/>
  <c r="B1283" i="97"/>
  <c r="AA1283" i="97"/>
  <c r="AB1283" i="97"/>
  <c r="B1284" i="97"/>
  <c r="AA1284" i="97"/>
  <c r="AB1284" i="97"/>
  <c r="B1285" i="97"/>
  <c r="AA1285" i="97"/>
  <c r="AB1285" i="97"/>
  <c r="B1286" i="97"/>
  <c r="AA1286" i="97"/>
  <c r="AB1286" i="97"/>
  <c r="B1287" i="97"/>
  <c r="AA1287" i="97"/>
  <c r="AB1287" i="97"/>
  <c r="B1288" i="97"/>
  <c r="AA1288" i="97"/>
  <c r="AB1288" i="97"/>
  <c r="B1289" i="97"/>
  <c r="AA1289" i="97"/>
  <c r="AB1289" i="97"/>
  <c r="B1290" i="97"/>
  <c r="AA1290" i="97"/>
  <c r="AB1290" i="97"/>
  <c r="B1291" i="97"/>
  <c r="AA1291" i="97"/>
  <c r="AB1291" i="97"/>
  <c r="B1292" i="97"/>
  <c r="AA1292" i="97"/>
  <c r="AB1292" i="97"/>
  <c r="B1293" i="97"/>
  <c r="AA1293" i="97"/>
  <c r="AB1293" i="97"/>
  <c r="B1294" i="97"/>
  <c r="AA1294" i="97"/>
  <c r="AB1294" i="97"/>
  <c r="B1295" i="97"/>
  <c r="AA1295" i="97"/>
  <c r="AB1295" i="97"/>
  <c r="B1296" i="97"/>
  <c r="AA1296" i="97"/>
  <c r="AB1296" i="97"/>
  <c r="B1297" i="97"/>
  <c r="AA1297" i="97"/>
  <c r="AB1297" i="97"/>
  <c r="B1298" i="97"/>
  <c r="AA1298" i="97"/>
  <c r="AB1298" i="97"/>
  <c r="B1299" i="97"/>
  <c r="AA1299" i="97"/>
  <c r="AB1299" i="97"/>
  <c r="B1300" i="97"/>
  <c r="AA1300" i="97"/>
  <c r="AB1300" i="97"/>
  <c r="B1301" i="97"/>
  <c r="AA1301" i="97"/>
  <c r="AB1301" i="97"/>
  <c r="B1302" i="97"/>
  <c r="AA1302" i="97"/>
  <c r="AB1302" i="97"/>
  <c r="B1303" i="97"/>
  <c r="AA1303" i="97"/>
  <c r="AB1303" i="97"/>
  <c r="B1304" i="97"/>
  <c r="AA1304" i="97"/>
  <c r="AB1304" i="97"/>
  <c r="B1305" i="97"/>
  <c r="AA1305" i="97"/>
  <c r="AB1305" i="97"/>
  <c r="B1306" i="97"/>
  <c r="AA1306" i="97"/>
  <c r="AB1306" i="97"/>
  <c r="B1307" i="97"/>
  <c r="AA1307" i="97"/>
  <c r="AB1307" i="97"/>
  <c r="B1308" i="97"/>
  <c r="AA1308" i="97"/>
  <c r="AB1308" i="97"/>
  <c r="B1309" i="97"/>
  <c r="AA1309" i="97"/>
  <c r="AB1309" i="97"/>
  <c r="B1310" i="97"/>
  <c r="AA1310" i="97"/>
  <c r="AB1310" i="97"/>
  <c r="B1311" i="97"/>
  <c r="AA1311" i="97"/>
  <c r="AB1311" i="97"/>
  <c r="B1312" i="97"/>
  <c r="AA1312" i="97"/>
  <c r="AB1312" i="97"/>
  <c r="B1313" i="97"/>
  <c r="AA1313" i="97"/>
  <c r="AB1313" i="97"/>
  <c r="B1314" i="97"/>
  <c r="AA1314" i="97"/>
  <c r="AB1314" i="97"/>
  <c r="B1315" i="97"/>
  <c r="AA1315" i="97"/>
  <c r="AB1315" i="97"/>
  <c r="B1316" i="97"/>
  <c r="AA1316" i="97"/>
  <c r="AB1316" i="97"/>
  <c r="B1317" i="97"/>
  <c r="AA1317" i="97"/>
  <c r="AB1317" i="97"/>
  <c r="B1318" i="97"/>
  <c r="AA1318" i="97"/>
  <c r="AB1318" i="97"/>
  <c r="B1319" i="97"/>
  <c r="AA1319" i="97"/>
  <c r="AB1319" i="97"/>
  <c r="B1320" i="97"/>
  <c r="AA1320" i="97"/>
  <c r="AB1320" i="97"/>
  <c r="B1321" i="97"/>
  <c r="AA1321" i="97"/>
  <c r="AB1321" i="97"/>
  <c r="B1322" i="97"/>
  <c r="AA1322" i="97"/>
  <c r="AB1322" i="97"/>
  <c r="B1323" i="97"/>
  <c r="AA1323" i="97"/>
  <c r="AB1323" i="97"/>
  <c r="B1324" i="97"/>
  <c r="AA1324" i="97"/>
  <c r="AB1324" i="97"/>
  <c r="B1325" i="97"/>
  <c r="AA1325" i="97"/>
  <c r="AB1325" i="97"/>
  <c r="B1326" i="97"/>
  <c r="AA1326" i="97"/>
  <c r="AB1326" i="97"/>
  <c r="B1327" i="97"/>
  <c r="AA1327" i="97"/>
  <c r="AB1327" i="97"/>
  <c r="B1328" i="97"/>
  <c r="AA1328" i="97"/>
  <c r="AB1328" i="97"/>
  <c r="B1329" i="97"/>
  <c r="AA1329" i="97"/>
  <c r="AB1329" i="97"/>
  <c r="B1330" i="97"/>
  <c r="AA1330" i="97"/>
  <c r="AB1330" i="97"/>
  <c r="B1331" i="97"/>
  <c r="AA1331" i="97"/>
  <c r="AB1331" i="97"/>
  <c r="B1332" i="97"/>
  <c r="AA1332" i="97"/>
  <c r="AB1332" i="97"/>
  <c r="B1333" i="97"/>
  <c r="AA1333" i="97"/>
  <c r="AB1333" i="97"/>
  <c r="B1334" i="97"/>
  <c r="AA1334" i="97"/>
  <c r="AB1334" i="97"/>
  <c r="B1335" i="97"/>
  <c r="AA1335" i="97"/>
  <c r="AB1335" i="97"/>
  <c r="B1336" i="97"/>
  <c r="AA1336" i="97"/>
  <c r="AB1336" i="97"/>
  <c r="B1337" i="97"/>
  <c r="AA1337" i="97"/>
  <c r="AB1337" i="97"/>
  <c r="B1338" i="97"/>
  <c r="AA1338" i="97"/>
  <c r="AB1338" i="97"/>
  <c r="B1339" i="97"/>
  <c r="AA1339" i="97"/>
  <c r="AB1339" i="97"/>
  <c r="B1340" i="97"/>
  <c r="AA1340" i="97"/>
  <c r="AB1340" i="97"/>
  <c r="B1341" i="97"/>
  <c r="AA1341" i="97"/>
  <c r="AB1341" i="97"/>
  <c r="B1342" i="97"/>
  <c r="AA1342" i="97"/>
  <c r="AB1342" i="97"/>
  <c r="B1343" i="97"/>
  <c r="AA1343" i="97"/>
  <c r="AB1343" i="97"/>
  <c r="B1344" i="97"/>
  <c r="AA1344" i="97"/>
  <c r="AB1344" i="97"/>
  <c r="B1345" i="97"/>
  <c r="AA1345" i="97"/>
  <c r="AB1345" i="97"/>
  <c r="B1346" i="97"/>
  <c r="AA1346" i="97"/>
  <c r="AB1346" i="97"/>
  <c r="B1347" i="97"/>
  <c r="AA1347" i="97"/>
  <c r="AB1347" i="97"/>
  <c r="B1348" i="97"/>
  <c r="AA1348" i="97"/>
  <c r="AB1348" i="97"/>
  <c r="B1349" i="97"/>
  <c r="AA1349" i="97"/>
  <c r="AB1349" i="97"/>
  <c r="B1350" i="97"/>
  <c r="AA1350" i="97"/>
  <c r="AB1350" i="97"/>
  <c r="B1351" i="97"/>
  <c r="AA1351" i="97"/>
  <c r="AB1351" i="97"/>
  <c r="B1352" i="97"/>
  <c r="AA1352" i="97"/>
  <c r="AB1352" i="97"/>
  <c r="B1353" i="97"/>
  <c r="AA1353" i="97"/>
  <c r="AB1353" i="97"/>
  <c r="B1354" i="97"/>
  <c r="AA1354" i="97"/>
  <c r="AB1354" i="97"/>
  <c r="B1355" i="97"/>
  <c r="AA1355" i="97"/>
  <c r="AB1355" i="97"/>
  <c r="B1356" i="97"/>
  <c r="AA1356" i="97"/>
  <c r="AB1356" i="97"/>
  <c r="B1357" i="97"/>
  <c r="AA1357" i="97"/>
  <c r="AB1357" i="97"/>
  <c r="B1358" i="97"/>
  <c r="AA1358" i="97"/>
  <c r="AB1358" i="97"/>
  <c r="B1359" i="97"/>
  <c r="AA1359" i="97"/>
  <c r="AB1359" i="97"/>
  <c r="B1360" i="97"/>
  <c r="AA1360" i="97"/>
  <c r="AB1360" i="97"/>
  <c r="B1361" i="97"/>
  <c r="AA1361" i="97"/>
  <c r="AB1361" i="97"/>
  <c r="B1362" i="97"/>
  <c r="AA1362" i="97"/>
  <c r="AB1362" i="97"/>
  <c r="B1363" i="97"/>
  <c r="AA1363" i="97"/>
  <c r="AB1363" i="97"/>
  <c r="B1364" i="97"/>
  <c r="AA1364" i="97"/>
  <c r="AB1364" i="97"/>
  <c r="B1365" i="97"/>
  <c r="AA1365" i="97"/>
  <c r="AB1365" i="97"/>
  <c r="B1366" i="97"/>
  <c r="AA1366" i="97"/>
  <c r="AB1366" i="97"/>
  <c r="B1367" i="97"/>
  <c r="AA1367" i="97"/>
  <c r="AB1367" i="97"/>
  <c r="B1368" i="97"/>
  <c r="AA1368" i="97"/>
  <c r="AB1368" i="97"/>
  <c r="B1369" i="97"/>
  <c r="AA1369" i="97"/>
  <c r="AB1369" i="97"/>
  <c r="B1370" i="97"/>
  <c r="AA1370" i="97"/>
  <c r="AB1370" i="97"/>
  <c r="B1371" i="97"/>
  <c r="AA1371" i="97"/>
  <c r="AB1371" i="97"/>
  <c r="B1372" i="97"/>
  <c r="AA1372" i="97"/>
  <c r="AB1372" i="97"/>
  <c r="B1373" i="97"/>
  <c r="AA1373" i="97"/>
  <c r="AB1373" i="97"/>
  <c r="B1374" i="97"/>
  <c r="AA1374" i="97"/>
  <c r="AB1374" i="97"/>
  <c r="B1375" i="97"/>
  <c r="AA1375" i="97"/>
  <c r="AB1375" i="97"/>
  <c r="B1376" i="97"/>
  <c r="AA1376" i="97"/>
  <c r="AB1376" i="97"/>
  <c r="B1377" i="97"/>
  <c r="AA1377" i="97"/>
  <c r="AB1377" i="97"/>
  <c r="B1378" i="97"/>
  <c r="AA1378" i="97"/>
  <c r="AB1378" i="97"/>
  <c r="B1379" i="97"/>
  <c r="AA1379" i="97"/>
  <c r="AB1379" i="97"/>
  <c r="B1380" i="97"/>
  <c r="AA1380" i="97"/>
  <c r="AB1380" i="97"/>
  <c r="B1381" i="97"/>
  <c r="AA1381" i="97"/>
  <c r="AB1381" i="97"/>
  <c r="B1382" i="97"/>
  <c r="AA1382" i="97"/>
  <c r="AB1382" i="97"/>
  <c r="B1383" i="97"/>
  <c r="AA1383" i="97"/>
  <c r="AB1383" i="97"/>
  <c r="B1384" i="97"/>
  <c r="AA1384" i="97"/>
  <c r="AB1384" i="97"/>
  <c r="B1385" i="97"/>
  <c r="AA1385" i="97"/>
  <c r="AB1385" i="97"/>
  <c r="B1386" i="97"/>
  <c r="AA1386" i="97"/>
  <c r="AB1386" i="97"/>
  <c r="B1387" i="97"/>
  <c r="AA1387" i="97"/>
  <c r="AB1387" i="97"/>
  <c r="B1388" i="97"/>
  <c r="AA1388" i="97"/>
  <c r="AB1388" i="97"/>
  <c r="B1389" i="97"/>
  <c r="AA1389" i="97"/>
  <c r="AB1389" i="97"/>
  <c r="B1390" i="97"/>
  <c r="AA1390" i="97"/>
  <c r="AB1390" i="97"/>
  <c r="B1391" i="97"/>
  <c r="AA1391" i="97"/>
  <c r="AB1391" i="97"/>
  <c r="B1392" i="97"/>
  <c r="AA1392" i="97"/>
  <c r="AB1392" i="97"/>
  <c r="B1393" i="97"/>
  <c r="AA1393" i="97"/>
  <c r="AB1393" i="97"/>
  <c r="B1394" i="97"/>
  <c r="AA1394" i="97"/>
  <c r="AB1394" i="97"/>
  <c r="B1395" i="97"/>
  <c r="AA1395" i="97"/>
  <c r="AB1395" i="97"/>
  <c r="B1396" i="97"/>
  <c r="AA1396" i="97"/>
  <c r="AB1396" i="97"/>
  <c r="B1397" i="97"/>
  <c r="AA1397" i="97"/>
  <c r="AB1397" i="97"/>
  <c r="B1398" i="97"/>
  <c r="AA1398" i="97"/>
  <c r="AB1398" i="97"/>
  <c r="B1399" i="97"/>
  <c r="AA1399" i="97"/>
  <c r="AB1399" i="97"/>
  <c r="B1400" i="97"/>
  <c r="AA1400" i="97"/>
  <c r="AB1400" i="97"/>
  <c r="B1401" i="97"/>
  <c r="AA1401" i="97"/>
  <c r="AB1401" i="97"/>
  <c r="B1402" i="97"/>
  <c r="AA1402" i="97"/>
  <c r="AB1402" i="97"/>
  <c r="B1403" i="97"/>
  <c r="AA1403" i="97"/>
  <c r="AB1403" i="97"/>
  <c r="B1404" i="97"/>
  <c r="AA1404" i="97"/>
  <c r="AB1404" i="97"/>
  <c r="B1405" i="97"/>
  <c r="AA1405" i="97"/>
  <c r="AB1405" i="97"/>
  <c r="B1406" i="97"/>
  <c r="AA1406" i="97"/>
  <c r="AB1406" i="97"/>
  <c r="B1407" i="97"/>
  <c r="AA1407" i="97"/>
  <c r="AB1407" i="97"/>
  <c r="B1408" i="97"/>
  <c r="AA1408" i="97"/>
  <c r="AB1408" i="97"/>
  <c r="B1409" i="97"/>
  <c r="AA1409" i="97"/>
  <c r="AB1409" i="97"/>
  <c r="B1410" i="97"/>
  <c r="AA1410" i="97"/>
  <c r="AB1410" i="97"/>
  <c r="B1411" i="97"/>
  <c r="AA1411" i="97"/>
  <c r="AB1411" i="97"/>
  <c r="B1412" i="97"/>
  <c r="AA1412" i="97"/>
  <c r="AB1412" i="97"/>
  <c r="B1413" i="97"/>
  <c r="AA1413" i="97"/>
  <c r="AB1413" i="97"/>
  <c r="B1414" i="97"/>
  <c r="AA1414" i="97"/>
  <c r="AB1414" i="97"/>
  <c r="B1415" i="97"/>
  <c r="AA1415" i="97"/>
  <c r="AB1415" i="97"/>
  <c r="B1416" i="97"/>
  <c r="AA1416" i="97"/>
  <c r="AB1416" i="97"/>
  <c r="B1417" i="97"/>
  <c r="AA1417" i="97"/>
  <c r="AB1417" i="97"/>
  <c r="B1418" i="97"/>
  <c r="AA1418" i="97"/>
  <c r="AB1418" i="97"/>
  <c r="B1419" i="97"/>
  <c r="AA1419" i="97"/>
  <c r="AB1419" i="97"/>
  <c r="B1420" i="97"/>
  <c r="AA1420" i="97"/>
  <c r="AB1420" i="97"/>
  <c r="B1421" i="97"/>
  <c r="AA1421" i="97"/>
  <c r="AB1421" i="97"/>
  <c r="B1422" i="97"/>
  <c r="AA1422" i="97"/>
  <c r="AB1422" i="97"/>
  <c r="B1423" i="97"/>
  <c r="AA1423" i="97"/>
  <c r="AB1423" i="97"/>
  <c r="B1424" i="97"/>
  <c r="AA1424" i="97"/>
  <c r="AB1424" i="97"/>
  <c r="B1425" i="97"/>
  <c r="AA1425" i="97"/>
  <c r="AB1425" i="97"/>
  <c r="B1426" i="97"/>
  <c r="AA1426" i="97"/>
  <c r="AB1426" i="97"/>
  <c r="B1427" i="97"/>
  <c r="AA1427" i="97"/>
  <c r="AB1427" i="97"/>
  <c r="B1428" i="97"/>
  <c r="AA1428" i="97"/>
  <c r="AB1428" i="97"/>
  <c r="B1429" i="97"/>
  <c r="AA1429" i="97"/>
  <c r="AB1429" i="97"/>
  <c r="B1430" i="97"/>
  <c r="AA1430" i="97"/>
  <c r="AB1430" i="97"/>
  <c r="B1431" i="97"/>
  <c r="AA1431" i="97"/>
  <c r="AB1431" i="97"/>
  <c r="B1432" i="97"/>
  <c r="AA1432" i="97"/>
  <c r="AB1432" i="97"/>
  <c r="B1433" i="97"/>
  <c r="AA1433" i="97"/>
  <c r="AB1433" i="97"/>
  <c r="B1434" i="97"/>
  <c r="AA1434" i="97"/>
  <c r="AB1434" i="97"/>
  <c r="B1435" i="97"/>
  <c r="AA1435" i="97"/>
  <c r="AB1435" i="97"/>
  <c r="B1436" i="97"/>
  <c r="AA1436" i="97"/>
  <c r="AB1436" i="97"/>
  <c r="B1437" i="97"/>
  <c r="AA1437" i="97"/>
  <c r="AB1437" i="97"/>
  <c r="B1438" i="97"/>
  <c r="AA1438" i="97"/>
  <c r="AB1438" i="97"/>
  <c r="B1439" i="97"/>
  <c r="AA1439" i="97"/>
  <c r="AB1439" i="97"/>
  <c r="B1440" i="97"/>
  <c r="AA1440" i="97"/>
  <c r="AB1440" i="97"/>
  <c r="B1441" i="97"/>
  <c r="AA1441" i="97"/>
  <c r="AB1441" i="97"/>
  <c r="B1442" i="97"/>
  <c r="AA1442" i="97"/>
  <c r="AB1442" i="97"/>
  <c r="B1443" i="97"/>
  <c r="AA1443" i="97"/>
  <c r="AB1443" i="97"/>
  <c r="B1444" i="97"/>
  <c r="AA1444" i="97"/>
  <c r="AB1444" i="97"/>
  <c r="B1445" i="97"/>
  <c r="AA1445" i="97"/>
  <c r="AB1445" i="97"/>
  <c r="B1446" i="97"/>
  <c r="AA1446" i="97"/>
  <c r="AB1446" i="97"/>
  <c r="B1447" i="97"/>
  <c r="AA1447" i="97"/>
  <c r="AB1447" i="97"/>
  <c r="B1448" i="97"/>
  <c r="AA1448" i="97"/>
  <c r="AB1448" i="97"/>
  <c r="B1449" i="97"/>
  <c r="AA1449" i="97"/>
  <c r="AB1449" i="97"/>
  <c r="B1450" i="97"/>
  <c r="AA1450" i="97"/>
  <c r="AB1450" i="97"/>
  <c r="B1451" i="97"/>
  <c r="AA1451" i="97"/>
  <c r="AB1451" i="97"/>
  <c r="B1452" i="97"/>
  <c r="AA1452" i="97"/>
  <c r="AB1452" i="97"/>
  <c r="B1453" i="97"/>
  <c r="AA1453" i="97"/>
  <c r="AB1453" i="97"/>
  <c r="B1454" i="97"/>
  <c r="AA1454" i="97"/>
  <c r="AB1454" i="97"/>
  <c r="B1455" i="97"/>
  <c r="AA1455" i="97"/>
  <c r="AB1455" i="97"/>
  <c r="B1456" i="97"/>
  <c r="AA1456" i="97"/>
  <c r="AB1456" i="97"/>
  <c r="B1457" i="97"/>
  <c r="AA1457" i="97"/>
  <c r="AB1457" i="97"/>
  <c r="B1458" i="97"/>
  <c r="AA1458" i="97"/>
  <c r="AB1458" i="97"/>
  <c r="B1459" i="97"/>
  <c r="AA1459" i="97"/>
  <c r="AB1459" i="97"/>
  <c r="B1460" i="97"/>
  <c r="AA1460" i="97"/>
  <c r="AB1460" i="97"/>
  <c r="B1461" i="97"/>
  <c r="AA1461" i="97"/>
  <c r="AB1461" i="97"/>
  <c r="B1462" i="97"/>
  <c r="AA1462" i="97"/>
  <c r="AB1462" i="97"/>
  <c r="B1463" i="97"/>
  <c r="AA1463" i="97"/>
  <c r="AB1463" i="97"/>
  <c r="B1464" i="97"/>
  <c r="AA1464" i="97"/>
  <c r="AB1464" i="97"/>
  <c r="B1465" i="97"/>
  <c r="AA1465" i="97"/>
  <c r="AB1465" i="97"/>
  <c r="B1466" i="97"/>
  <c r="AA1466" i="97"/>
  <c r="AB1466" i="97"/>
  <c r="B1467" i="97"/>
  <c r="AA1467" i="97"/>
  <c r="AB1467" i="97"/>
  <c r="B1468" i="97"/>
  <c r="AA1468" i="97"/>
  <c r="AB1468" i="97"/>
  <c r="B1469" i="97"/>
  <c r="AA1469" i="97"/>
  <c r="AB1469" i="97"/>
  <c r="B1470" i="97"/>
  <c r="AA1470" i="97"/>
  <c r="AB1470" i="97"/>
  <c r="B1471" i="97"/>
  <c r="AA1471" i="97"/>
  <c r="AB1471" i="97"/>
  <c r="B1472" i="97"/>
  <c r="AA1472" i="97"/>
  <c r="AB1472" i="97"/>
  <c r="B1473" i="97"/>
  <c r="AA1473" i="97"/>
  <c r="AB1473" i="97"/>
  <c r="B1474" i="97"/>
  <c r="AA1474" i="97"/>
  <c r="AB1474" i="97"/>
  <c r="B1475" i="97"/>
  <c r="AA1475" i="97"/>
  <c r="AB1475" i="97"/>
  <c r="B1476" i="97"/>
  <c r="AA1476" i="97"/>
  <c r="AB1476" i="97"/>
  <c r="B1477" i="97"/>
  <c r="AA1477" i="97"/>
  <c r="AB1477" i="97"/>
  <c r="B1478" i="97"/>
  <c r="AA1478" i="97"/>
  <c r="AB1478" i="97"/>
  <c r="B1479" i="97"/>
  <c r="AA1479" i="97"/>
  <c r="AB1479" i="97"/>
  <c r="B1480" i="97"/>
  <c r="AA1480" i="97"/>
  <c r="AB1480" i="97"/>
  <c r="B1481" i="97"/>
  <c r="AA1481" i="97"/>
  <c r="AB1481" i="97"/>
  <c r="B1482" i="97"/>
  <c r="AA1482" i="97"/>
  <c r="AB1482" i="97"/>
  <c r="B1483" i="97"/>
  <c r="AA1483" i="97"/>
  <c r="AB1483" i="97"/>
  <c r="B1484" i="97"/>
  <c r="AA1484" i="97"/>
  <c r="AB1484" i="97"/>
  <c r="B1485" i="97"/>
  <c r="AA1485" i="97"/>
  <c r="AB1485" i="97"/>
  <c r="B1486" i="97"/>
  <c r="AA1486" i="97"/>
  <c r="AB1486" i="97"/>
  <c r="B1487" i="97"/>
  <c r="AA1487" i="97"/>
  <c r="AB1487" i="97"/>
  <c r="B1488" i="97"/>
  <c r="AA1488" i="97"/>
  <c r="AB1488" i="97"/>
  <c r="B1489" i="97"/>
  <c r="AA1489" i="97"/>
  <c r="AB1489" i="97"/>
  <c r="B1490" i="97"/>
  <c r="AA1490" i="97"/>
  <c r="AB1490" i="97"/>
  <c r="B1491" i="97"/>
  <c r="AA1491" i="97"/>
  <c r="AB1491" i="97"/>
  <c r="B1492" i="97"/>
  <c r="AA1492" i="97"/>
  <c r="AB1492" i="97"/>
  <c r="B1493" i="97"/>
  <c r="AA1493" i="97"/>
  <c r="AB1493" i="97"/>
  <c r="B1494" i="97"/>
  <c r="AA1494" i="97"/>
  <c r="AB1494" i="97"/>
  <c r="B1495" i="97"/>
  <c r="AA1495" i="97"/>
  <c r="AB1495" i="97"/>
  <c r="B1496" i="97"/>
  <c r="AA1496" i="97"/>
  <c r="AB1496" i="97"/>
  <c r="B1497" i="97"/>
  <c r="AA1497" i="97"/>
  <c r="AB1497" i="97"/>
  <c r="B1498" i="97"/>
  <c r="AA1498" i="97"/>
  <c r="AB1498" i="97"/>
  <c r="B1499" i="97"/>
  <c r="AA1499" i="97"/>
  <c r="AB1499" i="97"/>
  <c r="B1500" i="97"/>
  <c r="AA1500" i="97"/>
  <c r="AB1500" i="97"/>
  <c r="B1501" i="97"/>
  <c r="AA1501" i="97"/>
  <c r="AB1501" i="97"/>
  <c r="B1502" i="97"/>
  <c r="AA1502" i="97"/>
  <c r="AB1502" i="97"/>
  <c r="B1503" i="97"/>
  <c r="AA1503" i="97"/>
  <c r="AB1503" i="97"/>
  <c r="B1504" i="97"/>
  <c r="AA1504" i="97"/>
  <c r="AB1504" i="97"/>
  <c r="B1505" i="97"/>
  <c r="AA1505" i="97"/>
  <c r="AB1505" i="97"/>
  <c r="B1506" i="97"/>
  <c r="AA1506" i="97"/>
  <c r="AB1506" i="97"/>
  <c r="B1507" i="97"/>
  <c r="AA1507" i="97"/>
  <c r="AB1507" i="97"/>
  <c r="B1508" i="97"/>
  <c r="AA1508" i="97"/>
  <c r="AB1508" i="97"/>
  <c r="B1509" i="97"/>
  <c r="AA1509" i="97"/>
  <c r="AB1509" i="97"/>
  <c r="B1510" i="97"/>
  <c r="AA1510" i="97"/>
  <c r="AB1510" i="97"/>
  <c r="B1511" i="97"/>
  <c r="AA1511" i="97"/>
  <c r="AB1511" i="97"/>
  <c r="B1512" i="97"/>
  <c r="AA1512" i="97"/>
  <c r="AB1512" i="97"/>
  <c r="B1513" i="97"/>
  <c r="AA1513" i="97"/>
  <c r="AB1513" i="97"/>
  <c r="B1514" i="97"/>
  <c r="AA1514" i="97"/>
  <c r="AB1514" i="97"/>
  <c r="B1515" i="97"/>
  <c r="AA1515" i="97"/>
  <c r="AB1515" i="97"/>
  <c r="B1516" i="97"/>
  <c r="AA1516" i="97"/>
  <c r="AB1516" i="97"/>
  <c r="B1517" i="97"/>
  <c r="AA1517" i="97"/>
  <c r="AB1517" i="97"/>
  <c r="B1518" i="97"/>
  <c r="AA1518" i="97"/>
  <c r="AB1518" i="97"/>
  <c r="B1519" i="97"/>
  <c r="AA1519" i="97"/>
  <c r="AB1519" i="97"/>
  <c r="B1520" i="97"/>
  <c r="AA1520" i="97"/>
  <c r="AB1520" i="97"/>
  <c r="B1521" i="97"/>
  <c r="AA1521" i="97"/>
  <c r="AB1521" i="97"/>
  <c r="B1522" i="97"/>
  <c r="AA1522" i="97"/>
  <c r="AB1522" i="97"/>
  <c r="B1523" i="97"/>
  <c r="AA1523" i="97"/>
  <c r="AB1523" i="97"/>
  <c r="B1524" i="97"/>
  <c r="AA1524" i="97"/>
  <c r="AB1524" i="97"/>
  <c r="B1525" i="97"/>
  <c r="AA1525" i="97"/>
  <c r="AB1525" i="97"/>
  <c r="B1526" i="97"/>
  <c r="AA1526" i="97"/>
  <c r="AB1526" i="97"/>
  <c r="B1527" i="97"/>
  <c r="AA1527" i="97"/>
  <c r="AB1527" i="97"/>
  <c r="B1528" i="97"/>
  <c r="AA1528" i="97"/>
  <c r="AB1528" i="97"/>
  <c r="B1529" i="97"/>
  <c r="AA1529" i="97"/>
  <c r="AB1529" i="97"/>
  <c r="B1530" i="97"/>
  <c r="AA1530" i="97"/>
  <c r="AB1530" i="97"/>
  <c r="B1531" i="97"/>
  <c r="AA1531" i="97"/>
  <c r="AB1531" i="97"/>
  <c r="B1532" i="97"/>
  <c r="AA1532" i="97"/>
  <c r="AB1532" i="97"/>
  <c r="B1533" i="97"/>
  <c r="AA1533" i="97"/>
  <c r="AB1533" i="97"/>
  <c r="B1534" i="97"/>
  <c r="AA1534" i="97"/>
  <c r="AB1534" i="97"/>
  <c r="B1535" i="97"/>
  <c r="AA1535" i="97"/>
  <c r="AB1535" i="97"/>
  <c r="B1536" i="97"/>
  <c r="AA1536" i="97"/>
  <c r="AB1536" i="97"/>
  <c r="B1537" i="97"/>
  <c r="AA1537" i="97"/>
  <c r="AB1537" i="97"/>
  <c r="B1538" i="97"/>
  <c r="AA1538" i="97"/>
  <c r="AB1538" i="97"/>
  <c r="B1539" i="97"/>
  <c r="AA1539" i="97"/>
  <c r="AB1539" i="97"/>
  <c r="B1540" i="97"/>
  <c r="AA1540" i="97"/>
  <c r="AB1540" i="97"/>
  <c r="B1541" i="97"/>
  <c r="AA1541" i="97"/>
  <c r="AB1541" i="97"/>
  <c r="B1542" i="97"/>
  <c r="AA1542" i="97"/>
  <c r="AB1542" i="97"/>
  <c r="B1543" i="97"/>
  <c r="AA1543" i="97"/>
  <c r="AB1543" i="97"/>
  <c r="B1544" i="97"/>
  <c r="AA1544" i="97"/>
  <c r="AB1544" i="97"/>
  <c r="B1545" i="97"/>
  <c r="AA1545" i="97"/>
  <c r="AB1545" i="97"/>
  <c r="B1546" i="97"/>
  <c r="AA1546" i="97"/>
  <c r="AB1546" i="97"/>
  <c r="B1547" i="97"/>
  <c r="AA1547" i="97"/>
  <c r="AB1547" i="97"/>
  <c r="B1548" i="97"/>
  <c r="AA1548" i="97"/>
  <c r="AB1548" i="97"/>
  <c r="B1549" i="97"/>
  <c r="AA1549" i="97"/>
  <c r="AB1549" i="97"/>
  <c r="B1550" i="97"/>
  <c r="AA1550" i="97"/>
  <c r="AB1550" i="97"/>
  <c r="B1551" i="97"/>
  <c r="AA1551" i="97"/>
  <c r="AB1551" i="97"/>
  <c r="B1552" i="97"/>
  <c r="AA1552" i="97"/>
  <c r="AB1552" i="97"/>
  <c r="B1553" i="97"/>
  <c r="AA1553" i="97"/>
  <c r="AB1553" i="97"/>
  <c r="B1554" i="97"/>
  <c r="AA1554" i="97"/>
  <c r="AB1554" i="97"/>
  <c r="B1555" i="97"/>
  <c r="AA1555" i="97"/>
  <c r="AB1555" i="97"/>
  <c r="B1556" i="97"/>
  <c r="AA1556" i="97"/>
  <c r="AB1556" i="97"/>
  <c r="B1557" i="97"/>
  <c r="AA1557" i="97"/>
  <c r="AB1557" i="97"/>
  <c r="B1558" i="97"/>
  <c r="AA1558" i="97"/>
  <c r="AB1558" i="97"/>
  <c r="B1559" i="97"/>
  <c r="AA1559" i="97"/>
  <c r="AB1559" i="97"/>
  <c r="B1560" i="97"/>
  <c r="AA1560" i="97"/>
  <c r="AB1560" i="97"/>
  <c r="B1561" i="97"/>
  <c r="AA1561" i="97"/>
  <c r="AB1561" i="97"/>
  <c r="B1562" i="97"/>
  <c r="AA1562" i="97"/>
  <c r="AB1562" i="97"/>
  <c r="B1563" i="97"/>
  <c r="AA1563" i="97"/>
  <c r="AB1563" i="97"/>
  <c r="B1564" i="97"/>
  <c r="AA1564" i="97"/>
  <c r="AB1564" i="97"/>
  <c r="B1565" i="97"/>
  <c r="AA1565" i="97"/>
  <c r="AB1565" i="97"/>
  <c r="B1566" i="97"/>
  <c r="AA1566" i="97"/>
  <c r="AB1566" i="97"/>
  <c r="B1567" i="97"/>
  <c r="AA1567" i="97"/>
  <c r="AB1567" i="97"/>
  <c r="B1568" i="97"/>
  <c r="AA1568" i="97"/>
  <c r="AB1568" i="97"/>
  <c r="B1569" i="97"/>
  <c r="AA1569" i="97"/>
  <c r="AB1569" i="97"/>
  <c r="B1570" i="97"/>
  <c r="AA1570" i="97"/>
  <c r="AB1570" i="97"/>
  <c r="B1571" i="97"/>
  <c r="AA1571" i="97"/>
  <c r="AB1571" i="97"/>
  <c r="B1572" i="97"/>
  <c r="AA1572" i="97"/>
  <c r="AB1572" i="97"/>
  <c r="B1573" i="97"/>
  <c r="AA1573" i="97"/>
  <c r="AB1573" i="97"/>
  <c r="B1574" i="97"/>
  <c r="AA1574" i="97"/>
  <c r="AB1574" i="97"/>
  <c r="B1575" i="97"/>
  <c r="AA1575" i="97"/>
  <c r="AB1575" i="97"/>
  <c r="B1576" i="97"/>
  <c r="AA1576" i="97"/>
  <c r="AB1576" i="97"/>
  <c r="B1577" i="97"/>
  <c r="AA1577" i="97"/>
  <c r="AB1577" i="97"/>
  <c r="B1578" i="97"/>
  <c r="AA1578" i="97"/>
  <c r="AB1578" i="97"/>
  <c r="B1579" i="97"/>
  <c r="AA1579" i="97"/>
  <c r="AB1579" i="97"/>
  <c r="B1580" i="97"/>
  <c r="AA1580" i="97"/>
  <c r="AB1580" i="97"/>
  <c r="B1581" i="97"/>
  <c r="AA1581" i="97"/>
  <c r="AB1581" i="97"/>
  <c r="B1582" i="97"/>
  <c r="AA1582" i="97"/>
  <c r="AB1582" i="97"/>
  <c r="B1583" i="97"/>
  <c r="AA1583" i="97"/>
  <c r="AB1583" i="97"/>
  <c r="B1584" i="97"/>
  <c r="AA1584" i="97"/>
  <c r="AB1584" i="97"/>
  <c r="B1585" i="97"/>
  <c r="AA1585" i="97"/>
  <c r="AB1585" i="97"/>
  <c r="B1586" i="97"/>
  <c r="AA1586" i="97"/>
  <c r="AB1586" i="97"/>
  <c r="B1587" i="97"/>
  <c r="AA1587" i="97"/>
  <c r="AB1587" i="97"/>
  <c r="B1588" i="97"/>
  <c r="AA1588" i="97"/>
  <c r="AB1588" i="97"/>
  <c r="B1589" i="97"/>
  <c r="AA1589" i="97"/>
  <c r="AB1589" i="97"/>
  <c r="B1590" i="97"/>
  <c r="AA1590" i="97"/>
  <c r="AB1590" i="97"/>
  <c r="B1591" i="97"/>
  <c r="AA1591" i="97"/>
  <c r="AB1591" i="97"/>
  <c r="B1592" i="97"/>
  <c r="AA1592" i="97"/>
  <c r="AB1592" i="97"/>
  <c r="B1593" i="97"/>
  <c r="AA1593" i="97"/>
  <c r="AB1593" i="97"/>
  <c r="B1594" i="97"/>
  <c r="AA1594" i="97"/>
  <c r="AB1594" i="97"/>
  <c r="B1595" i="97"/>
  <c r="AA1595" i="97"/>
  <c r="AB1595" i="97"/>
  <c r="B1596" i="97"/>
  <c r="AA1596" i="97"/>
  <c r="AB1596" i="97"/>
  <c r="B1597" i="97"/>
  <c r="AA1597" i="97"/>
  <c r="AB1597" i="97"/>
  <c r="B1598" i="97"/>
  <c r="AA1598" i="97"/>
  <c r="AB1598" i="97"/>
  <c r="B1599" i="97"/>
  <c r="AA1599" i="97"/>
  <c r="AB1599" i="97"/>
  <c r="B1600" i="97"/>
  <c r="AA1600" i="97"/>
  <c r="AB1600" i="97"/>
  <c r="B1601" i="97"/>
  <c r="AA1601" i="97"/>
  <c r="AB1601" i="97"/>
  <c r="B1602" i="97"/>
  <c r="AA1602" i="97"/>
  <c r="AB1602" i="97"/>
  <c r="B1603" i="97"/>
  <c r="AA1603" i="97"/>
  <c r="AB1603" i="97"/>
  <c r="B1604" i="97"/>
  <c r="AA1604" i="97"/>
  <c r="AB1604" i="97"/>
  <c r="B1605" i="97"/>
  <c r="AA1605" i="97"/>
  <c r="AB1605" i="97"/>
  <c r="B1606" i="97"/>
  <c r="AA1606" i="97"/>
  <c r="AB1606" i="97"/>
  <c r="B1607" i="97"/>
  <c r="AA1607" i="97"/>
  <c r="AB1607" i="97"/>
  <c r="K2498" i="44" l="1"/>
  <c r="K2489" i="44"/>
  <c r="E2479" i="44"/>
  <c r="I2479" i="44" s="1"/>
  <c r="K2479" i="44" s="1"/>
  <c r="E2478" i="44"/>
  <c r="I2478" i="44" s="1"/>
  <c r="K2478" i="44" s="1"/>
  <c r="E2477" i="44"/>
  <c r="I2477" i="44" s="1"/>
  <c r="K2477" i="44" s="1"/>
  <c r="E2476" i="44"/>
  <c r="I2476" i="44" s="1"/>
  <c r="K2476" i="44" s="1"/>
  <c r="E2475" i="44"/>
  <c r="I2475" i="44" s="1"/>
  <c r="K2475" i="44" s="1"/>
  <c r="E2474" i="44"/>
  <c r="I2474" i="44" s="1"/>
  <c r="K2474" i="44" s="1"/>
  <c r="E2473" i="44"/>
  <c r="I2473" i="44" s="1"/>
  <c r="K2473" i="44" s="1"/>
  <c r="E2472" i="44"/>
  <c r="I2472" i="44" s="1"/>
  <c r="K2472" i="44" s="1"/>
  <c r="E2471" i="44"/>
  <c r="I2471" i="44" s="1"/>
  <c r="K2471" i="44" s="1"/>
  <c r="E2470" i="44"/>
  <c r="I2470" i="44" s="1"/>
  <c r="K2470" i="44" s="1"/>
  <c r="E2469" i="44"/>
  <c r="I2469" i="44" s="1"/>
  <c r="K2469" i="44" s="1"/>
  <c r="E2468" i="44"/>
  <c r="I2468" i="44" s="1"/>
  <c r="K2468" i="44" s="1"/>
  <c r="E2467" i="44"/>
  <c r="I2467" i="44" s="1"/>
  <c r="K2467" i="44" s="1"/>
  <c r="E2466" i="44"/>
  <c r="I2466" i="44" s="1"/>
  <c r="K2466" i="44" s="1"/>
  <c r="E2465" i="44"/>
  <c r="I2465" i="44" s="1"/>
  <c r="K2465" i="44" s="1"/>
  <c r="E2464" i="44"/>
  <c r="I2464" i="44" s="1"/>
  <c r="K2464" i="44" s="1"/>
  <c r="E2463" i="44"/>
  <c r="I2463" i="44" s="1"/>
  <c r="K2463" i="44" s="1"/>
  <c r="E2462" i="44"/>
  <c r="I2462" i="44" s="1"/>
  <c r="K2462" i="44" s="1"/>
  <c r="J2458" i="44"/>
  <c r="A2458" i="44"/>
  <c r="L2457" i="44"/>
  <c r="K2480" i="44" l="1"/>
  <c r="E2454" i="44"/>
  <c r="I2454" i="44" s="1"/>
  <c r="K2454" i="44" s="1"/>
  <c r="E2453" i="44"/>
  <c r="I2453" i="44" s="1"/>
  <c r="K2453" i="44" s="1"/>
  <c r="J2449" i="44"/>
  <c r="A2449" i="44"/>
  <c r="L2448" i="44"/>
  <c r="E2445" i="44"/>
  <c r="I2445" i="44" s="1"/>
  <c r="K2445" i="44" s="1"/>
  <c r="E2444" i="44"/>
  <c r="I2444" i="44" s="1"/>
  <c r="K2444" i="44" s="1"/>
  <c r="J2440" i="44"/>
  <c r="A2440" i="44"/>
  <c r="L2439" i="44"/>
  <c r="K2446" i="44" l="1"/>
  <c r="K2455" i="44"/>
  <c r="U51" i="174" l="1"/>
  <c r="W51" i="174" s="1"/>
  <c r="X51" i="174" s="1"/>
  <c r="U50" i="174"/>
  <c r="W50" i="174" s="1"/>
  <c r="W49" i="174"/>
  <c r="U49" i="174"/>
  <c r="U48" i="174"/>
  <c r="W48" i="174" s="1"/>
  <c r="W44" i="174"/>
  <c r="X42" i="174"/>
  <c r="U36" i="174"/>
  <c r="U35" i="174"/>
  <c r="U34" i="174"/>
  <c r="U33" i="174"/>
  <c r="W29" i="174"/>
  <c r="X27" i="174"/>
  <c r="E2436" i="44"/>
  <c r="I2436" i="44" s="1"/>
  <c r="K2436" i="44" s="1"/>
  <c r="E2435" i="44"/>
  <c r="I2435" i="44" s="1"/>
  <c r="K2435" i="44" s="1"/>
  <c r="E2434" i="44"/>
  <c r="I2434" i="44" s="1"/>
  <c r="K2434" i="44" s="1"/>
  <c r="E2433" i="44"/>
  <c r="I2433" i="44" s="1"/>
  <c r="K2433" i="44" s="1"/>
  <c r="E2432" i="44"/>
  <c r="I2432" i="44" s="1"/>
  <c r="K2432" i="44" s="1"/>
  <c r="E2431" i="44"/>
  <c r="I2431" i="44" s="1"/>
  <c r="K2431" i="44" s="1"/>
  <c r="E2430" i="44"/>
  <c r="I2430" i="44" s="1"/>
  <c r="K2430" i="44" s="1"/>
  <c r="E2429" i="44"/>
  <c r="I2429" i="44" s="1"/>
  <c r="K2429" i="44" s="1"/>
  <c r="E2428" i="44"/>
  <c r="I2428" i="44" s="1"/>
  <c r="K2428" i="44" s="1"/>
  <c r="E2427" i="44"/>
  <c r="I2427" i="44" s="1"/>
  <c r="K2427" i="44" s="1"/>
  <c r="E2426" i="44"/>
  <c r="I2426" i="44" s="1"/>
  <c r="K2426" i="44" s="1"/>
  <c r="E2425" i="44"/>
  <c r="I2425" i="44" s="1"/>
  <c r="K2425" i="44" s="1"/>
  <c r="E2424" i="44"/>
  <c r="I2424" i="44" s="1"/>
  <c r="K2424" i="44" s="1"/>
  <c r="E2423" i="44"/>
  <c r="I2423" i="44" s="1"/>
  <c r="K2423" i="44" s="1"/>
  <c r="E2422" i="44"/>
  <c r="I2422" i="44" s="1"/>
  <c r="K2422" i="44" s="1"/>
  <c r="E2421" i="44"/>
  <c r="I2421" i="44" s="1"/>
  <c r="K2421" i="44" s="1"/>
  <c r="E2420" i="44"/>
  <c r="I2420" i="44" s="1"/>
  <c r="K2420" i="44" s="1"/>
  <c r="J2416" i="44"/>
  <c r="A2416" i="44"/>
  <c r="L2415" i="44"/>
  <c r="E2412" i="44"/>
  <c r="I2412" i="44" s="1"/>
  <c r="K2412" i="44" s="1"/>
  <c r="E2411" i="44"/>
  <c r="I2411" i="44" s="1"/>
  <c r="K2411" i="44" s="1"/>
  <c r="E2410" i="44"/>
  <c r="I2410" i="44" s="1"/>
  <c r="K2410" i="44" s="1"/>
  <c r="J2406" i="44"/>
  <c r="A2406" i="44"/>
  <c r="L2405" i="44"/>
  <c r="E2402" i="44"/>
  <c r="I2402" i="44" s="1"/>
  <c r="K2402" i="44" s="1"/>
  <c r="E2401" i="44"/>
  <c r="I2401" i="44" s="1"/>
  <c r="K2401" i="44" s="1"/>
  <c r="E2400" i="44"/>
  <c r="I2400" i="44" s="1"/>
  <c r="K2400" i="44" s="1"/>
  <c r="J2396" i="44"/>
  <c r="A2396" i="44"/>
  <c r="L2395" i="44"/>
  <c r="E2392" i="44"/>
  <c r="I2392" i="44" s="1"/>
  <c r="K2392" i="44" s="1"/>
  <c r="E2391" i="44"/>
  <c r="I2391" i="44" s="1"/>
  <c r="K2391" i="44" s="1"/>
  <c r="E2390" i="44"/>
  <c r="I2390" i="44" s="1"/>
  <c r="K2390" i="44" s="1"/>
  <c r="J2386" i="44"/>
  <c r="A2386" i="44"/>
  <c r="L2385" i="44"/>
  <c r="E2382" i="44"/>
  <c r="I2382" i="44" s="1"/>
  <c r="K2382" i="44" s="1"/>
  <c r="E2381" i="44"/>
  <c r="I2381" i="44" s="1"/>
  <c r="K2381" i="44" s="1"/>
  <c r="E2380" i="44"/>
  <c r="I2380" i="44" s="1"/>
  <c r="K2380" i="44" s="1"/>
  <c r="J2376" i="44"/>
  <c r="A2376" i="44"/>
  <c r="L2375" i="44"/>
  <c r="E2372" i="44"/>
  <c r="I2372" i="44" s="1"/>
  <c r="K2372" i="44" s="1"/>
  <c r="E2371" i="44"/>
  <c r="I2371" i="44" s="1"/>
  <c r="K2371" i="44" s="1"/>
  <c r="E2370" i="44"/>
  <c r="I2370" i="44" s="1"/>
  <c r="K2370" i="44" s="1"/>
  <c r="J2366" i="44"/>
  <c r="A2366" i="44"/>
  <c r="L2365" i="44"/>
  <c r="E2362" i="44"/>
  <c r="I2362" i="44" s="1"/>
  <c r="K2362" i="44" s="1"/>
  <c r="E2361" i="44"/>
  <c r="I2361" i="44" s="1"/>
  <c r="K2361" i="44" s="1"/>
  <c r="E2360" i="44"/>
  <c r="I2360" i="44" s="1"/>
  <c r="K2360" i="44" s="1"/>
  <c r="J2356" i="44"/>
  <c r="A2356" i="44"/>
  <c r="L2355" i="44"/>
  <c r="E2352" i="44"/>
  <c r="I2352" i="44" s="1"/>
  <c r="K2352" i="44" s="1"/>
  <c r="E2351" i="44"/>
  <c r="I2351" i="44" s="1"/>
  <c r="K2351" i="44" s="1"/>
  <c r="E2350" i="44"/>
  <c r="I2350" i="44" s="1"/>
  <c r="K2350" i="44" s="1"/>
  <c r="J2346" i="44"/>
  <c r="A2346" i="44"/>
  <c r="L2345" i="44"/>
  <c r="E2342" i="44"/>
  <c r="I2342" i="44" s="1"/>
  <c r="K2342" i="44" s="1"/>
  <c r="E2341" i="44"/>
  <c r="I2341" i="44" s="1"/>
  <c r="K2341" i="44" s="1"/>
  <c r="E2340" i="44"/>
  <c r="I2340" i="44" s="1"/>
  <c r="K2340" i="44" s="1"/>
  <c r="J2336" i="44"/>
  <c r="A2336" i="44"/>
  <c r="L2335" i="44"/>
  <c r="E2332" i="44"/>
  <c r="I2332" i="44" s="1"/>
  <c r="K2332" i="44" s="1"/>
  <c r="E2331" i="44"/>
  <c r="I2331" i="44" s="1"/>
  <c r="K2331" i="44" s="1"/>
  <c r="E2330" i="44"/>
  <c r="I2330" i="44" s="1"/>
  <c r="K2330" i="44" s="1"/>
  <c r="J2326" i="44"/>
  <c r="A2326" i="44"/>
  <c r="L2325" i="44"/>
  <c r="E2322" i="44"/>
  <c r="I2322" i="44" s="1"/>
  <c r="K2322" i="44" s="1"/>
  <c r="E2321" i="44"/>
  <c r="I2321" i="44" s="1"/>
  <c r="K2321" i="44" s="1"/>
  <c r="E2320" i="44"/>
  <c r="I2320" i="44" s="1"/>
  <c r="K2320" i="44" s="1"/>
  <c r="J2316" i="44"/>
  <c r="A2316" i="44"/>
  <c r="L2315" i="44"/>
  <c r="E2312" i="44"/>
  <c r="I2312" i="44" s="1"/>
  <c r="K2312" i="44" s="1"/>
  <c r="E2311" i="44"/>
  <c r="I2311" i="44" s="1"/>
  <c r="K2311" i="44" s="1"/>
  <c r="E2310" i="44"/>
  <c r="I2310" i="44" s="1"/>
  <c r="K2310" i="44" s="1"/>
  <c r="J2306" i="44"/>
  <c r="A2306" i="44"/>
  <c r="L2305" i="44"/>
  <c r="E2303" i="44"/>
  <c r="E2302" i="44"/>
  <c r="I2302" i="44" s="1"/>
  <c r="K2302" i="44" s="1"/>
  <c r="E2301" i="44"/>
  <c r="I2301" i="44" s="1"/>
  <c r="K2301" i="44" s="1"/>
  <c r="E2300" i="44"/>
  <c r="I2300" i="44" s="1"/>
  <c r="K2300" i="44" s="1"/>
  <c r="E2299" i="44"/>
  <c r="I2299" i="44" s="1"/>
  <c r="K2299" i="44" s="1"/>
  <c r="E2298" i="44"/>
  <c r="I2298" i="44" s="1"/>
  <c r="K2298" i="44" s="1"/>
  <c r="E2297" i="44"/>
  <c r="I2297" i="44" s="1"/>
  <c r="K2297" i="44" s="1"/>
  <c r="E2296" i="44"/>
  <c r="I2296" i="44" s="1"/>
  <c r="K2296" i="44" s="1"/>
  <c r="E2295" i="44"/>
  <c r="I2295" i="44" s="1"/>
  <c r="K2295" i="44" s="1"/>
  <c r="E2294" i="44"/>
  <c r="I2294" i="44" s="1"/>
  <c r="K2294" i="44" s="1"/>
  <c r="E2293" i="44"/>
  <c r="I2293" i="44" s="1"/>
  <c r="K2293" i="44" s="1"/>
  <c r="E2292" i="44"/>
  <c r="I2292" i="44" s="1"/>
  <c r="K2292" i="44" s="1"/>
  <c r="K2291" i="44"/>
  <c r="E2291" i="44"/>
  <c r="E2290" i="44"/>
  <c r="I2290" i="44" s="1"/>
  <c r="K2290" i="44" s="1"/>
  <c r="E2289" i="44"/>
  <c r="I2289" i="44" s="1"/>
  <c r="K2289" i="44" s="1"/>
  <c r="E2288" i="44"/>
  <c r="I2288" i="44" s="1"/>
  <c r="K2288" i="44" s="1"/>
  <c r="E2287" i="44"/>
  <c r="I2287" i="44" s="1"/>
  <c r="K2287" i="44" s="1"/>
  <c r="J2283" i="44"/>
  <c r="A2283" i="44"/>
  <c r="L2282" i="44"/>
  <c r="E2280" i="44"/>
  <c r="E2279" i="44"/>
  <c r="I2279" i="44" s="1"/>
  <c r="K2279" i="44" s="1"/>
  <c r="E2278" i="44"/>
  <c r="I2278" i="44" s="1"/>
  <c r="K2278" i="44" s="1"/>
  <c r="E2277" i="44"/>
  <c r="I2277" i="44" s="1"/>
  <c r="K2277" i="44" s="1"/>
  <c r="E2276" i="44"/>
  <c r="I2276" i="44" s="1"/>
  <c r="K2276" i="44" s="1"/>
  <c r="E2275" i="44"/>
  <c r="I2275" i="44" s="1"/>
  <c r="K2275" i="44" s="1"/>
  <c r="E2274" i="44"/>
  <c r="I2274" i="44" s="1"/>
  <c r="K2274" i="44" s="1"/>
  <c r="E2273" i="44"/>
  <c r="I2273" i="44" s="1"/>
  <c r="K2273" i="44" s="1"/>
  <c r="E2272" i="44"/>
  <c r="I2272" i="44" s="1"/>
  <c r="K2272" i="44" s="1"/>
  <c r="E2271" i="44"/>
  <c r="I2271" i="44" s="1"/>
  <c r="K2271" i="44" s="1"/>
  <c r="E2270" i="44"/>
  <c r="I2270" i="44" s="1"/>
  <c r="K2270" i="44" s="1"/>
  <c r="E2269" i="44"/>
  <c r="I2269" i="44" s="1"/>
  <c r="K2269" i="44" s="1"/>
  <c r="K2268" i="44"/>
  <c r="E2268" i="44"/>
  <c r="E2267" i="44"/>
  <c r="I2267" i="44" s="1"/>
  <c r="K2267" i="44" s="1"/>
  <c r="E2266" i="44"/>
  <c r="I2266" i="44" s="1"/>
  <c r="K2266" i="44" s="1"/>
  <c r="E2265" i="44"/>
  <c r="I2265" i="44" s="1"/>
  <c r="K2265" i="44" s="1"/>
  <c r="E2264" i="44"/>
  <c r="I2264" i="44" s="1"/>
  <c r="K2264" i="44" s="1"/>
  <c r="J2260" i="44"/>
  <c r="A2260" i="44"/>
  <c r="L2259" i="44"/>
  <c r="E2257" i="44"/>
  <c r="E2256" i="44"/>
  <c r="I2256" i="44" s="1"/>
  <c r="K2256" i="44" s="1"/>
  <c r="E2255" i="44"/>
  <c r="I2255" i="44" s="1"/>
  <c r="K2255" i="44" s="1"/>
  <c r="E2254" i="44"/>
  <c r="I2254" i="44" s="1"/>
  <c r="K2254" i="44" s="1"/>
  <c r="E2253" i="44"/>
  <c r="I2253" i="44" s="1"/>
  <c r="K2253" i="44" s="1"/>
  <c r="E2252" i="44"/>
  <c r="I2252" i="44" s="1"/>
  <c r="K2252" i="44" s="1"/>
  <c r="E2251" i="44"/>
  <c r="I2251" i="44" s="1"/>
  <c r="K2251" i="44" s="1"/>
  <c r="E2250" i="44"/>
  <c r="I2250" i="44" s="1"/>
  <c r="K2250" i="44" s="1"/>
  <c r="E2249" i="44"/>
  <c r="I2249" i="44" s="1"/>
  <c r="K2249" i="44" s="1"/>
  <c r="E2248" i="44"/>
  <c r="I2248" i="44" s="1"/>
  <c r="K2248" i="44" s="1"/>
  <c r="E2247" i="44"/>
  <c r="I2247" i="44" s="1"/>
  <c r="K2247" i="44" s="1"/>
  <c r="E2246" i="44"/>
  <c r="I2246" i="44" s="1"/>
  <c r="K2246" i="44" s="1"/>
  <c r="K2245" i="44"/>
  <c r="E2245" i="44"/>
  <c r="E2244" i="44"/>
  <c r="I2244" i="44" s="1"/>
  <c r="K2244" i="44" s="1"/>
  <c r="E2243" i="44"/>
  <c r="I2243" i="44" s="1"/>
  <c r="K2243" i="44" s="1"/>
  <c r="E2242" i="44"/>
  <c r="I2242" i="44" s="1"/>
  <c r="K2242" i="44" s="1"/>
  <c r="E2241" i="44"/>
  <c r="I2241" i="44" s="1"/>
  <c r="K2241" i="44" s="1"/>
  <c r="J2237" i="44"/>
  <c r="A2237" i="44"/>
  <c r="L2236" i="44"/>
  <c r="E2234" i="44"/>
  <c r="E2233" i="44"/>
  <c r="I2233" i="44" s="1"/>
  <c r="K2233" i="44" s="1"/>
  <c r="E2232" i="44"/>
  <c r="I2232" i="44" s="1"/>
  <c r="K2232" i="44" s="1"/>
  <c r="E2231" i="44"/>
  <c r="I2231" i="44" s="1"/>
  <c r="K2231" i="44" s="1"/>
  <c r="E2230" i="44"/>
  <c r="I2230" i="44" s="1"/>
  <c r="K2230" i="44" s="1"/>
  <c r="E2229" i="44"/>
  <c r="I2229" i="44" s="1"/>
  <c r="K2229" i="44" s="1"/>
  <c r="E2228" i="44"/>
  <c r="I2228" i="44" s="1"/>
  <c r="K2228" i="44" s="1"/>
  <c r="E2227" i="44"/>
  <c r="I2227" i="44" s="1"/>
  <c r="K2227" i="44" s="1"/>
  <c r="E2226" i="44"/>
  <c r="I2226" i="44" s="1"/>
  <c r="K2226" i="44" s="1"/>
  <c r="E2225" i="44"/>
  <c r="I2225" i="44" s="1"/>
  <c r="K2225" i="44" s="1"/>
  <c r="E2224" i="44"/>
  <c r="I2224" i="44" s="1"/>
  <c r="K2224" i="44" s="1"/>
  <c r="E2223" i="44"/>
  <c r="I2223" i="44" s="1"/>
  <c r="K2223" i="44" s="1"/>
  <c r="K2222" i="44"/>
  <c r="E2222" i="44"/>
  <c r="E2221" i="44"/>
  <c r="I2221" i="44" s="1"/>
  <c r="K2221" i="44" s="1"/>
  <c r="E2220" i="44"/>
  <c r="I2220" i="44" s="1"/>
  <c r="K2220" i="44" s="1"/>
  <c r="E2219" i="44"/>
  <c r="I2219" i="44" s="1"/>
  <c r="K2219" i="44" s="1"/>
  <c r="E2218" i="44"/>
  <c r="I2218" i="44" s="1"/>
  <c r="K2218" i="44" s="1"/>
  <c r="J2214" i="44"/>
  <c r="A2214" i="44"/>
  <c r="L2213" i="44"/>
  <c r="E2211" i="44"/>
  <c r="E2210" i="44"/>
  <c r="I2210" i="44" s="1"/>
  <c r="K2210" i="44" s="1"/>
  <c r="E2209" i="44"/>
  <c r="I2209" i="44" s="1"/>
  <c r="K2209" i="44" s="1"/>
  <c r="E2208" i="44"/>
  <c r="I2208" i="44" s="1"/>
  <c r="K2208" i="44" s="1"/>
  <c r="E2207" i="44"/>
  <c r="I2207" i="44" s="1"/>
  <c r="K2207" i="44" s="1"/>
  <c r="E2206" i="44"/>
  <c r="I2206" i="44" s="1"/>
  <c r="K2206" i="44" s="1"/>
  <c r="E2205" i="44"/>
  <c r="I2205" i="44" s="1"/>
  <c r="K2205" i="44" s="1"/>
  <c r="E2204" i="44"/>
  <c r="I2204" i="44" s="1"/>
  <c r="K2204" i="44" s="1"/>
  <c r="E2203" i="44"/>
  <c r="I2203" i="44" s="1"/>
  <c r="K2203" i="44" s="1"/>
  <c r="E2202" i="44"/>
  <c r="I2202" i="44" s="1"/>
  <c r="K2202" i="44" s="1"/>
  <c r="E2201" i="44"/>
  <c r="I2201" i="44" s="1"/>
  <c r="K2201" i="44" s="1"/>
  <c r="E2200" i="44"/>
  <c r="I2200" i="44" s="1"/>
  <c r="K2200" i="44" s="1"/>
  <c r="K2199" i="44"/>
  <c r="E2199" i="44"/>
  <c r="E2198" i="44"/>
  <c r="I2198" i="44" s="1"/>
  <c r="K2198" i="44" s="1"/>
  <c r="E2197" i="44"/>
  <c r="I2197" i="44" s="1"/>
  <c r="K2197" i="44" s="1"/>
  <c r="E2196" i="44"/>
  <c r="I2196" i="44" s="1"/>
  <c r="K2196" i="44" s="1"/>
  <c r="E2195" i="44"/>
  <c r="I2195" i="44" s="1"/>
  <c r="K2195" i="44" s="1"/>
  <c r="J2191" i="44"/>
  <c r="A2191" i="44"/>
  <c r="L2190" i="44"/>
  <c r="E2188" i="44"/>
  <c r="E2187" i="44"/>
  <c r="I2187" i="44" s="1"/>
  <c r="K2187" i="44" s="1"/>
  <c r="E2186" i="44"/>
  <c r="I2186" i="44" s="1"/>
  <c r="K2186" i="44" s="1"/>
  <c r="E2185" i="44"/>
  <c r="I2185" i="44" s="1"/>
  <c r="K2185" i="44" s="1"/>
  <c r="E2184" i="44"/>
  <c r="I2184" i="44" s="1"/>
  <c r="K2184" i="44" s="1"/>
  <c r="E2183" i="44"/>
  <c r="I2183" i="44" s="1"/>
  <c r="K2183" i="44" s="1"/>
  <c r="E2182" i="44"/>
  <c r="I2182" i="44" s="1"/>
  <c r="K2182" i="44" s="1"/>
  <c r="E2181" i="44"/>
  <c r="I2181" i="44" s="1"/>
  <c r="K2181" i="44" s="1"/>
  <c r="E2180" i="44"/>
  <c r="I2180" i="44" s="1"/>
  <c r="K2180" i="44" s="1"/>
  <c r="E2179" i="44"/>
  <c r="I2179" i="44" s="1"/>
  <c r="K2179" i="44" s="1"/>
  <c r="E2178" i="44"/>
  <c r="I2178" i="44" s="1"/>
  <c r="K2178" i="44" s="1"/>
  <c r="E2177" i="44"/>
  <c r="I2177" i="44" s="1"/>
  <c r="K2177" i="44" s="1"/>
  <c r="K2176" i="44"/>
  <c r="E2176" i="44"/>
  <c r="E2175" i="44"/>
  <c r="I2175" i="44" s="1"/>
  <c r="K2175" i="44" s="1"/>
  <c r="E2174" i="44"/>
  <c r="I2174" i="44" s="1"/>
  <c r="K2174" i="44" s="1"/>
  <c r="E2173" i="44"/>
  <c r="I2173" i="44" s="1"/>
  <c r="K2173" i="44" s="1"/>
  <c r="E2172" i="44"/>
  <c r="I2172" i="44" s="1"/>
  <c r="K2172" i="44" s="1"/>
  <c r="J2168" i="44"/>
  <c r="A2168" i="44"/>
  <c r="L2167" i="44"/>
  <c r="E2164" i="44"/>
  <c r="I2164" i="44" s="1"/>
  <c r="K2164" i="44" s="1"/>
  <c r="E2163" i="44"/>
  <c r="I2163" i="44" s="1"/>
  <c r="K2163" i="44" s="1"/>
  <c r="E2162" i="44"/>
  <c r="I2162" i="44" s="1"/>
  <c r="K2162" i="44" s="1"/>
  <c r="E2161" i="44"/>
  <c r="I2161" i="44" s="1"/>
  <c r="K2161" i="44" s="1"/>
  <c r="E2160" i="44"/>
  <c r="I2160" i="44" s="1"/>
  <c r="K2160" i="44" s="1"/>
  <c r="E2159" i="44"/>
  <c r="I2159" i="44" s="1"/>
  <c r="K2159" i="44" s="1"/>
  <c r="E2158" i="44"/>
  <c r="I2158" i="44" s="1"/>
  <c r="K2158" i="44" s="1"/>
  <c r="E2157" i="44"/>
  <c r="I2157" i="44" s="1"/>
  <c r="K2157" i="44" s="1"/>
  <c r="E2156" i="44"/>
  <c r="I2156" i="44" s="1"/>
  <c r="K2156" i="44" s="1"/>
  <c r="E2155" i="44"/>
  <c r="I2155" i="44" s="1"/>
  <c r="K2155" i="44" s="1"/>
  <c r="E2154" i="44"/>
  <c r="I2154" i="44" s="1"/>
  <c r="K2154" i="44" s="1"/>
  <c r="E2153" i="44"/>
  <c r="I2153" i="44" s="1"/>
  <c r="K2153" i="44" s="1"/>
  <c r="E2152" i="44"/>
  <c r="I2152" i="44" s="1"/>
  <c r="K2152" i="44" s="1"/>
  <c r="E2151" i="44"/>
  <c r="I2151" i="44" s="1"/>
  <c r="K2151" i="44" s="1"/>
  <c r="E2150" i="44"/>
  <c r="I2150" i="44" s="1"/>
  <c r="K2150" i="44" s="1"/>
  <c r="E2149" i="44"/>
  <c r="I2149" i="44" s="1"/>
  <c r="K2149" i="44" s="1"/>
  <c r="E2148" i="44"/>
  <c r="I2148" i="44" s="1"/>
  <c r="K2148" i="44" s="1"/>
  <c r="J2144" i="44"/>
  <c r="A2144" i="44"/>
  <c r="L2143" i="44"/>
  <c r="E2141" i="44"/>
  <c r="E2140" i="44"/>
  <c r="I2140" i="44" s="1"/>
  <c r="K2140" i="44" s="1"/>
  <c r="E2139" i="44"/>
  <c r="I2139" i="44" s="1"/>
  <c r="K2139" i="44" s="1"/>
  <c r="E2138" i="44"/>
  <c r="I2138" i="44" s="1"/>
  <c r="K2138" i="44" s="1"/>
  <c r="E2137" i="44"/>
  <c r="I2137" i="44" s="1"/>
  <c r="K2137" i="44" s="1"/>
  <c r="E2136" i="44"/>
  <c r="I2136" i="44" s="1"/>
  <c r="K2136" i="44" s="1"/>
  <c r="E2135" i="44"/>
  <c r="I2135" i="44" s="1"/>
  <c r="K2135" i="44" s="1"/>
  <c r="E2134" i="44"/>
  <c r="I2134" i="44" s="1"/>
  <c r="K2134" i="44" s="1"/>
  <c r="E2133" i="44"/>
  <c r="I2133" i="44" s="1"/>
  <c r="K2133" i="44" s="1"/>
  <c r="E2132" i="44"/>
  <c r="I2132" i="44" s="1"/>
  <c r="K2132" i="44" s="1"/>
  <c r="E2131" i="44"/>
  <c r="I2131" i="44" s="1"/>
  <c r="K2131" i="44" s="1"/>
  <c r="E2130" i="44"/>
  <c r="I2130" i="44" s="1"/>
  <c r="K2130" i="44" s="1"/>
  <c r="E2129" i="44"/>
  <c r="I2129" i="44" s="1"/>
  <c r="K2129" i="44" s="1"/>
  <c r="E2128" i="44"/>
  <c r="I2128" i="44" s="1"/>
  <c r="K2128" i="44" s="1"/>
  <c r="E2127" i="44"/>
  <c r="I2127" i="44" s="1"/>
  <c r="K2127" i="44" s="1"/>
  <c r="E2126" i="44"/>
  <c r="I2126" i="44" s="1"/>
  <c r="K2126" i="44" s="1"/>
  <c r="E2125" i="44"/>
  <c r="I2125" i="44" s="1"/>
  <c r="K2125" i="44" s="1"/>
  <c r="J2121" i="44"/>
  <c r="A2121" i="44"/>
  <c r="L2120" i="44"/>
  <c r="E2118" i="44"/>
  <c r="E2117" i="44"/>
  <c r="I2117" i="44" s="1"/>
  <c r="K2117" i="44" s="1"/>
  <c r="E2116" i="44"/>
  <c r="I2116" i="44" s="1"/>
  <c r="K2116" i="44" s="1"/>
  <c r="E2115" i="44"/>
  <c r="I2115" i="44" s="1"/>
  <c r="K2115" i="44" s="1"/>
  <c r="E2114" i="44"/>
  <c r="I2114" i="44" s="1"/>
  <c r="K2114" i="44" s="1"/>
  <c r="E2113" i="44"/>
  <c r="I2113" i="44" s="1"/>
  <c r="K2113" i="44" s="1"/>
  <c r="E2112" i="44"/>
  <c r="I2112" i="44" s="1"/>
  <c r="K2112" i="44" s="1"/>
  <c r="E2111" i="44"/>
  <c r="I2111" i="44" s="1"/>
  <c r="K2111" i="44" s="1"/>
  <c r="E2110" i="44"/>
  <c r="I2110" i="44" s="1"/>
  <c r="K2110" i="44" s="1"/>
  <c r="E2109" i="44"/>
  <c r="I2109" i="44" s="1"/>
  <c r="K2109" i="44" s="1"/>
  <c r="E2108" i="44"/>
  <c r="I2108" i="44" s="1"/>
  <c r="K2108" i="44" s="1"/>
  <c r="E2107" i="44"/>
  <c r="I2107" i="44" s="1"/>
  <c r="K2107" i="44" s="1"/>
  <c r="E2106" i="44"/>
  <c r="I2106" i="44" s="1"/>
  <c r="K2106" i="44" s="1"/>
  <c r="E2105" i="44"/>
  <c r="I2105" i="44" s="1"/>
  <c r="K2105" i="44" s="1"/>
  <c r="E2104" i="44"/>
  <c r="I2104" i="44" s="1"/>
  <c r="K2104" i="44" s="1"/>
  <c r="E2103" i="44"/>
  <c r="I2103" i="44" s="1"/>
  <c r="K2103" i="44" s="1"/>
  <c r="E2102" i="44"/>
  <c r="I2102" i="44" s="1"/>
  <c r="K2102" i="44" s="1"/>
  <c r="J2098" i="44"/>
  <c r="A2098" i="44"/>
  <c r="L2097" i="44"/>
  <c r="E2094" i="44"/>
  <c r="I2094" i="44" s="1"/>
  <c r="K2094" i="44" s="1"/>
  <c r="E2093" i="44"/>
  <c r="I2093" i="44" s="1"/>
  <c r="K2093" i="44" s="1"/>
  <c r="E2092" i="44"/>
  <c r="I2092" i="44" s="1"/>
  <c r="K2092" i="44" s="1"/>
  <c r="I2091" i="44"/>
  <c r="K2091" i="44" s="1"/>
  <c r="I2090" i="44"/>
  <c r="K2090" i="44" s="1"/>
  <c r="I2089" i="44"/>
  <c r="K2089" i="44" s="1"/>
  <c r="I2088" i="44"/>
  <c r="K2088" i="44" s="1"/>
  <c r="I2087" i="44"/>
  <c r="K2087" i="44" s="1"/>
  <c r="I2086" i="44"/>
  <c r="K2086" i="44" s="1"/>
  <c r="I2085" i="44"/>
  <c r="K2085" i="44" s="1"/>
  <c r="I2084" i="44"/>
  <c r="K2084" i="44" s="1"/>
  <c r="I2083" i="44"/>
  <c r="K2083" i="44" s="1"/>
  <c r="I2082" i="44"/>
  <c r="K2082" i="44" s="1"/>
  <c r="I2081" i="44"/>
  <c r="K2081" i="44" s="1"/>
  <c r="I2080" i="44"/>
  <c r="K2080" i="44" s="1"/>
  <c r="I2079" i="44"/>
  <c r="K2079" i="44" s="1"/>
  <c r="I2078" i="44"/>
  <c r="K2078" i="44" s="1"/>
  <c r="J2074" i="44"/>
  <c r="A2074" i="44"/>
  <c r="L2073" i="44"/>
  <c r="E2070" i="44"/>
  <c r="I2070" i="44" s="1"/>
  <c r="K2070" i="44" s="1"/>
  <c r="E2069" i="44"/>
  <c r="I2069" i="44" s="1"/>
  <c r="K2069" i="44" s="1"/>
  <c r="E2068" i="44"/>
  <c r="I2068" i="44" s="1"/>
  <c r="K2068" i="44" s="1"/>
  <c r="E2067" i="44"/>
  <c r="I2067" i="44" s="1"/>
  <c r="K2067" i="44" s="1"/>
  <c r="E2066" i="44"/>
  <c r="I2066" i="44" s="1"/>
  <c r="K2066" i="44" s="1"/>
  <c r="E2065" i="44"/>
  <c r="I2065" i="44" s="1"/>
  <c r="K2065" i="44" s="1"/>
  <c r="E2064" i="44"/>
  <c r="I2064" i="44" s="1"/>
  <c r="K2064" i="44" s="1"/>
  <c r="E2063" i="44"/>
  <c r="I2063" i="44" s="1"/>
  <c r="K2063" i="44" s="1"/>
  <c r="E2062" i="44"/>
  <c r="I2062" i="44" s="1"/>
  <c r="K2062" i="44" s="1"/>
  <c r="E2061" i="44"/>
  <c r="I2061" i="44" s="1"/>
  <c r="K2061" i="44" s="1"/>
  <c r="E2060" i="44"/>
  <c r="I2060" i="44" s="1"/>
  <c r="K2060" i="44" s="1"/>
  <c r="E2059" i="44"/>
  <c r="I2059" i="44" s="1"/>
  <c r="K2059" i="44" s="1"/>
  <c r="E2058" i="44"/>
  <c r="I2058" i="44" s="1"/>
  <c r="K2058" i="44" s="1"/>
  <c r="E2057" i="44"/>
  <c r="I2057" i="44" s="1"/>
  <c r="K2057" i="44" s="1"/>
  <c r="E2056" i="44"/>
  <c r="I2056" i="44" s="1"/>
  <c r="K2056" i="44" s="1"/>
  <c r="E2055" i="44"/>
  <c r="I2055" i="44" s="1"/>
  <c r="K2055" i="44" s="1"/>
  <c r="E2054" i="44"/>
  <c r="I2054" i="44" s="1"/>
  <c r="K2054" i="44" s="1"/>
  <c r="J2050" i="44"/>
  <c r="A2050" i="44"/>
  <c r="L2049" i="44"/>
  <c r="E2046" i="44"/>
  <c r="I2046" i="44" s="1"/>
  <c r="K2046" i="44" s="1"/>
  <c r="E2045" i="44"/>
  <c r="I2045" i="44" s="1"/>
  <c r="K2045" i="44" s="1"/>
  <c r="E2044" i="44"/>
  <c r="I2044" i="44" s="1"/>
  <c r="K2044" i="44" s="1"/>
  <c r="E2043" i="44"/>
  <c r="I2043" i="44" s="1"/>
  <c r="K2043" i="44" s="1"/>
  <c r="E2042" i="44"/>
  <c r="I2042" i="44" s="1"/>
  <c r="K2042" i="44" s="1"/>
  <c r="E2041" i="44"/>
  <c r="I2041" i="44" s="1"/>
  <c r="K2041" i="44" s="1"/>
  <c r="E2040" i="44"/>
  <c r="I2040" i="44" s="1"/>
  <c r="K2040" i="44" s="1"/>
  <c r="E2039" i="44"/>
  <c r="I2039" i="44" s="1"/>
  <c r="K2039" i="44" s="1"/>
  <c r="E2038" i="44"/>
  <c r="I2038" i="44" s="1"/>
  <c r="K2038" i="44" s="1"/>
  <c r="E2037" i="44"/>
  <c r="I2037" i="44" s="1"/>
  <c r="K2037" i="44" s="1"/>
  <c r="E2036" i="44"/>
  <c r="I2036" i="44" s="1"/>
  <c r="K2036" i="44" s="1"/>
  <c r="E2035" i="44"/>
  <c r="I2035" i="44" s="1"/>
  <c r="K2035" i="44" s="1"/>
  <c r="E2034" i="44"/>
  <c r="I2034" i="44" s="1"/>
  <c r="K2034" i="44" s="1"/>
  <c r="E2033" i="44"/>
  <c r="I2033" i="44" s="1"/>
  <c r="K2033" i="44" s="1"/>
  <c r="E2032" i="44"/>
  <c r="I2032" i="44" s="1"/>
  <c r="K2032" i="44" s="1"/>
  <c r="E2031" i="44"/>
  <c r="I2031" i="44" s="1"/>
  <c r="K2031" i="44" s="1"/>
  <c r="E2030" i="44"/>
  <c r="I2030" i="44" s="1"/>
  <c r="K2030" i="44" s="1"/>
  <c r="E2029" i="44"/>
  <c r="I2029" i="44" s="1"/>
  <c r="K2029" i="44" s="1"/>
  <c r="J2025" i="44"/>
  <c r="A2025" i="44"/>
  <c r="L2024" i="44"/>
  <c r="E2021" i="44"/>
  <c r="I2021" i="44" s="1"/>
  <c r="K2021" i="44" s="1"/>
  <c r="E2020" i="44"/>
  <c r="I2020" i="44" s="1"/>
  <c r="K2020" i="44" s="1"/>
  <c r="E2019" i="44"/>
  <c r="I2019" i="44" s="1"/>
  <c r="K2019" i="44" s="1"/>
  <c r="E2018" i="44"/>
  <c r="I2018" i="44" s="1"/>
  <c r="K2018" i="44" s="1"/>
  <c r="E2017" i="44"/>
  <c r="I2017" i="44" s="1"/>
  <c r="K2017" i="44" s="1"/>
  <c r="E2016" i="44"/>
  <c r="I2016" i="44" s="1"/>
  <c r="K2016" i="44" s="1"/>
  <c r="E2015" i="44"/>
  <c r="I2015" i="44" s="1"/>
  <c r="K2015" i="44" s="1"/>
  <c r="J2011" i="44"/>
  <c r="A2011" i="44"/>
  <c r="L2010" i="44"/>
  <c r="E2007" i="44"/>
  <c r="I2007" i="44" s="1"/>
  <c r="K2007" i="44" s="1"/>
  <c r="E2006" i="44"/>
  <c r="I2006" i="44" s="1"/>
  <c r="K2006" i="44" s="1"/>
  <c r="E2005" i="44"/>
  <c r="I2005" i="44" s="1"/>
  <c r="K2005" i="44" s="1"/>
  <c r="E2004" i="44"/>
  <c r="I2004" i="44" s="1"/>
  <c r="K2004" i="44" s="1"/>
  <c r="E2003" i="44"/>
  <c r="I2003" i="44" s="1"/>
  <c r="K2003" i="44" s="1"/>
  <c r="E2002" i="44"/>
  <c r="I2002" i="44" s="1"/>
  <c r="K2002" i="44" s="1"/>
  <c r="E2001" i="44"/>
  <c r="I2001" i="44" s="1"/>
  <c r="K2001" i="44" s="1"/>
  <c r="E2000" i="44"/>
  <c r="I2000" i="44" s="1"/>
  <c r="K2000" i="44" s="1"/>
  <c r="E1999" i="44"/>
  <c r="I1999" i="44" s="1"/>
  <c r="K1999" i="44" s="1"/>
  <c r="E1998" i="44"/>
  <c r="I1998" i="44" s="1"/>
  <c r="K1998" i="44" s="1"/>
  <c r="E1997" i="44"/>
  <c r="I1997" i="44" s="1"/>
  <c r="K1997" i="44" s="1"/>
  <c r="E1996" i="44"/>
  <c r="I1996" i="44" s="1"/>
  <c r="K1996" i="44" s="1"/>
  <c r="E1995" i="44"/>
  <c r="I1995" i="44" s="1"/>
  <c r="K1995" i="44" s="1"/>
  <c r="E1994" i="44"/>
  <c r="I1994" i="44" s="1"/>
  <c r="K1994" i="44" s="1"/>
  <c r="E1993" i="44"/>
  <c r="I1993" i="44" s="1"/>
  <c r="K1993" i="44" s="1"/>
  <c r="E1992" i="44"/>
  <c r="I1992" i="44" s="1"/>
  <c r="K1992" i="44" s="1"/>
  <c r="E1991" i="44"/>
  <c r="I1991" i="44" s="1"/>
  <c r="K1991" i="44" s="1"/>
  <c r="J1987" i="44"/>
  <c r="A1987" i="44"/>
  <c r="L1986" i="44"/>
  <c r="E1983" i="44"/>
  <c r="I1983" i="44" s="1"/>
  <c r="K1983" i="44" s="1"/>
  <c r="E1982" i="44"/>
  <c r="I1982" i="44" s="1"/>
  <c r="K1982" i="44" s="1"/>
  <c r="E1981" i="44"/>
  <c r="I1981" i="44" s="1"/>
  <c r="K1981" i="44" s="1"/>
  <c r="E1980" i="44"/>
  <c r="I1980" i="44" s="1"/>
  <c r="K1980" i="44" s="1"/>
  <c r="E1979" i="44"/>
  <c r="I1979" i="44" s="1"/>
  <c r="K1979" i="44" s="1"/>
  <c r="E1978" i="44"/>
  <c r="I1978" i="44" s="1"/>
  <c r="K1978" i="44" s="1"/>
  <c r="E1977" i="44"/>
  <c r="I1977" i="44" s="1"/>
  <c r="K1977" i="44" s="1"/>
  <c r="E1976" i="44"/>
  <c r="I1976" i="44" s="1"/>
  <c r="K1976" i="44" s="1"/>
  <c r="E1975" i="44"/>
  <c r="I1975" i="44" s="1"/>
  <c r="K1975" i="44" s="1"/>
  <c r="E1974" i="44"/>
  <c r="I1974" i="44" s="1"/>
  <c r="K1974" i="44" s="1"/>
  <c r="E1973" i="44"/>
  <c r="I1973" i="44" s="1"/>
  <c r="K1973" i="44" s="1"/>
  <c r="E1972" i="44"/>
  <c r="I1972" i="44" s="1"/>
  <c r="K1972" i="44" s="1"/>
  <c r="E1971" i="44"/>
  <c r="I1971" i="44" s="1"/>
  <c r="K1971" i="44" s="1"/>
  <c r="E1970" i="44"/>
  <c r="I1970" i="44" s="1"/>
  <c r="K1970" i="44" s="1"/>
  <c r="E1969" i="44"/>
  <c r="I1969" i="44" s="1"/>
  <c r="K1969" i="44" s="1"/>
  <c r="E1968" i="44"/>
  <c r="I1968" i="44" s="1"/>
  <c r="K1968" i="44" s="1"/>
  <c r="J1964" i="44"/>
  <c r="A1964" i="44"/>
  <c r="L1963" i="44"/>
  <c r="E1960" i="44"/>
  <c r="I1960" i="44" s="1"/>
  <c r="K1960" i="44" s="1"/>
  <c r="E1959" i="44"/>
  <c r="I1959" i="44" s="1"/>
  <c r="K1959" i="44" s="1"/>
  <c r="E1958" i="44"/>
  <c r="I1958" i="44" s="1"/>
  <c r="K1958" i="44" s="1"/>
  <c r="E1957" i="44"/>
  <c r="I1957" i="44" s="1"/>
  <c r="K1957" i="44" s="1"/>
  <c r="E1956" i="44"/>
  <c r="I1956" i="44" s="1"/>
  <c r="K1956" i="44" s="1"/>
  <c r="E1955" i="44"/>
  <c r="I1955" i="44" s="1"/>
  <c r="K1955" i="44" s="1"/>
  <c r="E1954" i="44"/>
  <c r="I1954" i="44" s="1"/>
  <c r="K1954" i="44" s="1"/>
  <c r="E1953" i="44"/>
  <c r="I1953" i="44" s="1"/>
  <c r="K1953" i="44" s="1"/>
  <c r="E1952" i="44"/>
  <c r="I1952" i="44" s="1"/>
  <c r="K1952" i="44" s="1"/>
  <c r="E1951" i="44"/>
  <c r="I1951" i="44" s="1"/>
  <c r="K1951" i="44" s="1"/>
  <c r="E1950" i="44"/>
  <c r="I1950" i="44" s="1"/>
  <c r="K1950" i="44" s="1"/>
  <c r="E1949" i="44"/>
  <c r="I1949" i="44" s="1"/>
  <c r="K1949" i="44" s="1"/>
  <c r="E1948" i="44"/>
  <c r="I1948" i="44" s="1"/>
  <c r="K1948" i="44" s="1"/>
  <c r="E1947" i="44"/>
  <c r="I1947" i="44" s="1"/>
  <c r="K1947" i="44" s="1"/>
  <c r="E1946" i="44"/>
  <c r="I1946" i="44" s="1"/>
  <c r="K1946" i="44" s="1"/>
  <c r="E1945" i="44"/>
  <c r="I1945" i="44" s="1"/>
  <c r="K1945" i="44" s="1"/>
  <c r="J1941" i="44"/>
  <c r="A1941" i="44"/>
  <c r="L1940" i="44"/>
  <c r="E1937" i="44"/>
  <c r="I1937" i="44" s="1"/>
  <c r="K1937" i="44" s="1"/>
  <c r="E1936" i="44"/>
  <c r="I1936" i="44" s="1"/>
  <c r="K1936" i="44" s="1"/>
  <c r="E1935" i="44"/>
  <c r="I1935" i="44" s="1"/>
  <c r="K1935" i="44" s="1"/>
  <c r="E1934" i="44"/>
  <c r="I1934" i="44" s="1"/>
  <c r="K1934" i="44" s="1"/>
  <c r="E1933" i="44"/>
  <c r="I1933" i="44" s="1"/>
  <c r="K1933" i="44" s="1"/>
  <c r="E1932" i="44"/>
  <c r="I1932" i="44" s="1"/>
  <c r="K1932" i="44" s="1"/>
  <c r="E1931" i="44"/>
  <c r="I1931" i="44" s="1"/>
  <c r="K1931" i="44" s="1"/>
  <c r="E1930" i="44"/>
  <c r="I1930" i="44" s="1"/>
  <c r="K1930" i="44" s="1"/>
  <c r="E1929" i="44"/>
  <c r="I1929" i="44" s="1"/>
  <c r="K1929" i="44" s="1"/>
  <c r="E1928" i="44"/>
  <c r="I1928" i="44" s="1"/>
  <c r="K1928" i="44" s="1"/>
  <c r="E1927" i="44"/>
  <c r="I1927" i="44" s="1"/>
  <c r="K1927" i="44" s="1"/>
  <c r="E1926" i="44"/>
  <c r="I1926" i="44" s="1"/>
  <c r="K1926" i="44" s="1"/>
  <c r="E1925" i="44"/>
  <c r="I1925" i="44" s="1"/>
  <c r="K1925" i="44" s="1"/>
  <c r="E1924" i="44"/>
  <c r="I1924" i="44" s="1"/>
  <c r="K1924" i="44" s="1"/>
  <c r="E1923" i="44"/>
  <c r="I1923" i="44" s="1"/>
  <c r="K1923" i="44" s="1"/>
  <c r="E1922" i="44"/>
  <c r="I1922" i="44" s="1"/>
  <c r="K1922" i="44" s="1"/>
  <c r="J1918" i="44"/>
  <c r="A1918" i="44"/>
  <c r="L1917" i="44"/>
  <c r="E1914" i="44"/>
  <c r="I1914" i="44" s="1"/>
  <c r="K1914" i="44" s="1"/>
  <c r="E1913" i="44"/>
  <c r="I1913" i="44" s="1"/>
  <c r="K1913" i="44" s="1"/>
  <c r="E1912" i="44"/>
  <c r="I1912" i="44" s="1"/>
  <c r="K1912" i="44" s="1"/>
  <c r="E1911" i="44"/>
  <c r="I1911" i="44" s="1"/>
  <c r="K1911" i="44" s="1"/>
  <c r="E1910" i="44"/>
  <c r="I1910" i="44" s="1"/>
  <c r="K1910" i="44" s="1"/>
  <c r="E1909" i="44"/>
  <c r="I1909" i="44" s="1"/>
  <c r="K1909" i="44" s="1"/>
  <c r="E1908" i="44"/>
  <c r="I1908" i="44" s="1"/>
  <c r="K1908" i="44" s="1"/>
  <c r="E1907" i="44"/>
  <c r="I1907" i="44" s="1"/>
  <c r="K1907" i="44" s="1"/>
  <c r="E1906" i="44"/>
  <c r="I1906" i="44" s="1"/>
  <c r="K1906" i="44" s="1"/>
  <c r="E1905" i="44"/>
  <c r="I1905" i="44" s="1"/>
  <c r="K1905" i="44" s="1"/>
  <c r="E1904" i="44"/>
  <c r="I1904" i="44" s="1"/>
  <c r="K1904" i="44" s="1"/>
  <c r="E1903" i="44"/>
  <c r="I1903" i="44" s="1"/>
  <c r="K1903" i="44" s="1"/>
  <c r="E1902" i="44"/>
  <c r="I1902" i="44" s="1"/>
  <c r="K1902" i="44" s="1"/>
  <c r="E1901" i="44"/>
  <c r="I1901" i="44" s="1"/>
  <c r="K1901" i="44" s="1"/>
  <c r="E1900" i="44"/>
  <c r="I1900" i="44" s="1"/>
  <c r="K1900" i="44" s="1"/>
  <c r="E1899" i="44"/>
  <c r="I1899" i="44" s="1"/>
  <c r="K1899" i="44" s="1"/>
  <c r="J1895" i="44"/>
  <c r="A1895" i="44"/>
  <c r="L1894" i="44"/>
  <c r="E1891" i="44"/>
  <c r="I1891" i="44" s="1"/>
  <c r="K1891" i="44" s="1"/>
  <c r="E1890" i="44"/>
  <c r="I1890" i="44" s="1"/>
  <c r="K1890" i="44" s="1"/>
  <c r="J1886" i="44"/>
  <c r="A1886" i="44"/>
  <c r="L1885" i="44"/>
  <c r="E1882" i="44"/>
  <c r="I1882" i="44" s="1"/>
  <c r="K1882" i="44" s="1"/>
  <c r="E1881" i="44"/>
  <c r="I1881" i="44" s="1"/>
  <c r="K1881" i="44" s="1"/>
  <c r="E1880" i="44"/>
  <c r="I1880" i="44" s="1"/>
  <c r="K1880" i="44" s="1"/>
  <c r="J1876" i="44"/>
  <c r="A1876" i="44"/>
  <c r="L1875" i="44"/>
  <c r="E1872" i="44"/>
  <c r="I1872" i="44" s="1"/>
  <c r="K1872" i="44" s="1"/>
  <c r="E1871" i="44"/>
  <c r="I1871" i="44" s="1"/>
  <c r="K1871" i="44" s="1"/>
  <c r="E1870" i="44"/>
  <c r="I1870" i="44" s="1"/>
  <c r="K1870" i="44" s="1"/>
  <c r="E1869" i="44"/>
  <c r="I1869" i="44" s="1"/>
  <c r="K1869" i="44" s="1"/>
  <c r="E1868" i="44"/>
  <c r="I1868" i="44" s="1"/>
  <c r="K1868" i="44" s="1"/>
  <c r="E1867" i="44"/>
  <c r="I1867" i="44" s="1"/>
  <c r="K1867" i="44" s="1"/>
  <c r="E1866" i="44"/>
  <c r="I1866" i="44" s="1"/>
  <c r="K1866" i="44" s="1"/>
  <c r="J1862" i="44"/>
  <c r="A1862" i="44"/>
  <c r="L1861" i="44"/>
  <c r="E1858" i="44"/>
  <c r="I1858" i="44" s="1"/>
  <c r="K1858" i="44" s="1"/>
  <c r="E1857" i="44"/>
  <c r="I1857" i="44" s="1"/>
  <c r="K1857" i="44" s="1"/>
  <c r="E1856" i="44"/>
  <c r="I1856" i="44" s="1"/>
  <c r="K1856" i="44" s="1"/>
  <c r="J1852" i="44"/>
  <c r="A1852" i="44"/>
  <c r="L1851" i="44"/>
  <c r="E1848" i="44"/>
  <c r="I1848" i="44" s="1"/>
  <c r="K1848" i="44" s="1"/>
  <c r="E1847" i="44"/>
  <c r="I1847" i="44" s="1"/>
  <c r="K1847" i="44" s="1"/>
  <c r="E1846" i="44"/>
  <c r="I1846" i="44" s="1"/>
  <c r="K1846" i="44" s="1"/>
  <c r="J1842" i="44"/>
  <c r="A1842" i="44"/>
  <c r="L1841" i="44"/>
  <c r="E1838" i="44"/>
  <c r="I1838" i="44" s="1"/>
  <c r="K1838" i="44" s="1"/>
  <c r="E1837" i="44"/>
  <c r="I1837" i="44" s="1"/>
  <c r="K1837" i="44" s="1"/>
  <c r="J1833" i="44"/>
  <c r="A1833" i="44"/>
  <c r="L1832" i="44"/>
  <c r="E1829" i="44"/>
  <c r="I1829" i="44" s="1"/>
  <c r="K1829" i="44" s="1"/>
  <c r="E1828" i="44"/>
  <c r="I1828" i="44" s="1"/>
  <c r="K1828" i="44" s="1"/>
  <c r="E1827" i="44"/>
  <c r="I1827" i="44" s="1"/>
  <c r="K1827" i="44" s="1"/>
  <c r="E1826" i="44"/>
  <c r="I1826" i="44" s="1"/>
  <c r="K1826" i="44" s="1"/>
  <c r="E1825" i="44"/>
  <c r="I1825" i="44" s="1"/>
  <c r="K1825" i="44" s="1"/>
  <c r="E1824" i="44"/>
  <c r="I1824" i="44" s="1"/>
  <c r="K1824" i="44" s="1"/>
  <c r="E1823" i="44"/>
  <c r="I1823" i="44" s="1"/>
  <c r="K1823" i="44" s="1"/>
  <c r="J1819" i="44"/>
  <c r="A1819" i="44"/>
  <c r="L1818" i="44"/>
  <c r="E1813" i="44"/>
  <c r="I1813" i="44" s="1"/>
  <c r="K1813" i="44" s="1"/>
  <c r="A1809" i="44"/>
  <c r="E1805" i="44"/>
  <c r="I1805" i="44" s="1"/>
  <c r="K1805" i="44" s="1"/>
  <c r="A1799" i="44"/>
  <c r="A1789" i="44"/>
  <c r="A1779" i="44"/>
  <c r="E1774" i="44"/>
  <c r="I1774" i="44" s="1"/>
  <c r="K1774" i="44" s="1"/>
  <c r="A1770" i="44"/>
  <c r="E1765" i="44"/>
  <c r="I1765" i="44" s="1"/>
  <c r="K1765" i="44" s="1"/>
  <c r="A1761" i="44"/>
  <c r="E1757" i="44"/>
  <c r="I1757" i="44" s="1"/>
  <c r="K1757" i="44" s="1"/>
  <c r="E1756" i="44"/>
  <c r="I1756" i="44" s="1"/>
  <c r="K1756" i="44" s="1"/>
  <c r="E1755" i="44"/>
  <c r="I1755" i="44" s="1"/>
  <c r="K1755" i="44" s="1"/>
  <c r="J1751" i="44"/>
  <c r="A1751" i="44"/>
  <c r="L1750" i="44"/>
  <c r="E1747" i="44"/>
  <c r="I1747" i="44" s="1"/>
  <c r="K1747" i="44" s="1"/>
  <c r="A1741" i="44"/>
  <c r="E1737" i="44"/>
  <c r="I1737" i="44" s="1"/>
  <c r="K1737" i="44" s="1"/>
  <c r="A1731" i="44"/>
  <c r="A1721" i="44"/>
  <c r="A1711" i="44"/>
  <c r="E1706" i="44"/>
  <c r="I1706" i="44" s="1"/>
  <c r="K1706" i="44" s="1"/>
  <c r="A1702" i="44"/>
  <c r="E1697" i="44"/>
  <c r="I1697" i="44" s="1"/>
  <c r="K1697" i="44" s="1"/>
  <c r="A1693" i="44"/>
  <c r="A1684" i="44"/>
  <c r="A1674" i="44"/>
  <c r="E1670" i="44"/>
  <c r="I1670" i="44" s="1"/>
  <c r="K1670" i="44" s="1"/>
  <c r="E1669" i="44"/>
  <c r="I1669" i="44" s="1"/>
  <c r="K1669" i="44" s="1"/>
  <c r="E1668" i="44"/>
  <c r="I1668" i="44" s="1"/>
  <c r="K1668" i="44" s="1"/>
  <c r="J1664" i="44"/>
  <c r="A1664" i="44"/>
  <c r="L1663" i="44"/>
  <c r="E1660" i="44"/>
  <c r="I1660" i="44" s="1"/>
  <c r="K1660" i="44" s="1"/>
  <c r="E1659" i="44"/>
  <c r="I1659" i="44" s="1"/>
  <c r="K1659" i="44" s="1"/>
  <c r="E1658" i="44"/>
  <c r="I1658" i="44" s="1"/>
  <c r="K1658" i="44" s="1"/>
  <c r="J1654" i="44"/>
  <c r="A1654" i="44"/>
  <c r="L1653" i="44"/>
  <c r="E1650" i="44"/>
  <c r="I1650" i="44" s="1"/>
  <c r="K1650" i="44" s="1"/>
  <c r="E1649" i="44"/>
  <c r="I1649" i="44" s="1"/>
  <c r="K1649" i="44" s="1"/>
  <c r="E1648" i="44"/>
  <c r="I1648" i="44" s="1"/>
  <c r="K1648" i="44" s="1"/>
  <c r="J1644" i="44"/>
  <c r="A1644" i="44"/>
  <c r="L1643" i="44"/>
  <c r="E1640" i="44"/>
  <c r="I1640" i="44" s="1"/>
  <c r="K1640" i="44" s="1"/>
  <c r="E1639" i="44"/>
  <c r="I1639" i="44" s="1"/>
  <c r="K1639" i="44" s="1"/>
  <c r="E1638" i="44"/>
  <c r="I1638" i="44" s="1"/>
  <c r="K1638" i="44" s="1"/>
  <c r="J1634" i="44"/>
  <c r="A1634" i="44"/>
  <c r="L1633" i="44"/>
  <c r="E1630" i="44"/>
  <c r="I1630" i="44" s="1"/>
  <c r="K1630" i="44" s="1"/>
  <c r="E1629" i="44"/>
  <c r="I1629" i="44" s="1"/>
  <c r="K1629" i="44" s="1"/>
  <c r="E1628" i="44"/>
  <c r="I1628" i="44" s="1"/>
  <c r="K1628" i="44" s="1"/>
  <c r="J1624" i="44"/>
  <c r="A1624" i="44"/>
  <c r="L1623" i="44"/>
  <c r="E1620" i="44"/>
  <c r="I1620" i="44" s="1"/>
  <c r="K1620" i="44" s="1"/>
  <c r="E1619" i="44"/>
  <c r="I1619" i="44" s="1"/>
  <c r="K1619" i="44" s="1"/>
  <c r="E1618" i="44"/>
  <c r="I1618" i="44" s="1"/>
  <c r="K1618" i="44" s="1"/>
  <c r="J1614" i="44"/>
  <c r="A1614" i="44"/>
  <c r="L1613" i="44"/>
  <c r="E1610" i="44"/>
  <c r="I1610" i="44" s="1"/>
  <c r="K1610" i="44" s="1"/>
  <c r="E1609" i="44"/>
  <c r="I1609" i="44" s="1"/>
  <c r="K1609" i="44" s="1"/>
  <c r="E1608" i="44"/>
  <c r="I1608" i="44" s="1"/>
  <c r="K1608" i="44" s="1"/>
  <c r="J1604" i="44"/>
  <c r="A1604" i="44"/>
  <c r="L1603" i="44"/>
  <c r="E1600" i="44"/>
  <c r="I1600" i="44" s="1"/>
  <c r="K1600" i="44" s="1"/>
  <c r="E1599" i="44"/>
  <c r="I1599" i="44" s="1"/>
  <c r="K1599" i="44" s="1"/>
  <c r="E1598" i="44"/>
  <c r="I1598" i="44" s="1"/>
  <c r="K1598" i="44" s="1"/>
  <c r="J1594" i="44"/>
  <c r="A1594" i="44"/>
  <c r="L1593" i="44"/>
  <c r="E1590" i="44"/>
  <c r="I1590" i="44" s="1"/>
  <c r="K1590" i="44" s="1"/>
  <c r="E1589" i="44"/>
  <c r="I1589" i="44" s="1"/>
  <c r="K1589" i="44" s="1"/>
  <c r="E1588" i="44"/>
  <c r="I1588" i="44" s="1"/>
  <c r="K1588" i="44" s="1"/>
  <c r="J1584" i="44"/>
  <c r="A1584" i="44"/>
  <c r="L1583" i="44"/>
  <c r="E1580" i="44"/>
  <c r="I1580" i="44" s="1"/>
  <c r="K1580" i="44" s="1"/>
  <c r="E1579" i="44"/>
  <c r="I1579" i="44" s="1"/>
  <c r="K1579" i="44" s="1"/>
  <c r="E1578" i="44"/>
  <c r="I1578" i="44" s="1"/>
  <c r="K1578" i="44" s="1"/>
  <c r="J1574" i="44"/>
  <c r="A1574" i="44"/>
  <c r="L1573" i="44"/>
  <c r="E1570" i="44"/>
  <c r="I1570" i="44" s="1"/>
  <c r="K1570" i="44" s="1"/>
  <c r="E1569" i="44"/>
  <c r="I1569" i="44" s="1"/>
  <c r="K1569" i="44" s="1"/>
  <c r="E1568" i="44"/>
  <c r="I1568" i="44" s="1"/>
  <c r="K1568" i="44" s="1"/>
  <c r="J1564" i="44"/>
  <c r="A1564" i="44"/>
  <c r="L1563" i="44"/>
  <c r="E1560" i="44"/>
  <c r="I1560" i="44" s="1"/>
  <c r="K1560" i="44" s="1"/>
  <c r="E1559" i="44"/>
  <c r="I1559" i="44" s="1"/>
  <c r="K1559" i="44" s="1"/>
  <c r="E1558" i="44"/>
  <c r="I1558" i="44" s="1"/>
  <c r="K1558" i="44" s="1"/>
  <c r="J1554" i="44"/>
  <c r="A1554" i="44"/>
  <c r="L1553" i="44"/>
  <c r="A1544" i="44"/>
  <c r="E1540" i="44"/>
  <c r="I1540" i="44" s="1"/>
  <c r="K1540" i="44" s="1"/>
  <c r="E1539" i="44"/>
  <c r="I1539" i="44" s="1"/>
  <c r="K1539" i="44" s="1"/>
  <c r="E1538" i="44"/>
  <c r="I1538" i="44" s="1"/>
  <c r="K1538" i="44" s="1"/>
  <c r="J1534" i="44"/>
  <c r="A1534" i="44"/>
  <c r="L1533" i="44"/>
  <c r="A1524" i="44"/>
  <c r="A1514" i="44"/>
  <c r="E1510" i="44"/>
  <c r="I1510" i="44" s="1"/>
  <c r="K1510" i="44" s="1"/>
  <c r="A1504" i="44"/>
  <c r="E1500" i="44"/>
  <c r="I1500" i="44" s="1"/>
  <c r="K1500" i="44" s="1"/>
  <c r="A1494" i="44"/>
  <c r="A1485" i="44"/>
  <c r="A1476" i="44"/>
  <c r="E1472" i="44"/>
  <c r="I1472" i="44" s="1"/>
  <c r="K1472" i="44" s="1"/>
  <c r="A1466" i="44"/>
  <c r="E1462" i="44"/>
  <c r="I1462" i="44" s="1"/>
  <c r="K1462" i="44" s="1"/>
  <c r="A1454" i="44"/>
  <c r="A1444" i="44"/>
  <c r="L1433" i="44"/>
  <c r="A1434" i="44"/>
  <c r="L1423" i="44"/>
  <c r="A1424" i="44"/>
  <c r="E1420" i="44"/>
  <c r="I1420" i="44" s="1"/>
  <c r="K1420" i="44" s="1"/>
  <c r="A1414" i="44"/>
  <c r="A1404" i="44"/>
  <c r="L1392" i="44"/>
  <c r="A1393" i="44"/>
  <c r="E1387" i="44"/>
  <c r="I1387" i="44" s="1"/>
  <c r="K1387" i="44" s="1"/>
  <c r="A1383" i="44"/>
  <c r="E1377" i="44"/>
  <c r="I1377" i="44" s="1"/>
  <c r="K1377" i="44" s="1"/>
  <c r="A1373" i="44"/>
  <c r="L1361" i="44"/>
  <c r="A1362" i="44"/>
  <c r="A1352" i="44"/>
  <c r="E1348" i="44"/>
  <c r="I1348" i="44" s="1"/>
  <c r="K1348" i="44" s="1"/>
  <c r="A1342" i="44"/>
  <c r="E1338" i="44"/>
  <c r="I1338" i="44" s="1"/>
  <c r="K1338" i="44" s="1"/>
  <c r="A1330" i="44"/>
  <c r="E1326" i="44"/>
  <c r="I1326" i="44" s="1"/>
  <c r="K1326" i="44" s="1"/>
  <c r="E1325" i="44"/>
  <c r="I1325" i="44" s="1"/>
  <c r="K1325" i="44" s="1"/>
  <c r="J1321" i="44"/>
  <c r="A1321" i="44"/>
  <c r="L1320" i="44"/>
  <c r="E1317" i="44"/>
  <c r="I1317" i="44" s="1"/>
  <c r="K1317" i="44" s="1"/>
  <c r="E1316" i="44"/>
  <c r="I1316" i="44" s="1"/>
  <c r="K1316" i="44" s="1"/>
  <c r="J1312" i="44"/>
  <c r="A1312" i="44"/>
  <c r="L1311" i="44"/>
  <c r="E1308" i="44"/>
  <c r="I1308" i="44" s="1"/>
  <c r="K1308" i="44" s="1"/>
  <c r="A1300" i="44"/>
  <c r="L1289" i="44"/>
  <c r="A1290" i="44"/>
  <c r="E1286" i="44"/>
  <c r="I1286" i="44" s="1"/>
  <c r="K1286" i="44" s="1"/>
  <c r="E1285" i="44"/>
  <c r="I1285" i="44" s="1"/>
  <c r="K1285" i="44" s="1"/>
  <c r="E1284" i="44"/>
  <c r="I1284" i="44" s="1"/>
  <c r="K1284" i="44" s="1"/>
  <c r="J1280" i="44"/>
  <c r="A1280" i="44"/>
  <c r="L1279" i="44"/>
  <c r="E1276" i="44"/>
  <c r="I1276" i="44" s="1"/>
  <c r="K1276" i="44" s="1"/>
  <c r="E1275" i="44"/>
  <c r="I1275" i="44" s="1"/>
  <c r="K1275" i="44" s="1"/>
  <c r="J1271" i="44"/>
  <c r="A1271" i="44"/>
  <c r="L1270" i="44"/>
  <c r="E1267" i="44"/>
  <c r="I1267" i="44" s="1"/>
  <c r="K1267" i="44" s="1"/>
  <c r="E1266" i="44"/>
  <c r="I1266" i="44" s="1"/>
  <c r="K1266" i="44" s="1"/>
  <c r="J1262" i="44"/>
  <c r="A1262" i="44"/>
  <c r="L1261" i="44"/>
  <c r="E1258" i="44"/>
  <c r="I1258" i="44" s="1"/>
  <c r="K1258" i="44" s="1"/>
  <c r="E1257" i="44"/>
  <c r="I1257" i="44" s="1"/>
  <c r="K1257" i="44" s="1"/>
  <c r="J1253" i="44"/>
  <c r="A1253" i="44"/>
  <c r="L1252" i="44"/>
  <c r="E1249" i="44"/>
  <c r="I1249" i="44" s="1"/>
  <c r="K1249" i="44" s="1"/>
  <c r="E1248" i="44"/>
  <c r="I1248" i="44" s="1"/>
  <c r="K1248" i="44" s="1"/>
  <c r="J1244" i="44"/>
  <c r="A1244" i="44"/>
  <c r="L1243" i="44"/>
  <c r="E1240" i="44"/>
  <c r="I1240" i="44" s="1"/>
  <c r="K1240" i="44" s="1"/>
  <c r="E1239" i="44"/>
  <c r="I1239" i="44" s="1"/>
  <c r="K1239" i="44" s="1"/>
  <c r="J1235" i="44"/>
  <c r="A1235" i="44"/>
  <c r="L1234" i="44"/>
  <c r="E1231" i="44"/>
  <c r="I1231" i="44" s="1"/>
  <c r="K1231" i="44" s="1"/>
  <c r="E1230" i="44"/>
  <c r="I1230" i="44" s="1"/>
  <c r="K1230" i="44" s="1"/>
  <c r="J1226" i="44"/>
  <c r="A1226" i="44"/>
  <c r="L1225" i="44"/>
  <c r="E1222" i="44"/>
  <c r="I1222" i="44" s="1"/>
  <c r="K1222" i="44" s="1"/>
  <c r="E1221" i="44"/>
  <c r="I1221" i="44" s="1"/>
  <c r="K1221" i="44" s="1"/>
  <c r="J1217" i="44"/>
  <c r="A1217" i="44"/>
  <c r="L1216" i="44"/>
  <c r="E1213" i="44"/>
  <c r="I1213" i="44" s="1"/>
  <c r="K1213" i="44" s="1"/>
  <c r="E1212" i="44"/>
  <c r="I1212" i="44" s="1"/>
  <c r="K1212" i="44" s="1"/>
  <c r="E1211" i="44"/>
  <c r="I1211" i="44" s="1"/>
  <c r="K1211" i="44" s="1"/>
  <c r="J1207" i="44"/>
  <c r="A1207" i="44"/>
  <c r="L1206" i="44"/>
  <c r="E1203" i="44"/>
  <c r="I1203" i="44" s="1"/>
  <c r="K1203" i="44" s="1"/>
  <c r="E1202" i="44"/>
  <c r="I1202" i="44" s="1"/>
  <c r="K1202" i="44" s="1"/>
  <c r="E1201" i="44"/>
  <c r="I1201" i="44" s="1"/>
  <c r="K1201" i="44" s="1"/>
  <c r="J1197" i="44"/>
  <c r="A1197" i="44"/>
  <c r="L1196" i="44"/>
  <c r="E1193" i="44"/>
  <c r="I1193" i="44" s="1"/>
  <c r="K1193" i="44" s="1"/>
  <c r="E1192" i="44"/>
  <c r="I1192" i="44" s="1"/>
  <c r="K1192" i="44" s="1"/>
  <c r="E1191" i="44"/>
  <c r="I1191" i="44" s="1"/>
  <c r="K1191" i="44" s="1"/>
  <c r="J1187" i="44"/>
  <c r="A1187" i="44"/>
  <c r="L1186" i="44"/>
  <c r="E1183" i="44"/>
  <c r="I1183" i="44" s="1"/>
  <c r="K1183" i="44" s="1"/>
  <c r="E1182" i="44"/>
  <c r="I1182" i="44" s="1"/>
  <c r="K1182" i="44" s="1"/>
  <c r="J1178" i="44"/>
  <c r="A1178" i="44"/>
  <c r="L1177" i="44"/>
  <c r="E1174" i="44"/>
  <c r="I1174" i="44" s="1"/>
  <c r="K1174" i="44" s="1"/>
  <c r="E1173" i="44"/>
  <c r="I1173" i="44" s="1"/>
  <c r="K1173" i="44" s="1"/>
  <c r="J1169" i="44"/>
  <c r="A1169" i="44"/>
  <c r="L1168" i="44"/>
  <c r="E1165" i="44"/>
  <c r="I1165" i="44" s="1"/>
  <c r="K1165" i="44" s="1"/>
  <c r="E1164" i="44"/>
  <c r="I1164" i="44" s="1"/>
  <c r="K1164" i="44" s="1"/>
  <c r="J1160" i="44"/>
  <c r="A1160" i="44"/>
  <c r="L1159" i="44"/>
  <c r="E1156" i="44"/>
  <c r="I1156" i="44" s="1"/>
  <c r="K1156" i="44" s="1"/>
  <c r="E1155" i="44"/>
  <c r="I1155" i="44" s="1"/>
  <c r="K1155" i="44" s="1"/>
  <c r="J1151" i="44"/>
  <c r="A1151" i="44"/>
  <c r="L1150" i="44"/>
  <c r="E1147" i="44"/>
  <c r="I1147" i="44" s="1"/>
  <c r="K1147" i="44" s="1"/>
  <c r="E1146" i="44"/>
  <c r="I1146" i="44" s="1"/>
  <c r="K1146" i="44" s="1"/>
  <c r="J1142" i="44"/>
  <c r="A1142" i="44"/>
  <c r="L1141" i="44"/>
  <c r="E1138" i="44"/>
  <c r="I1138" i="44" s="1"/>
  <c r="K1138" i="44" s="1"/>
  <c r="E1137" i="44"/>
  <c r="I1137" i="44" s="1"/>
  <c r="K1137" i="44" s="1"/>
  <c r="J1133" i="44"/>
  <c r="A1133" i="44"/>
  <c r="L1132" i="44"/>
  <c r="E1129" i="44"/>
  <c r="I1129" i="44" s="1"/>
  <c r="K1129" i="44" s="1"/>
  <c r="E1128" i="44"/>
  <c r="I1128" i="44" s="1"/>
  <c r="K1128" i="44" s="1"/>
  <c r="J1124" i="44"/>
  <c r="A1124" i="44"/>
  <c r="L1123" i="44"/>
  <c r="E1120" i="44"/>
  <c r="I1120" i="44" s="1"/>
  <c r="K1120" i="44" s="1"/>
  <c r="E1119" i="44"/>
  <c r="I1119" i="44" s="1"/>
  <c r="K1119" i="44" s="1"/>
  <c r="J1115" i="44"/>
  <c r="A1115" i="44"/>
  <c r="L1114" i="44"/>
  <c r="E1111" i="44"/>
  <c r="I1111" i="44" s="1"/>
  <c r="K1111" i="44" s="1"/>
  <c r="E1110" i="44"/>
  <c r="I1110" i="44" s="1"/>
  <c r="K1110" i="44" s="1"/>
  <c r="E1109" i="44"/>
  <c r="I1109" i="44" s="1"/>
  <c r="K1109" i="44" s="1"/>
  <c r="J1105" i="44"/>
  <c r="A1105" i="44"/>
  <c r="L1104" i="44"/>
  <c r="E1101" i="44"/>
  <c r="I1101" i="44" s="1"/>
  <c r="K1101" i="44" s="1"/>
  <c r="E1100" i="44"/>
  <c r="I1100" i="44" s="1"/>
  <c r="K1100" i="44" s="1"/>
  <c r="E1099" i="44"/>
  <c r="I1099" i="44" s="1"/>
  <c r="K1099" i="44" s="1"/>
  <c r="J1095" i="44"/>
  <c r="A1095" i="44"/>
  <c r="L1094" i="44"/>
  <c r="E1091" i="44"/>
  <c r="I1091" i="44" s="1"/>
  <c r="K1091" i="44" s="1"/>
  <c r="E1090" i="44"/>
  <c r="I1090" i="44" s="1"/>
  <c r="K1090" i="44" s="1"/>
  <c r="E1089" i="44"/>
  <c r="I1089" i="44" s="1"/>
  <c r="K1089" i="44" s="1"/>
  <c r="J1085" i="44"/>
  <c r="A1085" i="44"/>
  <c r="L1084" i="44"/>
  <c r="E1081" i="44"/>
  <c r="I1081" i="44" s="1"/>
  <c r="K1081" i="44" s="1"/>
  <c r="E1080" i="44"/>
  <c r="I1080" i="44" s="1"/>
  <c r="K1080" i="44" s="1"/>
  <c r="E1079" i="44"/>
  <c r="I1079" i="44" s="1"/>
  <c r="K1079" i="44" s="1"/>
  <c r="J1075" i="44"/>
  <c r="A1075" i="44"/>
  <c r="L1074" i="44"/>
  <c r="E1071" i="44"/>
  <c r="I1071" i="44" s="1"/>
  <c r="K1071" i="44" s="1"/>
  <c r="E1070" i="44"/>
  <c r="I1070" i="44" s="1"/>
  <c r="K1070" i="44" s="1"/>
  <c r="E1069" i="44"/>
  <c r="I1069" i="44" s="1"/>
  <c r="K1069" i="44" s="1"/>
  <c r="J1065" i="44"/>
  <c r="A1065" i="44"/>
  <c r="L1064" i="44"/>
  <c r="E1061" i="44"/>
  <c r="I1061" i="44" s="1"/>
  <c r="K1061" i="44" s="1"/>
  <c r="E1060" i="44"/>
  <c r="I1060" i="44" s="1"/>
  <c r="K1060" i="44" s="1"/>
  <c r="E1059" i="44"/>
  <c r="I1059" i="44" s="1"/>
  <c r="K1059" i="44" s="1"/>
  <c r="J1055" i="44"/>
  <c r="A1055" i="44"/>
  <c r="L1054" i="44"/>
  <c r="E1050" i="44"/>
  <c r="I1050" i="44" s="1"/>
  <c r="K1050" i="44" s="1"/>
  <c r="A1043" i="44"/>
  <c r="E1039" i="44"/>
  <c r="I1039" i="44" s="1"/>
  <c r="K1039" i="44" s="1"/>
  <c r="E1038" i="44"/>
  <c r="I1038" i="44" s="1"/>
  <c r="K1038" i="44" s="1"/>
  <c r="J1034" i="44"/>
  <c r="A1034" i="44"/>
  <c r="L1033" i="44"/>
  <c r="E1030" i="44"/>
  <c r="I1030" i="44" s="1"/>
  <c r="K1030" i="44" s="1"/>
  <c r="E1029" i="44"/>
  <c r="I1029" i="44" s="1"/>
  <c r="K1029" i="44" s="1"/>
  <c r="J1025" i="44"/>
  <c r="A1025" i="44"/>
  <c r="L1024" i="44"/>
  <c r="E1021" i="44"/>
  <c r="I1021" i="44" s="1"/>
  <c r="K1021" i="44" s="1"/>
  <c r="E1020" i="44"/>
  <c r="I1020" i="44" s="1"/>
  <c r="K1020" i="44" s="1"/>
  <c r="J1016" i="44"/>
  <c r="A1016" i="44"/>
  <c r="L1015" i="44"/>
  <c r="E1012" i="44"/>
  <c r="I1012" i="44" s="1"/>
  <c r="K1012" i="44" s="1"/>
  <c r="E1011" i="44"/>
  <c r="I1011" i="44" s="1"/>
  <c r="K1011" i="44" s="1"/>
  <c r="J1007" i="44"/>
  <c r="A1007" i="44"/>
  <c r="L1006" i="44"/>
  <c r="E1003" i="44"/>
  <c r="I1003" i="44" s="1"/>
  <c r="K1003" i="44" s="1"/>
  <c r="E1002" i="44"/>
  <c r="I1002" i="44" s="1"/>
  <c r="K1002" i="44" s="1"/>
  <c r="J998" i="44"/>
  <c r="A998" i="44"/>
  <c r="L997" i="44"/>
  <c r="E994" i="44"/>
  <c r="I994" i="44" s="1"/>
  <c r="K994" i="44" s="1"/>
  <c r="E993" i="44"/>
  <c r="I993" i="44" s="1"/>
  <c r="K993" i="44" s="1"/>
  <c r="J989" i="44"/>
  <c r="A989" i="44"/>
  <c r="L988" i="44"/>
  <c r="E985" i="44"/>
  <c r="I985" i="44" s="1"/>
  <c r="K985" i="44" s="1"/>
  <c r="E984" i="44"/>
  <c r="I984" i="44" s="1"/>
  <c r="K984" i="44" s="1"/>
  <c r="J980" i="44"/>
  <c r="A980" i="44"/>
  <c r="L979" i="44"/>
  <c r="E976" i="44"/>
  <c r="I976" i="44" s="1"/>
  <c r="K976" i="44" s="1"/>
  <c r="E975" i="44"/>
  <c r="I975" i="44" s="1"/>
  <c r="K975" i="44" s="1"/>
  <c r="J971" i="44"/>
  <c r="A971" i="44"/>
  <c r="L970" i="44"/>
  <c r="E967" i="44"/>
  <c r="I967" i="44" s="1"/>
  <c r="K967" i="44" s="1"/>
  <c r="E966" i="44"/>
  <c r="I966" i="44" s="1"/>
  <c r="K966" i="44" s="1"/>
  <c r="E965" i="44"/>
  <c r="I965" i="44" s="1"/>
  <c r="K965" i="44" s="1"/>
  <c r="J961" i="44"/>
  <c r="A961" i="44"/>
  <c r="L960" i="44"/>
  <c r="E957" i="44"/>
  <c r="I957" i="44" s="1"/>
  <c r="K957" i="44" s="1"/>
  <c r="E956" i="44"/>
  <c r="I956" i="44" s="1"/>
  <c r="K956" i="44" s="1"/>
  <c r="E955" i="44"/>
  <c r="I955" i="44" s="1"/>
  <c r="K955" i="44" s="1"/>
  <c r="J951" i="44"/>
  <c r="A951" i="44"/>
  <c r="L950" i="44"/>
  <c r="E947" i="44"/>
  <c r="I947" i="44" s="1"/>
  <c r="K947" i="44" s="1"/>
  <c r="E946" i="44"/>
  <c r="I946" i="44" s="1"/>
  <c r="K946" i="44" s="1"/>
  <c r="E945" i="44"/>
  <c r="I945" i="44" s="1"/>
  <c r="K945" i="44" s="1"/>
  <c r="J941" i="44"/>
  <c r="A941" i="44"/>
  <c r="L940" i="44"/>
  <c r="E937" i="44"/>
  <c r="I937" i="44" s="1"/>
  <c r="K937" i="44" s="1"/>
  <c r="E936" i="44"/>
  <c r="I936" i="44" s="1"/>
  <c r="K936" i="44" s="1"/>
  <c r="J932" i="44"/>
  <c r="A932" i="44"/>
  <c r="L931" i="44"/>
  <c r="E928" i="44"/>
  <c r="I928" i="44" s="1"/>
  <c r="K928" i="44" s="1"/>
  <c r="E927" i="44"/>
  <c r="I927" i="44" s="1"/>
  <c r="K927" i="44" s="1"/>
  <c r="J923" i="44"/>
  <c r="A923" i="44"/>
  <c r="L922" i="44"/>
  <c r="E919" i="44"/>
  <c r="I919" i="44" s="1"/>
  <c r="K919" i="44" s="1"/>
  <c r="E918" i="44"/>
  <c r="I918" i="44" s="1"/>
  <c r="K918" i="44" s="1"/>
  <c r="J914" i="44"/>
  <c r="A914" i="44"/>
  <c r="L913" i="44"/>
  <c r="E910" i="44"/>
  <c r="I910" i="44" s="1"/>
  <c r="K910" i="44" s="1"/>
  <c r="E909" i="44"/>
  <c r="I909" i="44" s="1"/>
  <c r="K909" i="44" s="1"/>
  <c r="J905" i="44"/>
  <c r="A905" i="44"/>
  <c r="L904" i="44"/>
  <c r="E901" i="44"/>
  <c r="I901" i="44" s="1"/>
  <c r="K901" i="44" s="1"/>
  <c r="E900" i="44"/>
  <c r="I900" i="44" s="1"/>
  <c r="K900" i="44" s="1"/>
  <c r="J896" i="44"/>
  <c r="A896" i="44"/>
  <c r="L895" i="44"/>
  <c r="E892" i="44"/>
  <c r="I892" i="44" s="1"/>
  <c r="K892" i="44" s="1"/>
  <c r="E891" i="44"/>
  <c r="I891" i="44" s="1"/>
  <c r="K891" i="44" s="1"/>
  <c r="E890" i="44"/>
  <c r="I890" i="44" s="1"/>
  <c r="K890" i="44" s="1"/>
  <c r="J886" i="44"/>
  <c r="A886" i="44"/>
  <c r="L885" i="44"/>
  <c r="E882" i="44"/>
  <c r="I882" i="44" s="1"/>
  <c r="K882" i="44" s="1"/>
  <c r="E881" i="44"/>
  <c r="I881" i="44" s="1"/>
  <c r="K881" i="44" s="1"/>
  <c r="J877" i="44"/>
  <c r="A877" i="44"/>
  <c r="L876" i="44"/>
  <c r="E873" i="44"/>
  <c r="I873" i="44" s="1"/>
  <c r="K873" i="44" s="1"/>
  <c r="E872" i="44"/>
  <c r="I872" i="44" s="1"/>
  <c r="K872" i="44" s="1"/>
  <c r="J868" i="44"/>
  <c r="A868" i="44"/>
  <c r="L867" i="44"/>
  <c r="E863" i="44"/>
  <c r="I863" i="44" s="1"/>
  <c r="K863" i="44" s="1"/>
  <c r="A859" i="44"/>
  <c r="A846" i="44"/>
  <c r="E841" i="44"/>
  <c r="I841" i="44" s="1"/>
  <c r="K841" i="44" s="1"/>
  <c r="A833" i="44"/>
  <c r="E829" i="44"/>
  <c r="I829" i="44" s="1"/>
  <c r="K829" i="44" s="1"/>
  <c r="A823" i="44"/>
  <c r="L822" i="44"/>
  <c r="E819" i="44"/>
  <c r="I819" i="44" s="1"/>
  <c r="K819" i="44" s="1"/>
  <c r="A813" i="44"/>
  <c r="A804" i="44"/>
  <c r="E799" i="44"/>
  <c r="I799" i="44" s="1"/>
  <c r="K799" i="44" s="1"/>
  <c r="A794" i="44"/>
  <c r="E789" i="44"/>
  <c r="I789" i="44" s="1"/>
  <c r="K789" i="44" s="1"/>
  <c r="A785" i="44"/>
  <c r="E781" i="44"/>
  <c r="I781" i="44" s="1"/>
  <c r="K781" i="44" s="1"/>
  <c r="A774" i="44"/>
  <c r="A763" i="44"/>
  <c r="L751" i="44"/>
  <c r="A752" i="44"/>
  <c r="E748" i="44"/>
  <c r="I748" i="44" s="1"/>
  <c r="K748" i="44" s="1"/>
  <c r="E747" i="44"/>
  <c r="I747" i="44" s="1"/>
  <c r="K747" i="44" s="1"/>
  <c r="J743" i="44"/>
  <c r="A743" i="44"/>
  <c r="L742" i="44"/>
  <c r="E739" i="44"/>
  <c r="I739" i="44" s="1"/>
  <c r="K739" i="44" s="1"/>
  <c r="E738" i="44"/>
  <c r="I738" i="44" s="1"/>
  <c r="K738" i="44" s="1"/>
  <c r="J734" i="44"/>
  <c r="A734" i="44"/>
  <c r="L733" i="44"/>
  <c r="E730" i="44"/>
  <c r="I730" i="44" s="1"/>
  <c r="K730" i="44" s="1"/>
  <c r="E729" i="44"/>
  <c r="I729" i="44" s="1"/>
  <c r="K729" i="44" s="1"/>
  <c r="E728" i="44"/>
  <c r="I728" i="44" s="1"/>
  <c r="K728" i="44" s="1"/>
  <c r="E727" i="44"/>
  <c r="I727" i="44" s="1"/>
  <c r="K727" i="44" s="1"/>
  <c r="E726" i="44"/>
  <c r="I726" i="44" s="1"/>
  <c r="K726" i="44" s="1"/>
  <c r="E725" i="44"/>
  <c r="I725" i="44" s="1"/>
  <c r="K725" i="44" s="1"/>
  <c r="E724" i="44"/>
  <c r="I724" i="44" s="1"/>
  <c r="K724" i="44" s="1"/>
  <c r="J720" i="44"/>
  <c r="A720" i="44"/>
  <c r="L719" i="44"/>
  <c r="E716" i="44"/>
  <c r="I716" i="44" s="1"/>
  <c r="K716" i="44" s="1"/>
  <c r="A710" i="44"/>
  <c r="E705" i="44"/>
  <c r="I705" i="44" s="1"/>
  <c r="K705" i="44" s="1"/>
  <c r="A701" i="44"/>
  <c r="A691" i="44"/>
  <c r="E686" i="44"/>
  <c r="I686" i="44" s="1"/>
  <c r="K686" i="44" s="1"/>
  <c r="A680" i="44"/>
  <c r="E676" i="44"/>
  <c r="I676" i="44" s="1"/>
  <c r="K676" i="44" s="1"/>
  <c r="A670" i="44"/>
  <c r="E666" i="44"/>
  <c r="I666" i="44" s="1"/>
  <c r="K666" i="44" s="1"/>
  <c r="A660" i="44"/>
  <c r="A650" i="44"/>
  <c r="E646" i="44"/>
  <c r="I646" i="44" s="1"/>
  <c r="K646" i="44" s="1"/>
  <c r="A640" i="44"/>
  <c r="E636" i="44"/>
  <c r="I636" i="44" s="1"/>
  <c r="K636" i="44" s="1"/>
  <c r="A630" i="44"/>
  <c r="E626" i="44"/>
  <c r="I626" i="44" s="1"/>
  <c r="K626" i="44" s="1"/>
  <c r="A619" i="44"/>
  <c r="A609" i="44"/>
  <c r="E604" i="44"/>
  <c r="I604" i="44" s="1"/>
  <c r="K604" i="44" s="1"/>
  <c r="A599" i="44"/>
  <c r="E594" i="44"/>
  <c r="I594" i="44" s="1"/>
  <c r="K594" i="44" s="1"/>
  <c r="A589" i="44"/>
  <c r="E584" i="44"/>
  <c r="I584" i="44" s="1"/>
  <c r="K584" i="44" s="1"/>
  <c r="A579" i="44"/>
  <c r="A569" i="44"/>
  <c r="E564" i="44"/>
  <c r="I564" i="44" s="1"/>
  <c r="K564" i="44" s="1"/>
  <c r="A559" i="44"/>
  <c r="E554" i="44"/>
  <c r="I554" i="44" s="1"/>
  <c r="K554" i="44" s="1"/>
  <c r="A548" i="44"/>
  <c r="E544" i="44"/>
  <c r="I544" i="44" s="1"/>
  <c r="K544" i="44" s="1"/>
  <c r="A537" i="44"/>
  <c r="A526" i="44"/>
  <c r="E522" i="44"/>
  <c r="I522" i="44" s="1"/>
  <c r="K522" i="44" s="1"/>
  <c r="A515" i="44"/>
  <c r="A502" i="44"/>
  <c r="E498" i="44"/>
  <c r="I498" i="44" s="1"/>
  <c r="K498" i="44" s="1"/>
  <c r="E497" i="44"/>
  <c r="I497" i="44" s="1"/>
  <c r="K497" i="44" s="1"/>
  <c r="E496" i="44"/>
  <c r="I496" i="44" s="1"/>
  <c r="K496" i="44" s="1"/>
  <c r="E495" i="44"/>
  <c r="I495" i="44" s="1"/>
  <c r="K495" i="44" s="1"/>
  <c r="E494" i="44"/>
  <c r="I494" i="44" s="1"/>
  <c r="K494" i="44" s="1"/>
  <c r="E493" i="44"/>
  <c r="I493" i="44" s="1"/>
  <c r="K493" i="44" s="1"/>
  <c r="E492" i="44"/>
  <c r="I492" i="44" s="1"/>
  <c r="K492" i="44" s="1"/>
  <c r="E491" i="44"/>
  <c r="I491" i="44" s="1"/>
  <c r="K491" i="44" s="1"/>
  <c r="J487" i="44"/>
  <c r="A487" i="44"/>
  <c r="L486" i="44"/>
  <c r="E483" i="44"/>
  <c r="I483" i="44" s="1"/>
  <c r="E482" i="44"/>
  <c r="I482" i="44" s="1"/>
  <c r="J478" i="44"/>
  <c r="A478" i="44"/>
  <c r="L477" i="44"/>
  <c r="E474" i="44"/>
  <c r="I474" i="44" s="1"/>
  <c r="E473" i="44"/>
  <c r="I473" i="44" s="1"/>
  <c r="E472" i="44"/>
  <c r="I472" i="44" s="1"/>
  <c r="J468" i="44"/>
  <c r="A468" i="44"/>
  <c r="L467" i="44"/>
  <c r="E464" i="44"/>
  <c r="I464" i="44" s="1"/>
  <c r="K464" i="44" s="1"/>
  <c r="E463" i="44"/>
  <c r="I463" i="44" s="1"/>
  <c r="K463" i="44" s="1"/>
  <c r="E462" i="44"/>
  <c r="I462" i="44" s="1"/>
  <c r="K462" i="44" s="1"/>
  <c r="E461" i="44"/>
  <c r="I461" i="44" s="1"/>
  <c r="K461" i="44" s="1"/>
  <c r="E460" i="44"/>
  <c r="I460" i="44" s="1"/>
  <c r="K460" i="44" s="1"/>
  <c r="E459" i="44"/>
  <c r="I459" i="44" s="1"/>
  <c r="K459" i="44" s="1"/>
  <c r="E458" i="44"/>
  <c r="I458" i="44" s="1"/>
  <c r="K458" i="44" s="1"/>
  <c r="E457" i="44"/>
  <c r="I457" i="44" s="1"/>
  <c r="K457" i="44" s="1"/>
  <c r="J453" i="44"/>
  <c r="A453" i="44"/>
  <c r="L452" i="44"/>
  <c r="E449" i="44"/>
  <c r="I449" i="44" s="1"/>
  <c r="E448" i="44"/>
  <c r="I448" i="44" s="1"/>
  <c r="E447" i="44"/>
  <c r="I447" i="44" s="1"/>
  <c r="E446" i="44"/>
  <c r="I446" i="44" s="1"/>
  <c r="K446" i="44" s="1"/>
  <c r="E445" i="44"/>
  <c r="I445" i="44" s="1"/>
  <c r="K445" i="44" s="1"/>
  <c r="E444" i="44"/>
  <c r="I444" i="44" s="1"/>
  <c r="K444" i="44" s="1"/>
  <c r="E443" i="44"/>
  <c r="I443" i="44" s="1"/>
  <c r="K443" i="44" s="1"/>
  <c r="E442" i="44"/>
  <c r="I442" i="44" s="1"/>
  <c r="K442" i="44" s="1"/>
  <c r="J438" i="44"/>
  <c r="A438" i="44"/>
  <c r="L437" i="44"/>
  <c r="E434" i="44"/>
  <c r="I434" i="44" s="1"/>
  <c r="K434" i="44" s="1"/>
  <c r="A423" i="44"/>
  <c r="A414" i="44"/>
  <c r="E410" i="44"/>
  <c r="I410" i="44" s="1"/>
  <c r="A404" i="44"/>
  <c r="E400" i="44"/>
  <c r="I400" i="44" s="1"/>
  <c r="K400" i="44" s="1"/>
  <c r="E399" i="44"/>
  <c r="I399" i="44" s="1"/>
  <c r="K399" i="44" s="1"/>
  <c r="E398" i="44"/>
  <c r="I398" i="44" s="1"/>
  <c r="K398" i="44" s="1"/>
  <c r="E397" i="44"/>
  <c r="I397" i="44" s="1"/>
  <c r="K397" i="44" s="1"/>
  <c r="E396" i="44"/>
  <c r="I396" i="44" s="1"/>
  <c r="K396" i="44" s="1"/>
  <c r="E395" i="44"/>
  <c r="I395" i="44" s="1"/>
  <c r="K395" i="44" s="1"/>
  <c r="E394" i="44"/>
  <c r="I394" i="44" s="1"/>
  <c r="K394" i="44" s="1"/>
  <c r="J390" i="44"/>
  <c r="A390" i="44"/>
  <c r="L389" i="44"/>
  <c r="E386" i="44"/>
  <c r="I386" i="44" s="1"/>
  <c r="K386" i="44" s="1"/>
  <c r="E385" i="44"/>
  <c r="I385" i="44" s="1"/>
  <c r="K385" i="44" s="1"/>
  <c r="E384" i="44"/>
  <c r="I384" i="44" s="1"/>
  <c r="K384" i="44" s="1"/>
  <c r="E383" i="44"/>
  <c r="I383" i="44" s="1"/>
  <c r="K383" i="44" s="1"/>
  <c r="E382" i="44"/>
  <c r="I382" i="44" s="1"/>
  <c r="K382" i="44" s="1"/>
  <c r="E381" i="44"/>
  <c r="I381" i="44" s="1"/>
  <c r="K381" i="44" s="1"/>
  <c r="J377" i="44"/>
  <c r="A377" i="44"/>
  <c r="L376" i="44"/>
  <c r="E373" i="44"/>
  <c r="I373" i="44" s="1"/>
  <c r="A364" i="44"/>
  <c r="A354" i="44"/>
  <c r="E350" i="44"/>
  <c r="I350" i="44" s="1"/>
  <c r="A344" i="44"/>
  <c r="E340" i="44"/>
  <c r="I340" i="44" s="1"/>
  <c r="K340" i="44" s="1"/>
  <c r="E339" i="44"/>
  <c r="I339" i="44" s="1"/>
  <c r="K339" i="44" s="1"/>
  <c r="E338" i="44"/>
  <c r="I338" i="44" s="1"/>
  <c r="K338" i="44" s="1"/>
  <c r="J334" i="44"/>
  <c r="A334" i="44"/>
  <c r="L333" i="44"/>
  <c r="E330" i="44"/>
  <c r="I330" i="44" s="1"/>
  <c r="A324" i="44"/>
  <c r="E320" i="44"/>
  <c r="I320" i="44" s="1"/>
  <c r="K320" i="44" s="1"/>
  <c r="A314" i="44"/>
  <c r="A304" i="44"/>
  <c r="E300" i="44"/>
  <c r="I300" i="44" s="1"/>
  <c r="K300" i="44" s="1"/>
  <c r="A292" i="44"/>
  <c r="E288" i="44"/>
  <c r="I288" i="44" s="1"/>
  <c r="K288" i="44" s="1"/>
  <c r="A280" i="44"/>
  <c r="E276" i="44"/>
  <c r="I276" i="44" s="1"/>
  <c r="K276" i="44" s="1"/>
  <c r="A268" i="44"/>
  <c r="E264" i="44"/>
  <c r="I264" i="44" s="1"/>
  <c r="K264" i="44" s="1"/>
  <c r="A256" i="44"/>
  <c r="E252" i="44"/>
  <c r="I252" i="44" s="1"/>
  <c r="K252" i="44" s="1"/>
  <c r="A246" i="44"/>
  <c r="E242" i="44"/>
  <c r="I242" i="44" s="1"/>
  <c r="K242" i="44" s="1"/>
  <c r="A236" i="44"/>
  <c r="E232" i="44"/>
  <c r="I232" i="44" s="1"/>
  <c r="K232" i="44" s="1"/>
  <c r="A226" i="44"/>
  <c r="E222" i="44"/>
  <c r="I222" i="44" s="1"/>
  <c r="K222" i="44" s="1"/>
  <c r="A216" i="44"/>
  <c r="E212" i="44"/>
  <c r="I212" i="44" s="1"/>
  <c r="K212" i="44" s="1"/>
  <c r="A206" i="44"/>
  <c r="E202" i="44"/>
  <c r="I202" i="44" s="1"/>
  <c r="K202" i="44" s="1"/>
  <c r="A196" i="44"/>
  <c r="E192" i="44"/>
  <c r="I192" i="44" s="1"/>
  <c r="K192" i="44" s="1"/>
  <c r="A186" i="44"/>
  <c r="E182" i="44"/>
  <c r="I182" i="44" s="1"/>
  <c r="K182" i="44" s="1"/>
  <c r="A176" i="44"/>
  <c r="E172" i="44"/>
  <c r="I172" i="44" s="1"/>
  <c r="K172" i="44" s="1"/>
  <c r="A166" i="44"/>
  <c r="E162" i="44"/>
  <c r="I162" i="44" s="1"/>
  <c r="K162" i="44" s="1"/>
  <c r="A156" i="44"/>
  <c r="E152" i="44"/>
  <c r="I152" i="44" s="1"/>
  <c r="K152" i="44" s="1"/>
  <c r="A146" i="44"/>
  <c r="E142" i="44"/>
  <c r="I142" i="44" s="1"/>
  <c r="K142" i="44" s="1"/>
  <c r="A136" i="44"/>
  <c r="E132" i="44"/>
  <c r="I132" i="44" s="1"/>
  <c r="K132" i="44" s="1"/>
  <c r="A126" i="44"/>
  <c r="E122" i="44"/>
  <c r="I122" i="44" s="1"/>
  <c r="K122" i="44" s="1"/>
  <c r="A116" i="44"/>
  <c r="E112" i="44"/>
  <c r="I112" i="44" s="1"/>
  <c r="K112" i="44" s="1"/>
  <c r="A105" i="44"/>
  <c r="E100" i="44"/>
  <c r="I100" i="44" s="1"/>
  <c r="K100" i="44" s="1"/>
  <c r="A94" i="44"/>
  <c r="E90" i="44"/>
  <c r="I90" i="44" s="1"/>
  <c r="K90" i="44" s="1"/>
  <c r="A84" i="44"/>
  <c r="E80" i="44"/>
  <c r="I80" i="44" s="1"/>
  <c r="K80" i="44" s="1"/>
  <c r="A74" i="44"/>
  <c r="E70" i="44"/>
  <c r="I70" i="44" s="1"/>
  <c r="K70" i="44" s="1"/>
  <c r="E60" i="44"/>
  <c r="I60" i="44" s="1"/>
  <c r="K60" i="44" s="1"/>
  <c r="A54" i="44"/>
  <c r="E50" i="44"/>
  <c r="I50" i="44" s="1"/>
  <c r="K50" i="44" s="1"/>
  <c r="A43" i="44"/>
  <c r="E39" i="44"/>
  <c r="I39" i="44" s="1"/>
  <c r="K39" i="44" s="1"/>
  <c r="A33" i="44"/>
  <c r="E29" i="44"/>
  <c r="I29" i="44" s="1"/>
  <c r="K29" i="44" s="1"/>
  <c r="A23" i="44"/>
  <c r="J13" i="44"/>
  <c r="A13" i="44"/>
  <c r="E19" i="44"/>
  <c r="I19" i="44" s="1"/>
  <c r="K19" i="44" s="1"/>
  <c r="A3" i="44"/>
  <c r="L784" i="44" l="1"/>
  <c r="L1299" i="44"/>
  <c r="L403" i="44"/>
  <c r="L514" i="44"/>
  <c r="Y35" i="174"/>
  <c r="L205" i="44"/>
  <c r="L1453" i="44"/>
  <c r="L32" i="44"/>
  <c r="L73" i="44"/>
  <c r="L709" i="44"/>
  <c r="L175" i="44"/>
  <c r="L291" i="44"/>
  <c r="L1760" i="44"/>
  <c r="L679" i="44"/>
  <c r="L1808" i="44"/>
  <c r="L165" i="44"/>
  <c r="L578" i="44"/>
  <c r="L1413" i="44"/>
  <c r="L135" i="44"/>
  <c r="L547" i="44"/>
  <c r="L1382" i="44"/>
  <c r="L1701" i="44"/>
  <c r="L115" i="44"/>
  <c r="L1740" i="44"/>
  <c r="L1503" i="44"/>
  <c r="L1798" i="44"/>
  <c r="L12" i="44"/>
  <c r="L83" i="44"/>
  <c r="L255" i="44"/>
  <c r="L618" i="44"/>
  <c r="L1372" i="44"/>
  <c r="L53" i="44"/>
  <c r="L343" i="44"/>
  <c r="L558" i="44"/>
  <c r="L588" i="44"/>
  <c r="L1341" i="44"/>
  <c r="K1184" i="44"/>
  <c r="L22" i="44"/>
  <c r="L773" i="44"/>
  <c r="L1692" i="44"/>
  <c r="L245" i="44"/>
  <c r="L363" i="44"/>
  <c r="L629" i="44"/>
  <c r="L1042" i="44"/>
  <c r="L1493" i="44"/>
  <c r="L1769" i="44"/>
  <c r="L93" i="44"/>
  <c r="L125" i="44"/>
  <c r="L155" i="44"/>
  <c r="L215" i="44"/>
  <c r="L323" i="44"/>
  <c r="L669" i="44"/>
  <c r="L812" i="44"/>
  <c r="L1465" i="44"/>
  <c r="L1730" i="44"/>
  <c r="E360" i="44"/>
  <c r="I360" i="44" s="1"/>
  <c r="K360" i="44" s="1"/>
  <c r="L353" i="44"/>
  <c r="E574" i="44"/>
  <c r="I574" i="44" s="1"/>
  <c r="K574" i="44" s="1"/>
  <c r="L568" i="44"/>
  <c r="E767" i="44"/>
  <c r="I767" i="44" s="1"/>
  <c r="K767" i="44" s="1"/>
  <c r="L762" i="44"/>
  <c r="E1688" i="44"/>
  <c r="I1688" i="44" s="1"/>
  <c r="K1688" i="44" s="1"/>
  <c r="L1683" i="44"/>
  <c r="E1717" i="44"/>
  <c r="I1717" i="44" s="1"/>
  <c r="K1717" i="44" s="1"/>
  <c r="L1710" i="44"/>
  <c r="E1795" i="44"/>
  <c r="I1795" i="44" s="1"/>
  <c r="K1795" i="44" s="1"/>
  <c r="L1788" i="44"/>
  <c r="E310" i="44"/>
  <c r="I310" i="44" s="1"/>
  <c r="K310" i="44" s="1"/>
  <c r="L303" i="44"/>
  <c r="E532" i="44"/>
  <c r="I532" i="44" s="1"/>
  <c r="K532" i="44" s="1"/>
  <c r="L525" i="44"/>
  <c r="E697" i="44"/>
  <c r="I697" i="44" s="1"/>
  <c r="K697" i="44" s="1"/>
  <c r="L690" i="44"/>
  <c r="E1358" i="44"/>
  <c r="I1358" i="44" s="1"/>
  <c r="K1358" i="44" s="1"/>
  <c r="L1351" i="44"/>
  <c r="E1410" i="44"/>
  <c r="I1410" i="44" s="1"/>
  <c r="K1410" i="44" s="1"/>
  <c r="L1403" i="44"/>
  <c r="E1489" i="44"/>
  <c r="I1489" i="44" s="1"/>
  <c r="K1489" i="44" s="1"/>
  <c r="L1484" i="44"/>
  <c r="E1520" i="44"/>
  <c r="I1520" i="44" s="1"/>
  <c r="K1520" i="44" s="1"/>
  <c r="L1513" i="44"/>
  <c r="L195" i="44"/>
  <c r="L235" i="44"/>
  <c r="L279" i="44"/>
  <c r="L313" i="44"/>
  <c r="L422" i="44"/>
  <c r="E511" i="44"/>
  <c r="I511" i="44" s="1"/>
  <c r="K511" i="44" s="1"/>
  <c r="L501" i="44"/>
  <c r="L536" i="44"/>
  <c r="L639" i="44"/>
  <c r="E656" i="44"/>
  <c r="I656" i="44" s="1"/>
  <c r="K656" i="44" s="1"/>
  <c r="L649" i="44"/>
  <c r="L700" i="44"/>
  <c r="L832" i="44"/>
  <c r="E855" i="44"/>
  <c r="I855" i="44" s="1"/>
  <c r="K855" i="44" s="1"/>
  <c r="L845" i="44"/>
  <c r="E1680" i="44"/>
  <c r="I1680" i="44" s="1"/>
  <c r="K1680" i="44" s="1"/>
  <c r="L1673" i="44"/>
  <c r="E1727" i="44"/>
  <c r="I1727" i="44" s="1"/>
  <c r="K1727" i="44" s="1"/>
  <c r="L1720" i="44"/>
  <c r="E1785" i="44"/>
  <c r="I1785" i="44" s="1"/>
  <c r="K1785" i="44" s="1"/>
  <c r="L1778" i="44"/>
  <c r="L2" i="44"/>
  <c r="L42" i="44"/>
  <c r="L104" i="44"/>
  <c r="L145" i="44"/>
  <c r="L185" i="44"/>
  <c r="L225" i="44"/>
  <c r="L267" i="44"/>
  <c r="E419" i="44"/>
  <c r="I419" i="44" s="1"/>
  <c r="K419" i="44" s="1"/>
  <c r="L413" i="44"/>
  <c r="L598" i="44"/>
  <c r="E614" i="44"/>
  <c r="I614" i="44" s="1"/>
  <c r="K614" i="44" s="1"/>
  <c r="L608" i="44"/>
  <c r="L659" i="44"/>
  <c r="L793" i="44"/>
  <c r="E809" i="44"/>
  <c r="I809" i="44" s="1"/>
  <c r="K809" i="44" s="1"/>
  <c r="L803" i="44"/>
  <c r="L858" i="44"/>
  <c r="E1450" i="44"/>
  <c r="I1450" i="44" s="1"/>
  <c r="K1450" i="44" s="1"/>
  <c r="L1443" i="44"/>
  <c r="E1480" i="44"/>
  <c r="I1480" i="44" s="1"/>
  <c r="K1480" i="44" s="1"/>
  <c r="L1475" i="44"/>
  <c r="E1530" i="44"/>
  <c r="I1530" i="44" s="1"/>
  <c r="K1530" i="44" s="1"/>
  <c r="L1523" i="44"/>
  <c r="E1550" i="44"/>
  <c r="I1550" i="44" s="1"/>
  <c r="K1550" i="44" s="1"/>
  <c r="L1543" i="44"/>
  <c r="K330" i="44"/>
  <c r="K373" i="44"/>
  <c r="Y34" i="174"/>
  <c r="Y36" i="174"/>
  <c r="Y33" i="174"/>
  <c r="J1352" i="44"/>
  <c r="J166" i="44"/>
  <c r="J1300" i="44"/>
  <c r="J1494" i="44"/>
  <c r="K1611" i="44"/>
  <c r="J94" i="44"/>
  <c r="J146" i="44"/>
  <c r="E161" i="44"/>
  <c r="I161" i="44" s="1"/>
  <c r="K161" i="44" s="1"/>
  <c r="J176" i="44"/>
  <c r="J1342" i="44"/>
  <c r="J1404" i="44"/>
  <c r="K1277" i="44"/>
  <c r="Y48" i="174"/>
  <c r="Y49" i="174"/>
  <c r="Y50" i="174"/>
  <c r="Y51" i="174"/>
  <c r="K410" i="44"/>
  <c r="E696" i="44"/>
  <c r="I696" i="44" s="1"/>
  <c r="K696" i="44" s="1"/>
  <c r="J701" i="44"/>
  <c r="K1148" i="44"/>
  <c r="K1157" i="44"/>
  <c r="K1166" i="44"/>
  <c r="K1175" i="44"/>
  <c r="K1241" i="44"/>
  <c r="K1259" i="44"/>
  <c r="K1541" i="44"/>
  <c r="J1693" i="44"/>
  <c r="J1770" i="44"/>
  <c r="W33" i="174"/>
  <c r="W34" i="174"/>
  <c r="X34" i="174" s="1"/>
  <c r="W35" i="174"/>
  <c r="X35" i="174" s="1"/>
  <c r="W36" i="174"/>
  <c r="X36" i="174" s="1"/>
  <c r="X48" i="174"/>
  <c r="X49" i="174"/>
  <c r="X50" i="174"/>
  <c r="W52" i="174"/>
  <c r="W54" i="174" s="1"/>
  <c r="E69" i="44"/>
  <c r="I69" i="44" s="1"/>
  <c r="K69" i="44" s="1"/>
  <c r="J74" i="44"/>
  <c r="E89" i="44"/>
  <c r="I89" i="44" s="1"/>
  <c r="K89" i="44" s="1"/>
  <c r="J126" i="44"/>
  <c r="E141" i="44"/>
  <c r="I141" i="44" s="1"/>
  <c r="K141" i="44" s="1"/>
  <c r="E758" i="44"/>
  <c r="I758" i="44" s="1"/>
  <c r="K758" i="44" s="1"/>
  <c r="J752" i="44"/>
  <c r="E1430" i="44"/>
  <c r="I1430" i="44" s="1"/>
  <c r="K1430" i="44" s="1"/>
  <c r="J1424" i="44"/>
  <c r="K350" i="44"/>
  <c r="K482" i="44"/>
  <c r="K483" i="44"/>
  <c r="K740" i="44"/>
  <c r="K749" i="44"/>
  <c r="E759" i="44"/>
  <c r="I759" i="44" s="1"/>
  <c r="K759" i="44" s="1"/>
  <c r="K902" i="44"/>
  <c r="E1296" i="44"/>
  <c r="I1296" i="44" s="1"/>
  <c r="K1296" i="44" s="1"/>
  <c r="J1290" i="44"/>
  <c r="E1368" i="44"/>
  <c r="I1368" i="44" s="1"/>
  <c r="K1368" i="44" s="1"/>
  <c r="J1362" i="44"/>
  <c r="E1440" i="44"/>
  <c r="I1440" i="44" s="1"/>
  <c r="K1440" i="44" s="1"/>
  <c r="E1439" i="44"/>
  <c r="I1439" i="44" s="1"/>
  <c r="K1439" i="44" s="1"/>
  <c r="J1711" i="44"/>
  <c r="E1726" i="44"/>
  <c r="I1726" i="44" s="1"/>
  <c r="K1726" i="44" s="1"/>
  <c r="J1731" i="44"/>
  <c r="K1859" i="44"/>
  <c r="K2022" i="44"/>
  <c r="K2303" i="44"/>
  <c r="K2437" i="44"/>
  <c r="K883" i="44"/>
  <c r="K893" i="44"/>
  <c r="K920" i="44"/>
  <c r="K938" i="44"/>
  <c r="K986" i="44"/>
  <c r="K1004" i="44"/>
  <c r="K1022" i="44"/>
  <c r="K1040" i="44"/>
  <c r="K1072" i="44"/>
  <c r="K1082" i="44"/>
  <c r="K1092" i="44"/>
  <c r="K1102" i="44"/>
  <c r="K1112" i="44"/>
  <c r="K1223" i="44"/>
  <c r="J1444" i="44"/>
  <c r="E1459" i="44"/>
  <c r="I1459" i="44" s="1"/>
  <c r="K1459" i="44" s="1"/>
  <c r="E1471" i="44"/>
  <c r="I1471" i="44" s="1"/>
  <c r="K1471" i="44" s="1"/>
  <c r="J1476" i="44"/>
  <c r="J1514" i="44"/>
  <c r="K1571" i="44"/>
  <c r="K1651" i="44"/>
  <c r="K1758" i="44"/>
  <c r="K1194" i="44"/>
  <c r="K1327" i="44"/>
  <c r="K341" i="44"/>
  <c r="K499" i="44"/>
  <c r="K1318" i="44"/>
  <c r="L1329" i="44"/>
  <c r="E1335" i="44"/>
  <c r="I1335" i="44" s="1"/>
  <c r="K1335" i="44" s="1"/>
  <c r="E1419" i="44"/>
  <c r="I1419" i="44" s="1"/>
  <c r="K1419" i="44" s="1"/>
  <c r="E1509" i="44"/>
  <c r="I1509" i="44" s="1"/>
  <c r="K1509" i="44" s="1"/>
  <c r="E1746" i="44"/>
  <c r="I1746" i="44" s="1"/>
  <c r="K1746" i="44" s="1"/>
  <c r="K1873" i="44"/>
  <c r="K1938" i="44"/>
  <c r="E121" i="44"/>
  <c r="I121" i="44" s="1"/>
  <c r="K121" i="44" s="1"/>
  <c r="K1062" i="44"/>
  <c r="K1287" i="44"/>
  <c r="E1337" i="44"/>
  <c r="I1337" i="44" s="1"/>
  <c r="K1337" i="44" s="1"/>
  <c r="E1529" i="44"/>
  <c r="I1529" i="44" s="1"/>
  <c r="K1529" i="44" s="1"/>
  <c r="L63" i="44"/>
  <c r="J64" i="44"/>
  <c r="E79" i="44"/>
  <c r="I79" i="44" s="1"/>
  <c r="K79" i="44" s="1"/>
  <c r="J84" i="44"/>
  <c r="J116" i="44"/>
  <c r="E131" i="44"/>
  <c r="I131" i="44" s="1"/>
  <c r="K131" i="44" s="1"/>
  <c r="J136" i="44"/>
  <c r="E151" i="44"/>
  <c r="I151" i="44" s="1"/>
  <c r="K151" i="44" s="1"/>
  <c r="J156" i="44"/>
  <c r="E181" i="44"/>
  <c r="I181" i="44" s="1"/>
  <c r="K181" i="44" s="1"/>
  <c r="J186" i="44"/>
  <c r="J196" i="44"/>
  <c r="J206" i="44"/>
  <c r="J216" i="44"/>
  <c r="J226" i="44"/>
  <c r="J236" i="44"/>
  <c r="J246" i="44"/>
  <c r="J256" i="44"/>
  <c r="J268" i="44"/>
  <c r="J280" i="44"/>
  <c r="J292" i="44"/>
  <c r="J304" i="44"/>
  <c r="J314" i="44"/>
  <c r="J324" i="44"/>
  <c r="E328" i="44"/>
  <c r="I328" i="44" s="1"/>
  <c r="K328" i="44" s="1"/>
  <c r="J364" i="44"/>
  <c r="J414" i="44"/>
  <c r="K447" i="44"/>
  <c r="K448" i="44"/>
  <c r="K449" i="44"/>
  <c r="K472" i="44"/>
  <c r="K473" i="44"/>
  <c r="K474" i="44"/>
  <c r="J502" i="44"/>
  <c r="J559" i="44"/>
  <c r="J569" i="44"/>
  <c r="J579" i="44"/>
  <c r="J691" i="44"/>
  <c r="E706" i="44"/>
  <c r="I706" i="44" s="1"/>
  <c r="K706" i="44" s="1"/>
  <c r="K707" i="44" s="1"/>
  <c r="E757" i="44"/>
  <c r="I757" i="44" s="1"/>
  <c r="K757" i="44" s="1"/>
  <c r="J813" i="44"/>
  <c r="J823" i="44"/>
  <c r="J833" i="44"/>
  <c r="K1204" i="44"/>
  <c r="K1214" i="44"/>
  <c r="E1295" i="44"/>
  <c r="I1295" i="44" s="1"/>
  <c r="K1295" i="44" s="1"/>
  <c r="E1305" i="44"/>
  <c r="I1305" i="44" s="1"/>
  <c r="K1305" i="44" s="1"/>
  <c r="E1307" i="44"/>
  <c r="I1307" i="44" s="1"/>
  <c r="K1307" i="44" s="1"/>
  <c r="J1330" i="44"/>
  <c r="E1347" i="44"/>
  <c r="I1347" i="44" s="1"/>
  <c r="K1347" i="44" s="1"/>
  <c r="E1357" i="44"/>
  <c r="I1357" i="44" s="1"/>
  <c r="K1357" i="44" s="1"/>
  <c r="E1367" i="44"/>
  <c r="I1367" i="44" s="1"/>
  <c r="K1367" i="44" s="1"/>
  <c r="E1369" i="44"/>
  <c r="I1369" i="44" s="1"/>
  <c r="K1369" i="44" s="1"/>
  <c r="E1409" i="44"/>
  <c r="I1409" i="44" s="1"/>
  <c r="K1409" i="44" s="1"/>
  <c r="J1414" i="44"/>
  <c r="E1429" i="44"/>
  <c r="I1429" i="44" s="1"/>
  <c r="K1429" i="44" s="1"/>
  <c r="J1434" i="44"/>
  <c r="E1449" i="44"/>
  <c r="I1449" i="44" s="1"/>
  <c r="K1449" i="44" s="1"/>
  <c r="J1454" i="44"/>
  <c r="E1461" i="44"/>
  <c r="I1461" i="44" s="1"/>
  <c r="K1461" i="44" s="1"/>
  <c r="J1466" i="44"/>
  <c r="E1481" i="44"/>
  <c r="I1481" i="44" s="1"/>
  <c r="K1481" i="44" s="1"/>
  <c r="E1499" i="44"/>
  <c r="I1499" i="44" s="1"/>
  <c r="K1499" i="44" s="1"/>
  <c r="J1504" i="44"/>
  <c r="E1519" i="44"/>
  <c r="I1519" i="44" s="1"/>
  <c r="K1519" i="44" s="1"/>
  <c r="J1524" i="44"/>
  <c r="E1698" i="44"/>
  <c r="I1698" i="44" s="1"/>
  <c r="K1698" i="44" s="1"/>
  <c r="K1699" i="44" s="1"/>
  <c r="E1716" i="44"/>
  <c r="I1716" i="44" s="1"/>
  <c r="K1716" i="44" s="1"/>
  <c r="J1721" i="44"/>
  <c r="E1736" i="44"/>
  <c r="I1736" i="44" s="1"/>
  <c r="K1736" i="44" s="1"/>
  <c r="J1741" i="44"/>
  <c r="E1775" i="44"/>
  <c r="I1775" i="44" s="1"/>
  <c r="K1775" i="44" s="1"/>
  <c r="K1776" i="44" s="1"/>
  <c r="K1883" i="44"/>
  <c r="K1892" i="44"/>
  <c r="K2165" i="44"/>
  <c r="K1984" i="44"/>
  <c r="K2118" i="44"/>
  <c r="K2188" i="44"/>
  <c r="K2211" i="44"/>
  <c r="K2234" i="44"/>
  <c r="K2257" i="44"/>
  <c r="K2323" i="44"/>
  <c r="K2343" i="44"/>
  <c r="J3" i="44"/>
  <c r="E8" i="44"/>
  <c r="I8" i="44" s="1"/>
  <c r="K8" i="44" s="1"/>
  <c r="E18" i="44"/>
  <c r="I18" i="44" s="1"/>
  <c r="K18" i="44" s="1"/>
  <c r="J23" i="44"/>
  <c r="E28" i="44"/>
  <c r="I28" i="44" s="1"/>
  <c r="K28" i="44" s="1"/>
  <c r="J33" i="44"/>
  <c r="E38" i="44"/>
  <c r="I38" i="44" s="1"/>
  <c r="K38" i="44" s="1"/>
  <c r="J43" i="44"/>
  <c r="E49" i="44"/>
  <c r="I49" i="44" s="1"/>
  <c r="K49" i="44" s="1"/>
  <c r="J54" i="44"/>
  <c r="E59" i="44"/>
  <c r="I59" i="44" s="1"/>
  <c r="K59" i="44" s="1"/>
  <c r="E68" i="44"/>
  <c r="I68" i="44" s="1"/>
  <c r="K68" i="44" s="1"/>
  <c r="E78" i="44"/>
  <c r="I78" i="44" s="1"/>
  <c r="K78" i="44" s="1"/>
  <c r="E88" i="44"/>
  <c r="I88" i="44" s="1"/>
  <c r="K88" i="44" s="1"/>
  <c r="K387" i="44"/>
  <c r="K401" i="44"/>
  <c r="K465" i="44"/>
  <c r="K731" i="44"/>
  <c r="E7" i="44"/>
  <c r="I7" i="44" s="1"/>
  <c r="K7" i="44" s="1"/>
  <c r="E9" i="44"/>
  <c r="I9" i="44" s="1"/>
  <c r="K9" i="44" s="1"/>
  <c r="E17" i="44"/>
  <c r="I17" i="44" s="1"/>
  <c r="K17" i="44" s="1"/>
  <c r="E27" i="44"/>
  <c r="I27" i="44" s="1"/>
  <c r="K27" i="44" s="1"/>
  <c r="E37" i="44"/>
  <c r="I37" i="44" s="1"/>
  <c r="K37" i="44" s="1"/>
  <c r="K40" i="44" s="1"/>
  <c r="E48" i="44"/>
  <c r="I48" i="44" s="1"/>
  <c r="K48" i="44" s="1"/>
  <c r="E58" i="44"/>
  <c r="I58" i="44" s="1"/>
  <c r="K58" i="44" s="1"/>
  <c r="E99" i="44"/>
  <c r="I99" i="44" s="1"/>
  <c r="K99" i="44" s="1"/>
  <c r="E101" i="44"/>
  <c r="I101" i="44" s="1"/>
  <c r="K101" i="44" s="1"/>
  <c r="E109" i="44"/>
  <c r="I109" i="44" s="1"/>
  <c r="K109" i="44" s="1"/>
  <c r="E111" i="44"/>
  <c r="I111" i="44" s="1"/>
  <c r="K111" i="44" s="1"/>
  <c r="E171" i="44"/>
  <c r="I171" i="44" s="1"/>
  <c r="K171" i="44" s="1"/>
  <c r="E191" i="44"/>
  <c r="I191" i="44" s="1"/>
  <c r="K191" i="44" s="1"/>
  <c r="E201" i="44"/>
  <c r="I201" i="44" s="1"/>
  <c r="K201" i="44" s="1"/>
  <c r="E211" i="44"/>
  <c r="I211" i="44" s="1"/>
  <c r="K211" i="44" s="1"/>
  <c r="E221" i="44"/>
  <c r="I221" i="44" s="1"/>
  <c r="K221" i="44" s="1"/>
  <c r="E231" i="44"/>
  <c r="I231" i="44" s="1"/>
  <c r="K231" i="44" s="1"/>
  <c r="E241" i="44"/>
  <c r="I241" i="44" s="1"/>
  <c r="K241" i="44" s="1"/>
  <c r="E251" i="44"/>
  <c r="I251" i="44" s="1"/>
  <c r="K251" i="44" s="1"/>
  <c r="E261" i="44"/>
  <c r="I261" i="44" s="1"/>
  <c r="K261" i="44" s="1"/>
  <c r="E263" i="44"/>
  <c r="I263" i="44" s="1"/>
  <c r="K263" i="44" s="1"/>
  <c r="E273" i="44"/>
  <c r="I273" i="44" s="1"/>
  <c r="K273" i="44" s="1"/>
  <c r="E275" i="44"/>
  <c r="I275" i="44" s="1"/>
  <c r="K275" i="44" s="1"/>
  <c r="E285" i="44"/>
  <c r="I285" i="44" s="1"/>
  <c r="K285" i="44" s="1"/>
  <c r="E287" i="44"/>
  <c r="I287" i="44" s="1"/>
  <c r="K287" i="44" s="1"/>
  <c r="E297" i="44"/>
  <c r="I297" i="44" s="1"/>
  <c r="K297" i="44" s="1"/>
  <c r="E299" i="44"/>
  <c r="I299" i="44" s="1"/>
  <c r="K299" i="44" s="1"/>
  <c r="E309" i="44"/>
  <c r="I309" i="44" s="1"/>
  <c r="K309" i="44" s="1"/>
  <c r="E319" i="44"/>
  <c r="I319" i="44" s="1"/>
  <c r="K319" i="44" s="1"/>
  <c r="E329" i="44"/>
  <c r="I329" i="44" s="1"/>
  <c r="K329" i="44" s="1"/>
  <c r="J344" i="44"/>
  <c r="E348" i="44"/>
  <c r="I348" i="44" s="1"/>
  <c r="K348" i="44" s="1"/>
  <c r="E349" i="44"/>
  <c r="I349" i="44" s="1"/>
  <c r="K349" i="44" s="1"/>
  <c r="E368" i="44"/>
  <c r="I368" i="44" s="1"/>
  <c r="K368" i="44" s="1"/>
  <c r="E369" i="44"/>
  <c r="I369" i="44" s="1"/>
  <c r="K369" i="44" s="1"/>
  <c r="E370" i="44"/>
  <c r="I370" i="44" s="1"/>
  <c r="K370" i="44" s="1"/>
  <c r="E371" i="44"/>
  <c r="I371" i="44" s="1"/>
  <c r="K371" i="44" s="1"/>
  <c r="E372" i="44"/>
  <c r="I372" i="44" s="1"/>
  <c r="K372" i="44" s="1"/>
  <c r="J404" i="44"/>
  <c r="E408" i="44"/>
  <c r="I408" i="44" s="1"/>
  <c r="K408" i="44" s="1"/>
  <c r="E409" i="44"/>
  <c r="I409" i="44" s="1"/>
  <c r="K409" i="44" s="1"/>
  <c r="J423" i="44"/>
  <c r="E427" i="44"/>
  <c r="I427" i="44" s="1"/>
  <c r="K427" i="44" s="1"/>
  <c r="E428" i="44"/>
  <c r="I428" i="44" s="1"/>
  <c r="K428" i="44" s="1"/>
  <c r="E429" i="44"/>
  <c r="I429" i="44" s="1"/>
  <c r="K429" i="44" s="1"/>
  <c r="E430" i="44"/>
  <c r="I430" i="44" s="1"/>
  <c r="K430" i="44" s="1"/>
  <c r="E431" i="44"/>
  <c r="I431" i="44" s="1"/>
  <c r="K431" i="44" s="1"/>
  <c r="E432" i="44"/>
  <c r="I432" i="44" s="1"/>
  <c r="K432" i="44" s="1"/>
  <c r="E433" i="44"/>
  <c r="I433" i="44" s="1"/>
  <c r="K433" i="44" s="1"/>
  <c r="E506" i="44"/>
  <c r="I506" i="44" s="1"/>
  <c r="K506" i="44" s="1"/>
  <c r="E507" i="44"/>
  <c r="I507" i="44" s="1"/>
  <c r="K507" i="44" s="1"/>
  <c r="E508" i="44"/>
  <c r="I508" i="44" s="1"/>
  <c r="K508" i="44" s="1"/>
  <c r="E509" i="44"/>
  <c r="I509" i="44" s="1"/>
  <c r="K509" i="44" s="1"/>
  <c r="E510" i="44"/>
  <c r="I510" i="44" s="1"/>
  <c r="K510" i="44" s="1"/>
  <c r="E519" i="44"/>
  <c r="I519" i="44" s="1"/>
  <c r="K519" i="44" s="1"/>
  <c r="E521" i="44"/>
  <c r="I521" i="44" s="1"/>
  <c r="K521" i="44" s="1"/>
  <c r="J526" i="44"/>
  <c r="E531" i="44"/>
  <c r="I531" i="44" s="1"/>
  <c r="K531" i="44" s="1"/>
  <c r="E533" i="44"/>
  <c r="I533" i="44" s="1"/>
  <c r="K533" i="44" s="1"/>
  <c r="E541" i="44"/>
  <c r="I541" i="44" s="1"/>
  <c r="K541" i="44" s="1"/>
  <c r="E543" i="44"/>
  <c r="I543" i="44" s="1"/>
  <c r="K543" i="44" s="1"/>
  <c r="J548" i="44"/>
  <c r="E553" i="44"/>
  <c r="I553" i="44" s="1"/>
  <c r="K553" i="44" s="1"/>
  <c r="E555" i="44"/>
  <c r="I555" i="44" s="1"/>
  <c r="K555" i="44" s="1"/>
  <c r="E563" i="44"/>
  <c r="I563" i="44" s="1"/>
  <c r="K563" i="44" s="1"/>
  <c r="E565" i="44"/>
  <c r="I565" i="44" s="1"/>
  <c r="K565" i="44" s="1"/>
  <c r="E573" i="44"/>
  <c r="I573" i="44" s="1"/>
  <c r="K573" i="44" s="1"/>
  <c r="E575" i="44"/>
  <c r="I575" i="44" s="1"/>
  <c r="K575" i="44" s="1"/>
  <c r="E583" i="44"/>
  <c r="I583" i="44" s="1"/>
  <c r="K583" i="44" s="1"/>
  <c r="E585" i="44"/>
  <c r="I585" i="44" s="1"/>
  <c r="K585" i="44" s="1"/>
  <c r="E593" i="44"/>
  <c r="I593" i="44" s="1"/>
  <c r="K593" i="44" s="1"/>
  <c r="E595" i="44"/>
  <c r="I595" i="44" s="1"/>
  <c r="K595" i="44" s="1"/>
  <c r="E603" i="44"/>
  <c r="I603" i="44" s="1"/>
  <c r="K603" i="44" s="1"/>
  <c r="E605" i="44"/>
  <c r="I605" i="44" s="1"/>
  <c r="K605" i="44" s="1"/>
  <c r="E613" i="44"/>
  <c r="I613" i="44" s="1"/>
  <c r="K613" i="44" s="1"/>
  <c r="E615" i="44"/>
  <c r="I615" i="44" s="1"/>
  <c r="K615" i="44" s="1"/>
  <c r="E623" i="44"/>
  <c r="I623" i="44" s="1"/>
  <c r="K623" i="44" s="1"/>
  <c r="E625" i="44"/>
  <c r="I625" i="44" s="1"/>
  <c r="K625" i="44" s="1"/>
  <c r="J630" i="44"/>
  <c r="E635" i="44"/>
  <c r="I635" i="44" s="1"/>
  <c r="K635" i="44" s="1"/>
  <c r="J640" i="44"/>
  <c r="E645" i="44"/>
  <c r="I645" i="44" s="1"/>
  <c r="K645" i="44" s="1"/>
  <c r="J650" i="44"/>
  <c r="E655" i="44"/>
  <c r="I655" i="44" s="1"/>
  <c r="K655" i="44" s="1"/>
  <c r="J660" i="44"/>
  <c r="E665" i="44"/>
  <c r="I665" i="44" s="1"/>
  <c r="K665" i="44" s="1"/>
  <c r="J670" i="44"/>
  <c r="E675" i="44"/>
  <c r="I675" i="44" s="1"/>
  <c r="K675" i="44" s="1"/>
  <c r="J680" i="44"/>
  <c r="E685" i="44"/>
  <c r="I685" i="44" s="1"/>
  <c r="K685" i="44" s="1"/>
  <c r="E687" i="44"/>
  <c r="I687" i="44" s="1"/>
  <c r="K687" i="44" s="1"/>
  <c r="E695" i="44"/>
  <c r="I695" i="44" s="1"/>
  <c r="K695" i="44" s="1"/>
  <c r="J710" i="44"/>
  <c r="E715" i="44"/>
  <c r="I715" i="44" s="1"/>
  <c r="K715" i="44" s="1"/>
  <c r="E756" i="44"/>
  <c r="I756" i="44" s="1"/>
  <c r="K756" i="44" s="1"/>
  <c r="K874" i="44"/>
  <c r="K911" i="44"/>
  <c r="K929" i="44"/>
  <c r="K948" i="44"/>
  <c r="K958" i="44"/>
  <c r="K968" i="44"/>
  <c r="K977" i="44"/>
  <c r="K995" i="44"/>
  <c r="K1013" i="44"/>
  <c r="K1031" i="44"/>
  <c r="K1121" i="44"/>
  <c r="K1130" i="44"/>
  <c r="K1139" i="44"/>
  <c r="E98" i="44"/>
  <c r="I98" i="44" s="1"/>
  <c r="K98" i="44" s="1"/>
  <c r="J105" i="44"/>
  <c r="E110" i="44"/>
  <c r="I110" i="44" s="1"/>
  <c r="K110" i="44" s="1"/>
  <c r="E120" i="44"/>
  <c r="I120" i="44" s="1"/>
  <c r="K120" i="44" s="1"/>
  <c r="E130" i="44"/>
  <c r="I130" i="44" s="1"/>
  <c r="K130" i="44" s="1"/>
  <c r="K133" i="44" s="1"/>
  <c r="E140" i="44"/>
  <c r="I140" i="44" s="1"/>
  <c r="K140" i="44" s="1"/>
  <c r="E150" i="44"/>
  <c r="I150" i="44" s="1"/>
  <c r="K150" i="44" s="1"/>
  <c r="E160" i="44"/>
  <c r="I160" i="44" s="1"/>
  <c r="K160" i="44" s="1"/>
  <c r="E170" i="44"/>
  <c r="I170" i="44" s="1"/>
  <c r="K170" i="44" s="1"/>
  <c r="E180" i="44"/>
  <c r="I180" i="44" s="1"/>
  <c r="K180" i="44" s="1"/>
  <c r="E190" i="44"/>
  <c r="I190" i="44" s="1"/>
  <c r="K190" i="44" s="1"/>
  <c r="E200" i="44"/>
  <c r="I200" i="44" s="1"/>
  <c r="K200" i="44" s="1"/>
  <c r="E210" i="44"/>
  <c r="I210" i="44" s="1"/>
  <c r="K210" i="44" s="1"/>
  <c r="E220" i="44"/>
  <c r="I220" i="44" s="1"/>
  <c r="K220" i="44" s="1"/>
  <c r="E230" i="44"/>
  <c r="I230" i="44" s="1"/>
  <c r="K230" i="44" s="1"/>
  <c r="E240" i="44"/>
  <c r="I240" i="44" s="1"/>
  <c r="K240" i="44" s="1"/>
  <c r="E250" i="44"/>
  <c r="I250" i="44" s="1"/>
  <c r="K250" i="44" s="1"/>
  <c r="E260" i="44"/>
  <c r="I260" i="44" s="1"/>
  <c r="K260" i="44" s="1"/>
  <c r="E262" i="44"/>
  <c r="I262" i="44" s="1"/>
  <c r="K262" i="44" s="1"/>
  <c r="E272" i="44"/>
  <c r="I272" i="44" s="1"/>
  <c r="K272" i="44" s="1"/>
  <c r="E274" i="44"/>
  <c r="I274" i="44" s="1"/>
  <c r="K274" i="44" s="1"/>
  <c r="E284" i="44"/>
  <c r="I284" i="44" s="1"/>
  <c r="K284" i="44" s="1"/>
  <c r="E286" i="44"/>
  <c r="I286" i="44" s="1"/>
  <c r="K286" i="44" s="1"/>
  <c r="E296" i="44"/>
  <c r="I296" i="44" s="1"/>
  <c r="K296" i="44" s="1"/>
  <c r="E298" i="44"/>
  <c r="I298" i="44" s="1"/>
  <c r="K298" i="44" s="1"/>
  <c r="E308" i="44"/>
  <c r="I308" i="44" s="1"/>
  <c r="K308" i="44" s="1"/>
  <c r="E318" i="44"/>
  <c r="I318" i="44" s="1"/>
  <c r="K318" i="44" s="1"/>
  <c r="J354" i="44"/>
  <c r="E358" i="44"/>
  <c r="I358" i="44" s="1"/>
  <c r="K358" i="44" s="1"/>
  <c r="E359" i="44"/>
  <c r="I359" i="44" s="1"/>
  <c r="K359" i="44" s="1"/>
  <c r="E418" i="44"/>
  <c r="I418" i="44" s="1"/>
  <c r="K418" i="44" s="1"/>
  <c r="J515" i="44"/>
  <c r="E520" i="44"/>
  <c r="I520" i="44" s="1"/>
  <c r="K520" i="44" s="1"/>
  <c r="E530" i="44"/>
  <c r="I530" i="44" s="1"/>
  <c r="K530" i="44" s="1"/>
  <c r="J537" i="44"/>
  <c r="E542" i="44"/>
  <c r="I542" i="44" s="1"/>
  <c r="K542" i="44" s="1"/>
  <c r="E552" i="44"/>
  <c r="I552" i="44" s="1"/>
  <c r="K552" i="44" s="1"/>
  <c r="J589" i="44"/>
  <c r="J599" i="44"/>
  <c r="J609" i="44"/>
  <c r="J619" i="44"/>
  <c r="E624" i="44"/>
  <c r="I624" i="44" s="1"/>
  <c r="K624" i="44" s="1"/>
  <c r="E634" i="44"/>
  <c r="I634" i="44" s="1"/>
  <c r="K634" i="44" s="1"/>
  <c r="E644" i="44"/>
  <c r="I644" i="44" s="1"/>
  <c r="K644" i="44" s="1"/>
  <c r="E654" i="44"/>
  <c r="I654" i="44" s="1"/>
  <c r="K654" i="44" s="1"/>
  <c r="E664" i="44"/>
  <c r="I664" i="44" s="1"/>
  <c r="K664" i="44" s="1"/>
  <c r="E674" i="44"/>
  <c r="I674" i="44" s="1"/>
  <c r="K674" i="44" s="1"/>
  <c r="E684" i="44"/>
  <c r="I684" i="44" s="1"/>
  <c r="K684" i="44" s="1"/>
  <c r="E714" i="44"/>
  <c r="I714" i="44" s="1"/>
  <c r="K714" i="44" s="1"/>
  <c r="E770" i="44"/>
  <c r="I770" i="44" s="1"/>
  <c r="K770" i="44" s="1"/>
  <c r="E768" i="44"/>
  <c r="I768" i="44" s="1"/>
  <c r="K768" i="44" s="1"/>
  <c r="J763" i="44"/>
  <c r="E769" i="44"/>
  <c r="I769" i="44" s="1"/>
  <c r="K769" i="44" s="1"/>
  <c r="E778" i="44"/>
  <c r="I778" i="44" s="1"/>
  <c r="K778" i="44" s="1"/>
  <c r="E780" i="44"/>
  <c r="I780" i="44" s="1"/>
  <c r="K780" i="44" s="1"/>
  <c r="J785" i="44"/>
  <c r="E790" i="44"/>
  <c r="I790" i="44" s="1"/>
  <c r="K790" i="44" s="1"/>
  <c r="K791" i="44" s="1"/>
  <c r="E798" i="44"/>
  <c r="I798" i="44" s="1"/>
  <c r="K798" i="44" s="1"/>
  <c r="E800" i="44"/>
  <c r="I800" i="44" s="1"/>
  <c r="K800" i="44" s="1"/>
  <c r="E808" i="44"/>
  <c r="I808" i="44" s="1"/>
  <c r="K808" i="44" s="1"/>
  <c r="E818" i="44"/>
  <c r="I818" i="44" s="1"/>
  <c r="K818" i="44" s="1"/>
  <c r="E828" i="44"/>
  <c r="I828" i="44" s="1"/>
  <c r="K828" i="44" s="1"/>
  <c r="E838" i="44"/>
  <c r="I838" i="44" s="1"/>
  <c r="K838" i="44" s="1"/>
  <c r="E840" i="44"/>
  <c r="I840" i="44" s="1"/>
  <c r="K840" i="44" s="1"/>
  <c r="E842" i="44"/>
  <c r="I842" i="44" s="1"/>
  <c r="K842" i="44" s="1"/>
  <c r="E850" i="44"/>
  <c r="I850" i="44" s="1"/>
  <c r="K850" i="44" s="1"/>
  <c r="E852" i="44"/>
  <c r="I852" i="44" s="1"/>
  <c r="K852" i="44" s="1"/>
  <c r="E854" i="44"/>
  <c r="I854" i="44" s="1"/>
  <c r="K854" i="44" s="1"/>
  <c r="J859" i="44"/>
  <c r="E864" i="44"/>
  <c r="I864" i="44" s="1"/>
  <c r="K864" i="44" s="1"/>
  <c r="K865" i="44" s="1"/>
  <c r="E1047" i="44"/>
  <c r="I1047" i="44" s="1"/>
  <c r="K1047" i="44" s="1"/>
  <c r="E1049" i="44"/>
  <c r="I1049" i="44" s="1"/>
  <c r="K1049" i="44" s="1"/>
  <c r="E1051" i="44"/>
  <c r="I1051" i="44" s="1"/>
  <c r="K1051" i="44" s="1"/>
  <c r="K1232" i="44"/>
  <c r="K1250" i="44"/>
  <c r="K1268" i="44"/>
  <c r="K1561" i="44"/>
  <c r="K1591" i="44"/>
  <c r="K1601" i="44"/>
  <c r="K1631" i="44"/>
  <c r="K1641" i="44"/>
  <c r="K1671" i="44"/>
  <c r="K1830" i="44"/>
  <c r="K1839" i="44"/>
  <c r="K1849" i="44"/>
  <c r="K1915" i="44"/>
  <c r="J774" i="44"/>
  <c r="E779" i="44"/>
  <c r="I779" i="44" s="1"/>
  <c r="K779" i="44" s="1"/>
  <c r="J794" i="44"/>
  <c r="J804" i="44"/>
  <c r="E817" i="44"/>
  <c r="I817" i="44" s="1"/>
  <c r="K817" i="44" s="1"/>
  <c r="E827" i="44"/>
  <c r="I827" i="44" s="1"/>
  <c r="K827" i="44" s="1"/>
  <c r="E837" i="44"/>
  <c r="I837" i="44" s="1"/>
  <c r="K837" i="44" s="1"/>
  <c r="E839" i="44"/>
  <c r="I839" i="44" s="1"/>
  <c r="K839" i="44" s="1"/>
  <c r="J846" i="44"/>
  <c r="E851" i="44"/>
  <c r="I851" i="44" s="1"/>
  <c r="K851" i="44" s="1"/>
  <c r="E853" i="44"/>
  <c r="I853" i="44" s="1"/>
  <c r="K853" i="44" s="1"/>
  <c r="J1043" i="44"/>
  <c r="E1048" i="44"/>
  <c r="I1048" i="44" s="1"/>
  <c r="K1048" i="44" s="1"/>
  <c r="E1378" i="44"/>
  <c r="I1378" i="44" s="1"/>
  <c r="K1378" i="44" s="1"/>
  <c r="J1373" i="44"/>
  <c r="E1379" i="44"/>
  <c r="I1379" i="44" s="1"/>
  <c r="K1379" i="44" s="1"/>
  <c r="E1388" i="44"/>
  <c r="I1388" i="44" s="1"/>
  <c r="K1388" i="44" s="1"/>
  <c r="J1383" i="44"/>
  <c r="E1389" i="44"/>
  <c r="I1389" i="44" s="1"/>
  <c r="K1389" i="44" s="1"/>
  <c r="E1399" i="44"/>
  <c r="I1399" i="44" s="1"/>
  <c r="K1399" i="44" s="1"/>
  <c r="E1397" i="44"/>
  <c r="I1397" i="44" s="1"/>
  <c r="K1397" i="44" s="1"/>
  <c r="E1400" i="44"/>
  <c r="I1400" i="44" s="1"/>
  <c r="K1400" i="44" s="1"/>
  <c r="E1398" i="44"/>
  <c r="I1398" i="44" s="1"/>
  <c r="K1398" i="44" s="1"/>
  <c r="J1393" i="44"/>
  <c r="K1581" i="44"/>
  <c r="K1621" i="44"/>
  <c r="K1661" i="44"/>
  <c r="E1294" i="44"/>
  <c r="I1294" i="44" s="1"/>
  <c r="K1294" i="44" s="1"/>
  <c r="E1304" i="44"/>
  <c r="I1304" i="44" s="1"/>
  <c r="K1304" i="44" s="1"/>
  <c r="E1306" i="44"/>
  <c r="I1306" i="44" s="1"/>
  <c r="K1306" i="44" s="1"/>
  <c r="E1334" i="44"/>
  <c r="I1334" i="44" s="1"/>
  <c r="K1334" i="44" s="1"/>
  <c r="E1336" i="44"/>
  <c r="I1336" i="44" s="1"/>
  <c r="K1336" i="44" s="1"/>
  <c r="E1346" i="44"/>
  <c r="I1346" i="44" s="1"/>
  <c r="K1346" i="44" s="1"/>
  <c r="E1356" i="44"/>
  <c r="I1356" i="44" s="1"/>
  <c r="K1356" i="44" s="1"/>
  <c r="E1366" i="44"/>
  <c r="I1366" i="44" s="1"/>
  <c r="K1366" i="44" s="1"/>
  <c r="E1408" i="44"/>
  <c r="I1408" i="44" s="1"/>
  <c r="K1408" i="44" s="1"/>
  <c r="E1418" i="44"/>
  <c r="I1418" i="44" s="1"/>
  <c r="K1418" i="44" s="1"/>
  <c r="E1428" i="44"/>
  <c r="I1428" i="44" s="1"/>
  <c r="K1428" i="44" s="1"/>
  <c r="E1438" i="44"/>
  <c r="I1438" i="44" s="1"/>
  <c r="K1438" i="44" s="1"/>
  <c r="E1448" i="44"/>
  <c r="I1448" i="44" s="1"/>
  <c r="K1448" i="44" s="1"/>
  <c r="E1458" i="44"/>
  <c r="I1458" i="44" s="1"/>
  <c r="K1458" i="44" s="1"/>
  <c r="E1460" i="44"/>
  <c r="I1460" i="44" s="1"/>
  <c r="K1460" i="44" s="1"/>
  <c r="E1470" i="44"/>
  <c r="I1470" i="44" s="1"/>
  <c r="K1470" i="44" s="1"/>
  <c r="K1473" i="44" s="1"/>
  <c r="J1485" i="44"/>
  <c r="E1490" i="44"/>
  <c r="I1490" i="44" s="1"/>
  <c r="K1490" i="44" s="1"/>
  <c r="E1498" i="44"/>
  <c r="I1498" i="44" s="1"/>
  <c r="K1498" i="44" s="1"/>
  <c r="E1508" i="44"/>
  <c r="I1508" i="44" s="1"/>
  <c r="K1508" i="44" s="1"/>
  <c r="E1518" i="44"/>
  <c r="I1518" i="44" s="1"/>
  <c r="K1518" i="44" s="1"/>
  <c r="E1528" i="44"/>
  <c r="I1528" i="44" s="1"/>
  <c r="K1528" i="44" s="1"/>
  <c r="J1544" i="44"/>
  <c r="E1549" i="44"/>
  <c r="I1549" i="44" s="1"/>
  <c r="K1549" i="44" s="1"/>
  <c r="J1674" i="44"/>
  <c r="E1679" i="44"/>
  <c r="I1679" i="44" s="1"/>
  <c r="K1679" i="44" s="1"/>
  <c r="J1684" i="44"/>
  <c r="E1689" i="44"/>
  <c r="I1689" i="44" s="1"/>
  <c r="K1689" i="44" s="1"/>
  <c r="K1690" i="44" s="1"/>
  <c r="J1702" i="44"/>
  <c r="E1707" i="44"/>
  <c r="I1707" i="44" s="1"/>
  <c r="K1707" i="44" s="1"/>
  <c r="K1708" i="44" s="1"/>
  <c r="E1715" i="44"/>
  <c r="I1715" i="44" s="1"/>
  <c r="K1715" i="44" s="1"/>
  <c r="E1725" i="44"/>
  <c r="I1725" i="44" s="1"/>
  <c r="K1725" i="44" s="1"/>
  <c r="E1735" i="44"/>
  <c r="I1735" i="44" s="1"/>
  <c r="K1735" i="44" s="1"/>
  <c r="E1745" i="44"/>
  <c r="I1745" i="44" s="1"/>
  <c r="K1745" i="44" s="1"/>
  <c r="J1761" i="44"/>
  <c r="E1766" i="44"/>
  <c r="I1766" i="44" s="1"/>
  <c r="K1766" i="44" s="1"/>
  <c r="K1767" i="44" s="1"/>
  <c r="J1779" i="44"/>
  <c r="E1784" i="44"/>
  <c r="I1784" i="44" s="1"/>
  <c r="K1784" i="44" s="1"/>
  <c r="J1789" i="44"/>
  <c r="E1794" i="44"/>
  <c r="I1794" i="44" s="1"/>
  <c r="K1794" i="44" s="1"/>
  <c r="J1799" i="44"/>
  <c r="E1804" i="44"/>
  <c r="I1804" i="44" s="1"/>
  <c r="K1804" i="44" s="1"/>
  <c r="J1809" i="44"/>
  <c r="E1814" i="44"/>
  <c r="I1814" i="44" s="1"/>
  <c r="K1814" i="44" s="1"/>
  <c r="K1816" i="44" s="1"/>
  <c r="K1961" i="44"/>
  <c r="K2008" i="44"/>
  <c r="K2047" i="44"/>
  <c r="K2071" i="44"/>
  <c r="K2095" i="44"/>
  <c r="K2141" i="44"/>
  <c r="E1548" i="44"/>
  <c r="I1548" i="44" s="1"/>
  <c r="K1548" i="44" s="1"/>
  <c r="E1678" i="44"/>
  <c r="I1678" i="44" s="1"/>
  <c r="K1678" i="44" s="1"/>
  <c r="E1783" i="44"/>
  <c r="I1783" i="44" s="1"/>
  <c r="K1783" i="44" s="1"/>
  <c r="E1793" i="44"/>
  <c r="I1793" i="44" s="1"/>
  <c r="K1793" i="44" s="1"/>
  <c r="E1803" i="44"/>
  <c r="I1803" i="44" s="1"/>
  <c r="K1803" i="44" s="1"/>
  <c r="K2280" i="44"/>
  <c r="K2363" i="44"/>
  <c r="K2383" i="44"/>
  <c r="K2313" i="44"/>
  <c r="K2333" i="44"/>
  <c r="K2403" i="44"/>
  <c r="K2413" i="44"/>
  <c r="K2353" i="44"/>
  <c r="K2373" i="44"/>
  <c r="K2393" i="44"/>
  <c r="K810" i="44" l="1"/>
  <c r="K71" i="44"/>
  <c r="K1681" i="44"/>
  <c r="K253" i="44"/>
  <c r="K698" i="44"/>
  <c r="K30" i="44"/>
  <c r="K556" i="44"/>
  <c r="K213" i="44"/>
  <c r="K203" i="44"/>
  <c r="K123" i="44"/>
  <c r="K1482" i="44"/>
  <c r="K1728" i="44"/>
  <c r="K717" i="44"/>
  <c r="K1718" i="44"/>
  <c r="K91" i="44"/>
  <c r="K420" i="44"/>
  <c r="K1521" i="44"/>
  <c r="K1451" i="44"/>
  <c r="K667" i="44"/>
  <c r="K223" i="44"/>
  <c r="K143" i="44"/>
  <c r="K1491" i="44"/>
  <c r="K1297" i="44"/>
  <c r="K163" i="44"/>
  <c r="K1349" i="44"/>
  <c r="K1359" i="44"/>
  <c r="K321" i="44"/>
  <c r="K193" i="44"/>
  <c r="K1511" i="44"/>
  <c r="K183" i="44"/>
  <c r="K51" i="44"/>
  <c r="K243" i="44"/>
  <c r="K1796" i="44"/>
  <c r="K1531" i="44"/>
  <c r="K677" i="44"/>
  <c r="K233" i="44"/>
  <c r="K153" i="44"/>
  <c r="K20" i="44"/>
  <c r="K81" i="44"/>
  <c r="K657" i="44"/>
  <c r="K1431" i="44"/>
  <c r="K830" i="44"/>
  <c r="K1748" i="44"/>
  <c r="K1421" i="44"/>
  <c r="K820" i="44"/>
  <c r="K637" i="44"/>
  <c r="K760" i="44"/>
  <c r="K61" i="44"/>
  <c r="K1441" i="44"/>
  <c r="K606" i="44"/>
  <c r="K1738" i="44"/>
  <c r="K1411" i="44"/>
  <c r="K311" i="44"/>
  <c r="K331" i="44"/>
  <c r="K1501" i="44"/>
  <c r="K647" i="44"/>
  <c r="K1370" i="44"/>
  <c r="K173" i="44"/>
  <c r="K102" i="44"/>
  <c r="K616" i="44"/>
  <c r="K596" i="44"/>
  <c r="K688" i="44"/>
  <c r="K534" i="44"/>
  <c r="K411" i="44"/>
  <c r="K1806" i="44"/>
  <c r="K1786" i="44"/>
  <c r="K1551" i="44"/>
  <c r="K301" i="44"/>
  <c r="K289" i="44"/>
  <c r="K277" i="44"/>
  <c r="X52" i="174"/>
  <c r="K586" i="44"/>
  <c r="X54" i="174"/>
  <c r="W37" i="174"/>
  <c r="X37" i="174" s="1"/>
  <c r="X33" i="174"/>
  <c r="K484" i="44"/>
  <c r="K450" i="44"/>
  <c r="K1463" i="44"/>
  <c r="K1339" i="44"/>
  <c r="K1390" i="44"/>
  <c r="K771" i="44"/>
  <c r="K576" i="44"/>
  <c r="K10" i="44"/>
  <c r="K1380" i="44"/>
  <c r="K801" i="44"/>
  <c r="K475" i="44"/>
  <c r="K1309" i="44"/>
  <c r="K1401" i="44"/>
  <c r="K843" i="44"/>
  <c r="K856" i="44"/>
  <c r="K782" i="44"/>
  <c r="K361" i="44"/>
  <c r="K545" i="44"/>
  <c r="K512" i="44"/>
  <c r="K374" i="44"/>
  <c r="K351" i="44"/>
  <c r="K113" i="44"/>
  <c r="K1052" i="44"/>
  <c r="K265" i="44"/>
  <c r="K627" i="44"/>
  <c r="K566" i="44"/>
  <c r="K523" i="44"/>
  <c r="K435" i="44"/>
  <c r="X39" i="174" l="1"/>
  <c r="W39" i="174"/>
</calcChain>
</file>

<file path=xl/sharedStrings.xml><?xml version="1.0" encoding="utf-8"?>
<sst xmlns="http://schemas.openxmlformats.org/spreadsheetml/2006/main" count="24419" uniqueCount="3395">
  <si>
    <t>GCGGCCGCATGGATTACTTTCCTGTG</t>
  </si>
  <si>
    <t>RVFV-4</t>
  </si>
  <si>
    <t xml:space="preserve"> 3.6</t>
  </si>
  <si>
    <t>GCGGCCGCATGGACAACTATCAAG</t>
  </si>
  <si>
    <t>RVFV-5</t>
  </si>
  <si>
    <t xml:space="preserve"> 14.4</t>
  </si>
  <si>
    <t>GCGGCCGCATGGATTCTATATTATCAA</t>
  </si>
  <si>
    <t>RVFV-6</t>
  </si>
  <si>
    <t xml:space="preserve"> 5.5</t>
  </si>
  <si>
    <r>
      <t>HEV.</t>
    </r>
    <r>
      <rPr>
        <b/>
        <i/>
        <sz val="10"/>
        <rFont val="Arial"/>
        <family val="2"/>
      </rPr>
      <t>OF3.INNT-FAM</t>
    </r>
  </si>
  <si>
    <t xml:space="preserve">µL for </t>
  </si>
  <si>
    <t>INNT.HEV.OF3.EF1</t>
  </si>
  <si>
    <t xml:space="preserve"> 9.7</t>
  </si>
  <si>
    <t>MGGKTRGAATGAATAACATG</t>
  </si>
  <si>
    <t>INNT.HEV.OF3.EF2</t>
  </si>
  <si>
    <t xml:space="preserve"> 12.1</t>
  </si>
  <si>
    <t>GGGCTGTTCTGTTKYTGYTCYTC</t>
  </si>
  <si>
    <t>INNT.HEV.OF3.ER3</t>
  </si>
  <si>
    <t xml:space="preserve"> 5.0</t>
  </si>
  <si>
    <t>CGAGGGCGAGCTCCAGCCCC</t>
  </si>
  <si>
    <t>INNT.HEV.OF3.ER4</t>
  </si>
  <si>
    <t xml:space="preserve"> 6.6</t>
  </si>
  <si>
    <t>GGCGCTGGGAYTGGTCRCGCCA</t>
  </si>
  <si>
    <t>INNT.HEV.OF3.ER5</t>
  </si>
  <si>
    <t>CAGYTGGGGYAGRTCGACGRC</t>
  </si>
  <si>
    <t>GCGGCCGCTTAGCCTAGCATGTCATC</t>
  </si>
  <si>
    <t>RVFV-7</t>
  </si>
  <si>
    <t>AAAGGAACAATGGACTCTGGTCA</t>
  </si>
  <si>
    <t>RVFV-8</t>
  </si>
  <si>
    <t xml:space="preserve"> 6.4</t>
  </si>
  <si>
    <t>CACTTCTTACTACCATGTCCTCCAAT</t>
  </si>
  <si>
    <t>RVFV-9</t>
  </si>
  <si>
    <t>AAAGCTTTGATATCTCTCAGTGCCCCAA</t>
  </si>
  <si>
    <r>
      <t>RVFV.M</t>
    </r>
    <r>
      <rPr>
        <b/>
        <i/>
        <sz val="10"/>
        <rFont val="Arial"/>
        <family val="2"/>
      </rPr>
      <t>-FAM</t>
    </r>
  </si>
  <si>
    <r>
      <t>RVFV.L</t>
    </r>
    <r>
      <rPr>
        <b/>
        <i/>
        <sz val="10"/>
        <rFont val="Arial"/>
        <family val="2"/>
      </rPr>
      <t>-FAM</t>
    </r>
  </si>
  <si>
    <t>GGGCCTTCTGGTCGTGTTC</t>
  </si>
  <si>
    <t>GATCTTGGCYGTCCACCTC</t>
  </si>
  <si>
    <t>CCACCCAGGAGGTCCTTCGCAA</t>
  </si>
  <si>
    <r>
      <t>IC.INNT-150</t>
    </r>
    <r>
      <rPr>
        <b/>
        <i/>
        <sz val="10"/>
        <rFont val="Arial"/>
        <family val="2"/>
      </rPr>
      <t>-Cy3</t>
    </r>
    <r>
      <rPr>
        <b/>
        <i/>
        <sz val="12"/>
        <rFont val="Arial"/>
        <family val="2"/>
      </rPr>
      <t xml:space="preserve"> </t>
    </r>
  </si>
  <si>
    <r>
      <t>IC.INNT-200</t>
    </r>
    <r>
      <rPr>
        <b/>
        <i/>
        <sz val="10"/>
        <rFont val="Arial"/>
        <family val="2"/>
      </rPr>
      <t>-Cy3</t>
    </r>
    <r>
      <rPr>
        <b/>
        <i/>
        <sz val="12"/>
        <rFont val="Arial"/>
        <family val="2"/>
      </rPr>
      <t xml:space="preserve"> </t>
    </r>
  </si>
  <si>
    <r>
      <t>IC.INNT-280</t>
    </r>
    <r>
      <rPr>
        <b/>
        <i/>
        <sz val="10"/>
        <rFont val="Arial"/>
        <family val="2"/>
      </rPr>
      <t>-Cy3</t>
    </r>
    <r>
      <rPr>
        <b/>
        <i/>
        <sz val="12"/>
        <rFont val="Arial"/>
        <family val="2"/>
      </rPr>
      <t xml:space="preserve"> </t>
    </r>
  </si>
  <si>
    <r>
      <t>IC.INNT-400</t>
    </r>
    <r>
      <rPr>
        <b/>
        <i/>
        <sz val="10"/>
        <rFont val="Arial"/>
        <family val="2"/>
      </rPr>
      <t>-Cy3</t>
    </r>
    <r>
      <rPr>
        <b/>
        <i/>
        <sz val="12"/>
        <rFont val="Arial"/>
        <family val="2"/>
      </rPr>
      <t xml:space="preserve"> </t>
    </r>
  </si>
  <si>
    <t>INNT.WN.5nc2+K-Duplex</t>
  </si>
  <si>
    <t>PF2R-bis</t>
  </si>
  <si>
    <t xml:space="preserve"> 9.6</t>
  </si>
  <si>
    <t>GTGTCCCA6CCNGCNGTRTC</t>
  </si>
  <si>
    <t>PF1S</t>
  </si>
  <si>
    <t xml:space="preserve"> 10.5</t>
  </si>
  <si>
    <t>TGYRTBTAYAACATGATGGG</t>
  </si>
  <si>
    <t>Flav-deg</t>
  </si>
  <si>
    <r>
      <t>HEVg3.HVR-3</t>
    </r>
    <r>
      <rPr>
        <b/>
        <i/>
        <sz val="10"/>
        <rFont val="Arial"/>
        <family val="2"/>
      </rPr>
      <t>.semiIntern</t>
    </r>
  </si>
  <si>
    <r>
      <t>HEVg3.HVR-4</t>
    </r>
    <r>
      <rPr>
        <b/>
        <i/>
        <sz val="10"/>
        <rFont val="Arial"/>
        <family val="2"/>
      </rPr>
      <t>.Intern</t>
    </r>
  </si>
  <si>
    <t>PanFlav</t>
  </si>
  <si>
    <t>ul</t>
  </si>
  <si>
    <t>H2O</t>
  </si>
  <si>
    <t>Volumen final</t>
  </si>
  <si>
    <t>Ci</t>
  </si>
  <si>
    <t>Volumen de mezcla</t>
  </si>
  <si>
    <t>x</t>
  </si>
  <si>
    <t>uM</t>
  </si>
  <si>
    <t>Total de</t>
  </si>
  <si>
    <t>pmol</t>
  </si>
  <si>
    <t>unid.</t>
  </si>
  <si>
    <t>"x"</t>
  </si>
  <si>
    <t xml:space="preserve">uL </t>
  </si>
  <si>
    <t>Primer CDC-WN 3´NC-f</t>
  </si>
  <si>
    <t>Primer CDC-WN 3´NC-r</t>
  </si>
  <si>
    <t>Quantitect-Probe RT-PCR Master Mix</t>
  </si>
  <si>
    <t>RT-Mix</t>
  </si>
  <si>
    <t>Cf in Mix</t>
  </si>
  <si>
    <t>Cf in PCR</t>
  </si>
  <si>
    <t>Primer CDC-WN Env-f</t>
  </si>
  <si>
    <t>Primer CDC-WN Env-r</t>
  </si>
  <si>
    <t>Sonde CDC-WN 3´NC-probe-FAM</t>
  </si>
  <si>
    <t>Sonde CDC-WN Env-probe-FAM</t>
  </si>
  <si>
    <t>Primer RKI-ProC-F1</t>
  </si>
  <si>
    <t>Primer RKI-ProC-R</t>
  </si>
  <si>
    <t>Sonde RKI-ProC-TM-probe-FAM</t>
  </si>
  <si>
    <r>
      <t xml:space="preserve">Linke ProC-Mix-FAM </t>
    </r>
    <r>
      <rPr>
        <b/>
        <sz val="10"/>
        <rFont val="Arial"/>
        <family val="2"/>
      </rPr>
      <t>(Ori)</t>
    </r>
  </si>
  <si>
    <t>Primer Sp-WN-LCV-F1</t>
  </si>
  <si>
    <r>
      <t xml:space="preserve">Angel Lin1-Mix-FAM </t>
    </r>
    <r>
      <rPr>
        <b/>
        <sz val="10"/>
        <rFont val="Arial"/>
        <family val="2"/>
      </rPr>
      <t>(Hof)</t>
    </r>
  </si>
  <si>
    <t>Primer Sp-WN-LCV-R1</t>
  </si>
  <si>
    <t>Sonde Sp-WN-LCV-S1-probe-FAM</t>
  </si>
  <si>
    <r>
      <t xml:space="preserve">Angel Lin1-Mix-FAM </t>
    </r>
    <r>
      <rPr>
        <b/>
        <sz val="10"/>
        <rFont val="Arial"/>
        <family val="2"/>
      </rPr>
      <t>(Ori)</t>
    </r>
  </si>
  <si>
    <r>
      <t xml:space="preserve">Angel Lin2-Mix-FAM </t>
    </r>
    <r>
      <rPr>
        <b/>
        <sz val="10"/>
        <rFont val="Arial"/>
        <family val="2"/>
      </rPr>
      <t>(Ori)</t>
    </r>
  </si>
  <si>
    <t>Sonde Sp-WN-LCV-S2-probe-FAM</t>
  </si>
  <si>
    <r>
      <t xml:space="preserve">Angel-Mix-FAM </t>
    </r>
    <r>
      <rPr>
        <b/>
        <sz val="10"/>
        <rFont val="Arial"/>
        <family val="2"/>
      </rPr>
      <t>(Hof)</t>
    </r>
  </si>
  <si>
    <r>
      <t xml:space="preserve">Angel-Mix-FAM </t>
    </r>
    <r>
      <rPr>
        <b/>
        <sz val="10"/>
        <rFont val="Arial"/>
        <family val="2"/>
      </rPr>
      <t>(Ori)</t>
    </r>
  </si>
  <si>
    <t>Angel Lin2-Mix-FAM (Hof)</t>
  </si>
  <si>
    <t>A</t>
  </si>
  <si>
    <t>B</t>
  </si>
  <si>
    <t>C</t>
  </si>
  <si>
    <t>D</t>
  </si>
  <si>
    <t>E</t>
  </si>
  <si>
    <t>F</t>
  </si>
  <si>
    <t>G</t>
  </si>
  <si>
    <t>H</t>
  </si>
  <si>
    <t xml:space="preserve"> </t>
  </si>
  <si>
    <t>Sonde INNT.WNs2.5nc.23 (FAM)</t>
  </si>
  <si>
    <r>
      <t>Primer INNT.WNf</t>
    </r>
    <r>
      <rPr>
        <b/>
        <u/>
        <sz val="10"/>
        <rFont val="Arial"/>
        <family val="2"/>
      </rPr>
      <t>1</t>
    </r>
    <r>
      <rPr>
        <sz val="10"/>
        <rFont val="Arial"/>
        <family val="2"/>
      </rPr>
      <t>.5nc.1</t>
    </r>
  </si>
  <si>
    <r>
      <t>Primer INNT.WNr</t>
    </r>
    <r>
      <rPr>
        <b/>
        <u/>
        <sz val="10"/>
        <rFont val="Arial"/>
        <family val="2"/>
      </rPr>
      <t>1</t>
    </r>
    <r>
      <rPr>
        <sz val="10"/>
        <rFont val="Arial"/>
        <family val="2"/>
      </rPr>
      <t>.5nc.10</t>
    </r>
  </si>
  <si>
    <r>
      <t>Primer INNT.WNf</t>
    </r>
    <r>
      <rPr>
        <b/>
        <u/>
        <sz val="10"/>
        <rFont val="Arial"/>
        <family val="2"/>
      </rPr>
      <t>2</t>
    </r>
    <r>
      <rPr>
        <sz val="10"/>
        <rFont val="Arial"/>
        <family val="2"/>
      </rPr>
      <t>.5nc.1</t>
    </r>
  </si>
  <si>
    <t>HEV.g3.pORF3.f5</t>
  </si>
  <si>
    <t>CGARGGYTRACGAATGTYGCGCAGGT</t>
  </si>
  <si>
    <t>HEV.g3.pORF3.f1</t>
  </si>
  <si>
    <t xml:space="preserve"> 10.4</t>
  </si>
  <si>
    <t>TGYGGGYTSAARYTGAAGGTTGA</t>
  </si>
  <si>
    <t>HEV.HVR.f3b</t>
  </si>
  <si>
    <t xml:space="preserve"> 11.9</t>
  </si>
  <si>
    <t>TTYTCYCCTGGGCAYMTYTGGGA</t>
  </si>
  <si>
    <t>HEV.HVR.f2c</t>
  </si>
  <si>
    <t xml:space="preserve"> 12.4</t>
  </si>
  <si>
    <t>ACYTGGTCHACATCTGGYTTYTC</t>
  </si>
  <si>
    <t>HEV.HVR.f1a</t>
  </si>
  <si>
    <t xml:space="preserve"> 7.1</t>
  </si>
  <si>
    <t>TTYTCCCCYCCTGAGGCGGC</t>
  </si>
  <si>
    <t>HEV.HVR.r4b</t>
  </si>
  <si>
    <t xml:space="preserve"> 16.3</t>
  </si>
  <si>
    <t>TTAACCARCCARTCACARTCYGAYTCAAA</t>
  </si>
  <si>
    <t>HEV.HVR.r3a</t>
  </si>
  <si>
    <t>TACACCTTRGCSCCRTCRGGRTA</t>
  </si>
  <si>
    <t>HEV.HVR.f2b</t>
  </si>
  <si>
    <t xml:space="preserve"> 13.0</t>
  </si>
  <si>
    <t>TAYACYCGNACYTGGTCHACATCTGGYTTYTC</t>
  </si>
  <si>
    <r>
      <t>Primer INNT.WNr</t>
    </r>
    <r>
      <rPr>
        <b/>
        <u/>
        <sz val="10"/>
        <rFont val="Arial"/>
        <family val="2"/>
      </rPr>
      <t>2</t>
    </r>
    <r>
      <rPr>
        <sz val="10"/>
        <rFont val="Arial"/>
        <family val="2"/>
      </rPr>
      <t>.5nc.97</t>
    </r>
  </si>
  <si>
    <t>FlavWN Mix-FAM (Hof)</t>
  </si>
  <si>
    <t>Primer mFlav.F1</t>
  </si>
  <si>
    <t>Primer CFlav.R2</t>
  </si>
  <si>
    <t>Sonde WNV.P (FAM)</t>
  </si>
  <si>
    <t>FlavYF Mix-FAM (Hof)</t>
  </si>
  <si>
    <t>Sonde YFV.P (FAM)</t>
  </si>
  <si>
    <t>FlavSLE Mix-FAM (Hof)</t>
  </si>
  <si>
    <t>Sonde SLEV.P (FAM)</t>
  </si>
  <si>
    <t>FlavJE Mix-FAM (Hof)</t>
  </si>
  <si>
    <t>Sonde JEV.P (FAM)</t>
  </si>
  <si>
    <t>TBE Mix-FAM (Hof)</t>
  </si>
  <si>
    <t>Sonde TBE.Probe-WT (FAM)</t>
  </si>
  <si>
    <t>Primer TBE.R1</t>
  </si>
  <si>
    <t>Primer TBE.F1</t>
  </si>
  <si>
    <t>EEE Mix-FAM (Hof)</t>
  </si>
  <si>
    <t>Sonde EEE.9414probe (FAM)</t>
  </si>
  <si>
    <t>HEVgenOF2.6205.F</t>
  </si>
  <si>
    <t>CDGCNACYCGBTTYATGAA</t>
  </si>
  <si>
    <t>HEVgenOF2.6276.F</t>
  </si>
  <si>
    <t xml:space="preserve"> 10.8</t>
  </si>
  <si>
    <t>GCBYTHACNYTRTTYAAYCTTGCTGA</t>
  </si>
  <si>
    <t>HEVgen5p.377.R</t>
  </si>
  <si>
    <t>CCVCGRGTNGGRGCRGWRTACCA</t>
  </si>
  <si>
    <t>HEVgen5p.98.F</t>
  </si>
  <si>
    <t xml:space="preserve"> 8.7</t>
  </si>
  <si>
    <t>AAYTCYGCCYTGGCGAATGCTGTGGTGGT</t>
  </si>
  <si>
    <t>HEVgen5p.33.F</t>
  </si>
  <si>
    <t xml:space="preserve"> 10.1</t>
  </si>
  <si>
    <t>CCCAYCAGTTYATWAAGGCTCCTGGC</t>
  </si>
  <si>
    <t>HEVgen5p.497.R</t>
  </si>
  <si>
    <t xml:space="preserve"> 10.6</t>
  </si>
  <si>
    <t>TGCARDGARTANARRGCNAYNCCNGTCTC</t>
  </si>
  <si>
    <t>HEVgenOF2.6489.R</t>
  </si>
  <si>
    <t xml:space="preserve"> 11.2</t>
  </si>
  <si>
    <t>TGYTCRTGYTGRTTRTCRTARTCYTGDAT</t>
  </si>
  <si>
    <t>HEVg14OF2.6573.R</t>
  </si>
  <si>
    <t xml:space="preserve"> 9.1</t>
  </si>
  <si>
    <t>GTKAGRGARAGCCAWAGYACATCATT</t>
  </si>
  <si>
    <t>HEVge3OF2.6573.R</t>
  </si>
  <si>
    <t xml:space="preserve"> 13.4</t>
  </si>
  <si>
    <t>GTRAGNGADAGCCACARRACATCATT</t>
  </si>
  <si>
    <t>HEV.RTx</t>
  </si>
  <si>
    <t>Primer EEE.9391</t>
  </si>
  <si>
    <t>Primer EEE.9459c</t>
  </si>
  <si>
    <t>WEE Mix-FAM (Hof)</t>
  </si>
  <si>
    <t>Sonde WEE.10271probe (FAM)</t>
  </si>
  <si>
    <t>Primer WEE.10248</t>
  </si>
  <si>
    <t>Primer WEE.10314c</t>
  </si>
  <si>
    <t>Sonde INNTAlphVEEV.s (FAM)</t>
  </si>
  <si>
    <t>Primer AlphaVIR966.F</t>
  </si>
  <si>
    <t>Primer AlphaVIR966.R</t>
  </si>
  <si>
    <t>JEV</t>
  </si>
  <si>
    <t>Ariel-1 Mix-FAM (~Hof)</t>
  </si>
  <si>
    <t>Ariel-2 Mix-FAM (~Hof)</t>
  </si>
  <si>
    <t>µM</t>
  </si>
  <si>
    <t>TE 0,1 x</t>
  </si>
  <si>
    <t>Total</t>
  </si>
  <si>
    <t>Primer EGFP12-F</t>
  </si>
  <si>
    <t>Primer EGFP10-R</t>
  </si>
  <si>
    <t>Sonde EGFP-1-Probe-HEX-BHQ1</t>
  </si>
  <si>
    <t xml:space="preserve"> 5.2</t>
  </si>
  <si>
    <t>CCTGGCATTACTACTGCCATTGAGC</t>
  </si>
  <si>
    <t xml:space="preserve"> 2.7</t>
  </si>
  <si>
    <t>GCATCCTCAGAGGCGTTCCA</t>
  </si>
  <si>
    <t xml:space="preserve"> 4.2</t>
  </si>
  <si>
    <t>TCCGCCTTGGCGAATGCTGTG</t>
  </si>
  <si>
    <t>GATTTDGTRGAGCARGCTGAYGGGA</t>
  </si>
  <si>
    <t xml:space="preserve"> 3.9</t>
  </si>
  <si>
    <t>GTGCCATCGGCTGCCATTTTG</t>
  </si>
  <si>
    <t>AAGCTGGCGGCCTGGGATGTAAT</t>
  </si>
  <si>
    <t xml:space="preserve"> 4.3</t>
  </si>
  <si>
    <t>ATCCCAGGCCGCCAGCTTCAGTTCTATG</t>
  </si>
  <si>
    <t xml:space="preserve"> 6.2</t>
  </si>
  <si>
    <t>CGATATGCCGCCTCTAGCCTCTTGG</t>
  </si>
  <si>
    <t>CGGAGGGCTTGGTTGGCGACTGTGG</t>
  </si>
  <si>
    <t>ACACAGAGTATATGCGGCGAGACCTTCACG</t>
  </si>
  <si>
    <t xml:space="preserve"> 5.3</t>
  </si>
  <si>
    <t>GTTGAGCACGCCCAAAAATTTATCAC</t>
  </si>
  <si>
    <t xml:space="preserve"> 5.4</t>
  </si>
  <si>
    <t>TAATCAACCTTCAGTTTCAACCCACA</t>
  </si>
  <si>
    <t xml:space="preserve"> 12.3</t>
  </si>
  <si>
    <t>CTTTGGAAYACTGTTTGGAATATGG</t>
  </si>
  <si>
    <t>GCAAAGGGGTTGGTTGGATGA</t>
  </si>
  <si>
    <t>TTYTGCCTATGCTGC</t>
  </si>
  <si>
    <t xml:space="preserve"> 3.8</t>
  </si>
  <si>
    <t>CACGAAATCAATTCTGTC</t>
  </si>
  <si>
    <t>CCCTTCGCMMTCCCCYATATTCATCCA</t>
  </si>
  <si>
    <t>AGCCGACGAAATCAATTCTGTCGG</t>
  </si>
  <si>
    <t>GTWATGCTYTGYATWCATGGCT</t>
  </si>
  <si>
    <t>TCCGGGCARAAATCATCAAAAGTRTG</t>
  </si>
  <si>
    <t xml:space="preserve"> 1.4</t>
  </si>
  <si>
    <t>ACGTCTAGAATGTGCCCTAGGGCTKTTCTG</t>
  </si>
  <si>
    <t xml:space="preserve"> 15.3</t>
  </si>
  <si>
    <t>ACGTCTAGATTAAGACTCCCGGGTTTTRCCYAA</t>
  </si>
  <si>
    <t>CCCGGTCGACAGAGGTGTATGT</t>
  </si>
  <si>
    <t>CATCAAAAACAAGCACCCTTGGG</t>
  </si>
  <si>
    <t xml:space="preserve"> 4.5</t>
  </si>
  <si>
    <t>ATTCATGCAGTGGCTCCTGATT</t>
  </si>
  <si>
    <t xml:space="preserve"> 4.7</t>
  </si>
  <si>
    <t>ATCACGAAATTCATAGCAGTGTG</t>
  </si>
  <si>
    <t xml:space="preserve"> 13.1</t>
  </si>
  <si>
    <t>CCGAATTCCCGGGATCCTTTTTTTTTTTTTTTTTV</t>
  </si>
  <si>
    <t xml:space="preserve"> 2.1</t>
  </si>
  <si>
    <t>CCGAATTCCCGGGATCC</t>
  </si>
  <si>
    <t>ATTCGGCTCTTGCAGTCCTTGA</t>
  </si>
  <si>
    <t>CCAACTGCCGGGGTTGCATCAA</t>
  </si>
  <si>
    <t>GAATCTCAGTTTGCACACGAGA</t>
  </si>
  <si>
    <t>hep1.DfG</t>
  </si>
  <si>
    <t>hep2.DfG</t>
  </si>
  <si>
    <t>hep3.DfG</t>
  </si>
  <si>
    <t>hep4.DfG</t>
  </si>
  <si>
    <t>hep5.DfG</t>
  </si>
  <si>
    <t>hep6.DfG</t>
  </si>
  <si>
    <t>hep7.DfG</t>
  </si>
  <si>
    <t>hep8.DfG</t>
  </si>
  <si>
    <t>hep9.DfG</t>
  </si>
  <si>
    <t>hep10.DfG</t>
  </si>
  <si>
    <t>hep11.DfG</t>
  </si>
  <si>
    <t>hep12.DfG</t>
  </si>
  <si>
    <t>hep13.DfG</t>
  </si>
  <si>
    <t>hep14.DfG</t>
  </si>
  <si>
    <t>hep15.DfG</t>
  </si>
  <si>
    <t>hep16.DfG</t>
  </si>
  <si>
    <t>hep17.DfG</t>
  </si>
  <si>
    <t>hep18.DfG</t>
  </si>
  <si>
    <t>hep19.DfG</t>
  </si>
  <si>
    <t>hep20.DfG</t>
  </si>
  <si>
    <t>hep21.DfG</t>
  </si>
  <si>
    <t>hep22.DfG</t>
  </si>
  <si>
    <t>hep23.DfG</t>
  </si>
  <si>
    <t>hep24.DfG</t>
  </si>
  <si>
    <t>hep25.DfG</t>
  </si>
  <si>
    <t>hep26.DfG</t>
  </si>
  <si>
    <t>hep27.DfG</t>
  </si>
  <si>
    <t>hep28.DfG</t>
  </si>
  <si>
    <t>hep29.DfG</t>
  </si>
  <si>
    <t>hep30.DfG</t>
  </si>
  <si>
    <t>hep31.DfG</t>
  </si>
  <si>
    <t>CCHF-3sonden (Hof)</t>
  </si>
  <si>
    <t>Primer CCforSE01</t>
  </si>
  <si>
    <t>Primer CCrevSE02</t>
  </si>
  <si>
    <t>Sonde CCprobeSE01</t>
  </si>
  <si>
    <t>Sonde CCprobeSE03</t>
  </si>
  <si>
    <t>Sonde CCprobeSE0A</t>
  </si>
  <si>
    <t>CCHF-01 (Hof)</t>
  </si>
  <si>
    <t>CCHF-03 (Hof)</t>
  </si>
  <si>
    <t>CCHF-0A (Hof)</t>
  </si>
  <si>
    <t>Primer HENDRAN-1433F</t>
  </si>
  <si>
    <t>Primer HENDRAN-1572R</t>
  </si>
  <si>
    <t>Sonde HENDRA-N1510TFAM</t>
  </si>
  <si>
    <t>Primer Nipah-N1198F</t>
  </si>
  <si>
    <t>Primer Nipah-N1297R</t>
  </si>
  <si>
    <t>Sonde Nipah-1247cFAM</t>
  </si>
  <si>
    <t>FAM</t>
  </si>
  <si>
    <t>HEX</t>
  </si>
  <si>
    <t>INNT.HEV.OF3.s.FAM</t>
  </si>
  <si>
    <r>
      <t>IC</t>
    </r>
    <r>
      <rPr>
        <b/>
        <i/>
        <vertAlign val="subscript"/>
        <sz val="12"/>
        <rFont val="Arial"/>
        <family val="2"/>
      </rPr>
      <t>2</t>
    </r>
    <r>
      <rPr>
        <b/>
        <i/>
        <sz val="12"/>
        <rFont val="Arial"/>
        <family val="2"/>
      </rPr>
      <t>-EGFP-Mix4.Dplx</t>
    </r>
    <r>
      <rPr>
        <b/>
        <i/>
        <sz val="10"/>
        <rFont val="Arial"/>
        <family val="2"/>
      </rPr>
      <t>-</t>
    </r>
    <r>
      <rPr>
        <b/>
        <i/>
        <sz val="10"/>
        <color indexed="10"/>
        <rFont val="Arial"/>
        <family val="2"/>
      </rPr>
      <t>HEX</t>
    </r>
  </si>
  <si>
    <t xml:space="preserve">Final Volumen </t>
  </si>
  <si>
    <t>µL</t>
  </si>
  <si>
    <t xml:space="preserve">Concentration stock solution </t>
  </si>
  <si>
    <t xml:space="preserve">Concentration in Mix </t>
  </si>
  <si>
    <t>Concentration in PCR</t>
  </si>
  <si>
    <t>Total de unid.</t>
  </si>
  <si>
    <t xml:space="preserve">Add    µL </t>
  </si>
  <si>
    <t>Final Volumen</t>
  </si>
  <si>
    <t>Concentration stock solution</t>
  </si>
  <si>
    <t>Total per reaction</t>
  </si>
  <si>
    <t>µL per reaction</t>
  </si>
  <si>
    <t>reactions</t>
  </si>
  <si>
    <t>RNA - Probe</t>
  </si>
  <si>
    <t>RHEV1</t>
  </si>
  <si>
    <t xml:space="preserve"> 10.9</t>
  </si>
  <si>
    <t>TCGCGCATCACMTTYTTCCARAA</t>
  </si>
  <si>
    <t>RHEV2</t>
  </si>
  <si>
    <t xml:space="preserve"> 11.4</t>
  </si>
  <si>
    <t>GCCATGTTCCAGACDGTRTTCCA</t>
  </si>
  <si>
    <t>RHEV3</t>
  </si>
  <si>
    <t>GTGCTCTGTTTGGCCCNTGGTTYCG</t>
  </si>
  <si>
    <t>RHEV4</t>
  </si>
  <si>
    <t xml:space="preserve"> 10.7</t>
  </si>
  <si>
    <t>CCAGGCTCACCRGARTGYTTCTTCCA</t>
  </si>
  <si>
    <t>RHEV5</t>
  </si>
  <si>
    <t xml:space="preserve"> 11.7</t>
  </si>
  <si>
    <t>GTGCTCTGTTTGGCCCNTGGTTYMG</t>
  </si>
  <si>
    <r>
      <t>HEV.BrRangORF1</t>
    </r>
    <r>
      <rPr>
        <b/>
        <i/>
        <sz val="10"/>
        <rFont val="Arial"/>
        <family val="2"/>
      </rPr>
      <t>.Extern</t>
    </r>
  </si>
  <si>
    <r>
      <t>HEV.BrRangORF1</t>
    </r>
    <r>
      <rPr>
        <b/>
        <i/>
        <sz val="10"/>
        <rFont val="Arial"/>
        <family val="2"/>
      </rPr>
      <t>.Intern</t>
    </r>
  </si>
  <si>
    <t>ChickV (Panning)</t>
  </si>
  <si>
    <t>Primer ChikS</t>
  </si>
  <si>
    <t>Primer ChikAs</t>
  </si>
  <si>
    <t>Sonde ChikP-FAM-BBQ</t>
  </si>
  <si>
    <t>Infl A H5 (HA) (Drosten)</t>
  </si>
  <si>
    <t>Primer ZH5TM+3</t>
  </si>
  <si>
    <t>Primer ZH5TM-1</t>
  </si>
  <si>
    <t>Sonde ZH5TMP-FAM-BBQ</t>
  </si>
  <si>
    <t>Infl A H5 (N1) (Drosten)</t>
  </si>
  <si>
    <t>Primer ZN1TM+1</t>
  </si>
  <si>
    <t>Primer ZN1TM-2</t>
  </si>
  <si>
    <t>Sonde ZN1TMP-FAM-BBQ</t>
  </si>
  <si>
    <t>CCHF (Wölfel)</t>
  </si>
  <si>
    <t>Primer CCforSE02</t>
  </si>
  <si>
    <t>Primer CCrevSE01</t>
  </si>
  <si>
    <t>Sonde CCprobeSE01-FAM-BBQ</t>
  </si>
  <si>
    <t>Sonde CCprobeSE03-FAM-BBQ</t>
  </si>
  <si>
    <t>Sonde CCprobeSE04-FAM-BBQ</t>
  </si>
  <si>
    <t>Sonde CCprobeSE0A-FAM-BBQ</t>
  </si>
  <si>
    <t>Filo A (Panning)</t>
  </si>
  <si>
    <t>Filo (Panning)</t>
  </si>
  <si>
    <t>Total reacciones</t>
  </si>
  <si>
    <t>Volumen 1 reaccion</t>
  </si>
  <si>
    <t>uL</t>
  </si>
  <si>
    <t>Primer FiloA2.2</t>
  </si>
  <si>
    <t>Primer FiloA2.3</t>
  </si>
  <si>
    <t>Primer FiloA2.4</t>
  </si>
  <si>
    <t>Filo B (Panning)</t>
  </si>
  <si>
    <t>Primer Filo B</t>
  </si>
  <si>
    <t>Primer Filo B-Ra</t>
  </si>
  <si>
    <t>Sonde FAMEBOg-FAM-BBQ</t>
  </si>
  <si>
    <t>Sonde FAMMBG-FAM-BBQ</t>
  </si>
  <si>
    <t>VEEV</t>
  </si>
  <si>
    <t>EEEV</t>
  </si>
  <si>
    <t>WEEV</t>
  </si>
  <si>
    <t xml:space="preserve">QIAGEN Quantitect-Probe RT-PCR kit. </t>
  </si>
  <si>
    <t>CCHF-Wölfel (Hoff)</t>
  </si>
  <si>
    <t>Sonde FAMEBoSu-FAM-BBQ</t>
  </si>
  <si>
    <t>Filo A-Panning (Ari)</t>
  </si>
  <si>
    <t>Filo B-Panning (Ari)</t>
  </si>
  <si>
    <t>Filo-Panning (Ari)</t>
  </si>
  <si>
    <t>100 pM</t>
  </si>
  <si>
    <t>Sonde EbolaSuFAM -BHQ1</t>
  </si>
  <si>
    <t>Sonde Ebola gFAM-son -BHQ1</t>
  </si>
  <si>
    <t>Sonde MarBurg FA -BHQ1</t>
  </si>
  <si>
    <t>Sonde INNT.WN5nc.sKhex (FAM)</t>
  </si>
  <si>
    <t>Primer INNT.JE.5nc.f</t>
  </si>
  <si>
    <t>Primer INNT.JE.5nc.r</t>
  </si>
  <si>
    <t>Sonde INNT.JE5nc.sFAM</t>
  </si>
  <si>
    <t>Sonde INNT.JE5nc.sKhex</t>
  </si>
  <si>
    <t>RSB</t>
  </si>
  <si>
    <t>#</t>
  </si>
  <si>
    <t>Plattenname</t>
  </si>
  <si>
    <t>Plattenposition</t>
  </si>
  <si>
    <t>Oligoname</t>
  </si>
  <si>
    <t>Konzentration [pmol/µl]</t>
  </si>
  <si>
    <t>Menge</t>
  </si>
  <si>
    <t>Menge [µg]</t>
  </si>
  <si>
    <t>[OD]</t>
  </si>
  <si>
    <t>MW [g/mol]</t>
  </si>
  <si>
    <t>GC - Gehalt</t>
  </si>
  <si>
    <t>Tm</t>
  </si>
  <si>
    <t>Länge [mer]</t>
  </si>
  <si>
    <t>Synthese Maßstab</t>
  </si>
  <si>
    <t>Reinigung</t>
  </si>
  <si>
    <t>5' Mod.</t>
  </si>
  <si>
    <t>3' Mod.</t>
  </si>
  <si>
    <t>Int. Mod.</t>
  </si>
  <si>
    <t>IDO</t>
  </si>
  <si>
    <t>INNT.WNf1.5nc.T7</t>
  </si>
  <si>
    <t xml:space="preserve"> 15.4</t>
  </si>
  <si>
    <t>35 pmol/µl</t>
  </si>
  <si>
    <t>TAATACGACTCACTATAGGGAGTAGTTCGCCTGTGTGAGC</t>
  </si>
  <si>
    <t>0.01</t>
  </si>
  <si>
    <t>HPSF</t>
  </si>
  <si>
    <t>INNT.WNf1.5ncSP6</t>
  </si>
  <si>
    <t xml:space="preserve"> 17.7</t>
  </si>
  <si>
    <t>39 pmol/µl</t>
  </si>
  <si>
    <t>ATTTAGGTGACACTATAGAAAGTAGTTCGCCTGTGTGAGC</t>
  </si>
  <si>
    <t>T7</t>
  </si>
  <si>
    <t xml:space="preserve"> 8.0</t>
  </si>
  <si>
    <t>TAATACGACTCACTATAGGG</t>
  </si>
  <si>
    <t>-</t>
  </si>
  <si>
    <t>RVF-forw</t>
  </si>
  <si>
    <t xml:space="preserve"> 8.6</t>
  </si>
  <si>
    <t>33 pmol/µl</t>
  </si>
  <si>
    <t>TGAAAATTCCTGAGACACATGG</t>
  </si>
  <si>
    <t>RVF-rev</t>
  </si>
  <si>
    <t xml:space="preserve"> 7.9</t>
  </si>
  <si>
    <t>37 pmol/µl</t>
  </si>
  <si>
    <t>ACTTCCTTGCATCATCTGATG</t>
  </si>
  <si>
    <t>RVF-Sonde</t>
  </si>
  <si>
    <t xml:space="preserve"> 1.3</t>
  </si>
  <si>
    <t>4 pmol/µl</t>
  </si>
  <si>
    <t>CAATGTAAGGGGCCTGTGTGGACTTGTG</t>
  </si>
  <si>
    <t>HPLC</t>
  </si>
  <si>
    <t>TAM</t>
  </si>
  <si>
    <t>GTGCGAGCTGTTTCTTRGCACGAAGAT</t>
  </si>
  <si>
    <t>INNT.WN5nV.Cy5</t>
  </si>
  <si>
    <t>Cy5</t>
  </si>
  <si>
    <t>BBQ</t>
  </si>
  <si>
    <t>Dil</t>
  </si>
  <si>
    <t>TE 1x</t>
  </si>
  <si>
    <t>HEV.T7.PCRcdc</t>
  </si>
  <si>
    <t xml:space="preserve"> 30.4</t>
  </si>
  <si>
    <t xml:space="preserve">&gt; 75 </t>
  </si>
  <si>
    <t>TAATACGACTCACTATAGGGTGGTTTCTGGGGTGACCGGGTTGATTCTCAGCCCTTCGCAATCCCCTATATTCATCCAACCAACCCCT</t>
  </si>
  <si>
    <t>0.05</t>
  </si>
  <si>
    <t>[1 mL]-100µM</t>
  </si>
  <si>
    <t>JVHEV.F-CDC.Atl</t>
  </si>
  <si>
    <t>GGTGGTTTCTGGGGTGAC</t>
  </si>
  <si>
    <t>JVHEV.R-CDC.Atl</t>
  </si>
  <si>
    <t>AGGGGTTGGTTGGATGAA</t>
  </si>
  <si>
    <t>JVHEV.P-CDC.Atl</t>
  </si>
  <si>
    <t>TGATTCTCAGCCCTTCGC</t>
  </si>
  <si>
    <t>BHQ1</t>
  </si>
  <si>
    <t xml:space="preserve">mFlav.F1   </t>
  </si>
  <si>
    <t xml:space="preserve">CFlav.R2     </t>
  </si>
  <si>
    <t>TBE.R1</t>
  </si>
  <si>
    <r>
      <t>HEVg3.</t>
    </r>
    <r>
      <rPr>
        <b/>
        <i/>
        <sz val="10"/>
        <rFont val="Arial"/>
        <family val="2"/>
      </rPr>
      <t>OF2.INNT-PCR.Extern</t>
    </r>
  </si>
  <si>
    <r>
      <t>HEVg3.HVR-1</t>
    </r>
    <r>
      <rPr>
        <b/>
        <i/>
        <sz val="10"/>
        <rFont val="Arial"/>
        <family val="2"/>
      </rPr>
      <t>.Extern</t>
    </r>
  </si>
  <si>
    <r>
      <t>HEVg3.HVR-2</t>
    </r>
    <r>
      <rPr>
        <b/>
        <i/>
        <sz val="10"/>
        <rFont val="Arial"/>
        <family val="2"/>
      </rPr>
      <t>.semiExtern</t>
    </r>
  </si>
  <si>
    <r>
      <t xml:space="preserve">Flav </t>
    </r>
    <r>
      <rPr>
        <b/>
        <i/>
        <sz val="12"/>
        <color indexed="10"/>
        <rFont val="Arial"/>
        <family val="2"/>
      </rPr>
      <t>4xFAM</t>
    </r>
    <r>
      <rPr>
        <b/>
        <i/>
        <sz val="12"/>
        <rFont val="Arial"/>
        <family val="2"/>
      </rPr>
      <t xml:space="preserve"> (Hof)</t>
    </r>
  </si>
  <si>
    <t>WN.INNT.5nc2+K</t>
  </si>
  <si>
    <r>
      <t>JE.INNT.5nc+K</t>
    </r>
    <r>
      <rPr>
        <b/>
        <i/>
        <sz val="10"/>
        <rFont val="Arial"/>
        <family val="2"/>
      </rPr>
      <t>-FAM-HEX</t>
    </r>
  </si>
  <si>
    <t>WN.INNT.5nc1+K</t>
  </si>
  <si>
    <t>Hanta-L</t>
  </si>
  <si>
    <t>s</t>
  </si>
  <si>
    <t>TBE.F1</t>
  </si>
  <si>
    <t>EEE.9391</t>
  </si>
  <si>
    <t>EEE.9459c</t>
  </si>
  <si>
    <t>WEE.10314c</t>
  </si>
  <si>
    <t>WEE.10248</t>
  </si>
  <si>
    <t>AlphaVIR966.F</t>
  </si>
  <si>
    <t>AlphaVIR966.R</t>
  </si>
  <si>
    <t>WNV.P</t>
  </si>
  <si>
    <t>YFV.P</t>
  </si>
  <si>
    <t>SLEV.P</t>
  </si>
  <si>
    <t>JEV.P</t>
  </si>
  <si>
    <t>TBE.Probe-WT</t>
  </si>
  <si>
    <t>EEE.9414probe</t>
  </si>
  <si>
    <t>WEE.10271probe</t>
  </si>
  <si>
    <t>INNTAlphaVEEV.s</t>
  </si>
  <si>
    <t>INNT.WNf1.5nc.1</t>
  </si>
  <si>
    <t>INNT.WNr1.5nc.10</t>
  </si>
  <si>
    <t>INNT.WNf2.5nc.1</t>
  </si>
  <si>
    <t>INNT.WNr2.5nc.97</t>
  </si>
  <si>
    <t>INNT.WNs2.5nc.23</t>
  </si>
  <si>
    <t>RKI-ProC-F1</t>
  </si>
  <si>
    <t>RKI-ProC-R</t>
  </si>
  <si>
    <t>CDC-WN3-NC-f</t>
  </si>
  <si>
    <t>CDC-WN3-NC-r</t>
  </si>
  <si>
    <t>CDC-WN-Env-f</t>
  </si>
  <si>
    <t>CDC-WN-Env-r</t>
  </si>
  <si>
    <t>Sp-WN-LCV-F1</t>
  </si>
  <si>
    <t>Sp-WN-LCV-R1</t>
  </si>
  <si>
    <t>Usu5531F</t>
  </si>
  <si>
    <t>Usu5652R</t>
  </si>
  <si>
    <t>Usu 9721f</t>
  </si>
  <si>
    <t>Usu 9795r</t>
  </si>
  <si>
    <t>RKI-ProC-TM</t>
  </si>
  <si>
    <t>CDC-WN3-NC-probe</t>
  </si>
  <si>
    <t>CDC-WN-Env-probe</t>
  </si>
  <si>
    <t>Sp-WN-LCV-S1</t>
  </si>
  <si>
    <t>Sp-WN-LCV-S2</t>
  </si>
  <si>
    <t>Usu5586T</t>
  </si>
  <si>
    <t>Usu 9746t</t>
  </si>
  <si>
    <t>ChikP-FAMs</t>
  </si>
  <si>
    <t>EbolaSuFAM</t>
  </si>
  <si>
    <t>Ebola gFAM</t>
  </si>
  <si>
    <t>MarBurg FA</t>
  </si>
  <si>
    <t>ChikPicDyX</t>
  </si>
  <si>
    <t>ChikS</t>
  </si>
  <si>
    <t>ChikAs</t>
  </si>
  <si>
    <t>ChikS3</t>
  </si>
  <si>
    <t>ChikAs3</t>
  </si>
  <si>
    <t>FiloA2.4</t>
  </si>
  <si>
    <t>FiloA2.2</t>
  </si>
  <si>
    <t>FiloA2.3</t>
  </si>
  <si>
    <t>Filo B</t>
  </si>
  <si>
    <t>Filo B-Ra</t>
  </si>
  <si>
    <t>CCforSE01</t>
  </si>
  <si>
    <t>CCrevSE02</t>
  </si>
  <si>
    <t>CCprobeSE01</t>
  </si>
  <si>
    <t>CCprobeSE03</t>
  </si>
  <si>
    <t>CCprobeSE0A</t>
  </si>
  <si>
    <t>INNT.JE.5nc.f</t>
  </si>
  <si>
    <t>INNT.JE.5nc.r</t>
  </si>
  <si>
    <t>INNT.JE5nc.sFAM</t>
  </si>
  <si>
    <t>INNT.WN5nc.sKhex</t>
  </si>
  <si>
    <t>INNT.JE5nc.sKhex</t>
  </si>
  <si>
    <t>TACAACATGATGGGAAAGCGAGAGAAAAA</t>
  </si>
  <si>
    <t>GTGTCCCAGCCGGCGGTGTCATCAGC</t>
  </si>
  <si>
    <t>ACACATCACCTCCTTGTCAGACT</t>
  </si>
  <si>
    <t>GGGCGGTTCTTGTTCTCC</t>
  </si>
  <si>
    <t>ACACCGCACCCTGATTTTACA</t>
  </si>
  <si>
    <t>CTTCCAAGTGACCTGGTCGTC</t>
  </si>
  <si>
    <t>CGCCATTGACGAACGTATCC</t>
  </si>
  <si>
    <t>CTGAAAGTCGGCCTGCGTAT</t>
  </si>
  <si>
    <t>TCCATGCTAATGCYAGAGCGTTTTCGCA</t>
  </si>
  <si>
    <t>TGGCGCACTTCCAATGTCHAGGAT</t>
  </si>
  <si>
    <t>TGCGTGAAGTTGGCACCCGGCCT</t>
  </si>
  <si>
    <t>TCAGAGACCTGGCTGCAATGGATGGT</t>
  </si>
  <si>
    <t>TGCAAGAAATCTCCCAAATCCCAGGAGGA</t>
  </si>
  <si>
    <t>TCCGTGACATAGCAGGAAAGCAAG</t>
  </si>
  <si>
    <t>TGAGCCACCATCACCCAGACACA</t>
  </si>
  <si>
    <t>TGCACCCGGACCATCCGACCT</t>
  </si>
  <si>
    <t>ATACGGCAATACCACCGCGCACC</t>
  </si>
  <si>
    <t>TGATCGARACGGAGGTRGAMCCATCC</t>
  </si>
  <si>
    <t>AGTAGTTCGCCTGTGTGAGC</t>
  </si>
  <si>
    <t>GCCCTCCTGGTTTCTTAGA</t>
  </si>
  <si>
    <t>AGTAGTTCGCCTGTGTGAGCTGACAA</t>
  </si>
  <si>
    <t>GGGCCCTCCTGGTTTCTTAGACAT</t>
  </si>
  <si>
    <t>AATCCTCACAAACACTACTAAGTTTGTCA</t>
  </si>
  <si>
    <t>CCTGTGTGAGCTGACAAACTTAGT</t>
  </si>
  <si>
    <t>GCGTTTTAGCATATTGACAGCC</t>
  </si>
  <si>
    <t>CAGACCACGCTACGGCG</t>
  </si>
  <si>
    <t>CTAGGGCCGCGTGGG</t>
  </si>
  <si>
    <t>TCAGCGATCTCTCCACCAAAG</t>
  </si>
  <si>
    <t>GGGTCAGCACGTTTGTCATTG</t>
  </si>
  <si>
    <t>GTGATCCATGTAAGCCCTCAGAA</t>
  </si>
  <si>
    <t>GTCTGACATTGGGCTTTGAAGTTA</t>
  </si>
  <si>
    <t>AAGCGGCAGCAATATTCATGA</t>
  </si>
  <si>
    <t>AAACCCACTACTCCAGGCTCTGT</t>
  </si>
  <si>
    <t>GCCAATGCCCTGCACTTT</t>
  </si>
  <si>
    <t>TCCCGAGGAGGGTTTCCA</t>
  </si>
  <si>
    <t>CCTGGTTTCTTAGACATCGAGATCT</t>
  </si>
  <si>
    <t>TCTGCGGAGAGTGCAGTCTGCGAT</t>
  </si>
  <si>
    <t>TGCCCGACCATGGGAGAAGCTC</t>
  </si>
  <si>
    <t>AGGACCCCACATGTT</t>
  </si>
  <si>
    <t>AGGACCCCACGTGCT</t>
  </si>
  <si>
    <t>AGACACCAATGCACCAGTTACAGACATACAAGCT</t>
  </si>
  <si>
    <t>CGATGTCCAAGGTCAGAAAAGACGTGC</t>
  </si>
  <si>
    <t>TCCGACATCATCCTCCTTGCTGGC</t>
  </si>
  <si>
    <t>CCGAAATCATCACTNGTNTGGTGCCA</t>
  </si>
  <si>
    <t>CCAAAATCATCACTNGTGTGGTGCCA</t>
  </si>
  <si>
    <t>CCTATGCTTGCTGAATTGTGGTGCCA</t>
  </si>
  <si>
    <t>ATCGTTCGTTGAGCGATTAGCAG</t>
  </si>
  <si>
    <t>TGATCCCGACTCAACCATCCT</t>
  </si>
  <si>
    <t>GGCAAACGCAGTGGTACTTCCT</t>
  </si>
  <si>
    <t>CCGACTCAACCATCCTGGAT</t>
  </si>
  <si>
    <t>GGCAGACGCAGTGGTACTTCCT</t>
  </si>
  <si>
    <t>AAGCATTTCCTAGCAATATGATGGT</t>
  </si>
  <si>
    <t>AAGCCTTTCCTAGCAACATGATGGT</t>
  </si>
  <si>
    <t>AAGCATTCCCTAGCAACATGATGGT</t>
  </si>
  <si>
    <t>ATGTGGTGGGTTATAATAATCACTGACATG</t>
  </si>
  <si>
    <t>GTGAGGAGGGCTATAAAAGTCACTGACATG</t>
  </si>
  <si>
    <t>CAAGGGGTACCAAGAAAATGAAGAAGGC</t>
  </si>
  <si>
    <t>GCCACAGGGATTGTTCCAAAGCAGAC</t>
  </si>
  <si>
    <t>TGTCAACACAGCAGGGTGCATGTAGAT</t>
  </si>
  <si>
    <t>TGTAAGCACGGCAGGGTGCATGTAAAT</t>
  </si>
  <si>
    <t>ACTCCAATGAAGTGGGGGAAGAAGCT</t>
  </si>
  <si>
    <t>AGTTTATCTGTGTGAACTTCTTGGCTT</t>
  </si>
  <si>
    <t>CCCTCCTGGTTTTTTAGTCATGG</t>
  </si>
  <si>
    <t>GTTGAGAAGAATCGAGAGATTAC</t>
  </si>
  <si>
    <t>CTCCCACCTCTTTCTTACCACG</t>
  </si>
  <si>
    <t>CCACTTTAAACACTAATATACAACCC</t>
  </si>
  <si>
    <t>62.4</t>
  </si>
  <si>
    <t>EGFP10-R</t>
  </si>
  <si>
    <r>
      <t xml:space="preserve">JVHEV.P-CDC.Atl </t>
    </r>
    <r>
      <rPr>
        <sz val="9"/>
        <rFont val="Arial"/>
        <family val="2"/>
      </rPr>
      <t>(FAM-BHQ1)</t>
    </r>
  </si>
  <si>
    <r>
      <t>RVF-Sonde</t>
    </r>
    <r>
      <rPr>
        <sz val="9"/>
        <rFont val="Arial"/>
        <family val="2"/>
      </rPr>
      <t xml:space="preserve"> (FAM-TAMRA)</t>
    </r>
  </si>
  <si>
    <r>
      <t>WNF-Mix3</t>
    </r>
    <r>
      <rPr>
        <b/>
        <i/>
        <sz val="10"/>
        <rFont val="Arial"/>
        <family val="2"/>
      </rPr>
      <t>-FAM</t>
    </r>
  </si>
  <si>
    <r>
      <t>EGFP-Mix 6</t>
    </r>
    <r>
      <rPr>
        <b/>
        <i/>
        <sz val="10"/>
        <rFont val="Arial"/>
        <family val="2"/>
      </rPr>
      <t>-HEX</t>
    </r>
  </si>
  <si>
    <r>
      <t>Lanciotti 3NC-Mix</t>
    </r>
    <r>
      <rPr>
        <b/>
        <i/>
        <sz val="10"/>
        <rFont val="Arial"/>
        <family val="2"/>
      </rPr>
      <t xml:space="preserve">-FAM </t>
    </r>
    <r>
      <rPr>
        <b/>
        <sz val="10"/>
        <rFont val="Arial"/>
        <family val="2"/>
      </rPr>
      <t>(Hof)</t>
    </r>
  </si>
  <si>
    <r>
      <t>Lanciotti 3NC-Mix</t>
    </r>
    <r>
      <rPr>
        <b/>
        <i/>
        <sz val="10"/>
        <rFont val="Arial"/>
        <family val="2"/>
      </rPr>
      <t xml:space="preserve">-FAM </t>
    </r>
    <r>
      <rPr>
        <b/>
        <sz val="10"/>
        <rFont val="Arial"/>
        <family val="2"/>
      </rPr>
      <t>(Ori)</t>
    </r>
  </si>
  <si>
    <r>
      <t>Lanciotti Env-Mix</t>
    </r>
    <r>
      <rPr>
        <b/>
        <i/>
        <sz val="10"/>
        <rFont val="Arial"/>
        <family val="2"/>
      </rPr>
      <t xml:space="preserve">-FAM </t>
    </r>
    <r>
      <rPr>
        <b/>
        <sz val="10"/>
        <rFont val="Arial"/>
        <family val="2"/>
      </rPr>
      <t>(Hof)</t>
    </r>
  </si>
  <si>
    <r>
      <t>Lanciotti Env-Mix</t>
    </r>
    <r>
      <rPr>
        <b/>
        <i/>
        <sz val="10"/>
        <rFont val="Arial"/>
        <family val="2"/>
      </rPr>
      <t xml:space="preserve">-FAM </t>
    </r>
    <r>
      <rPr>
        <b/>
        <sz val="10"/>
        <rFont val="Arial"/>
        <family val="2"/>
      </rPr>
      <t>(Ori)</t>
    </r>
  </si>
  <si>
    <r>
      <t>Linke ProC-Mix</t>
    </r>
    <r>
      <rPr>
        <b/>
        <i/>
        <sz val="10"/>
        <rFont val="Arial"/>
        <family val="2"/>
      </rPr>
      <t xml:space="preserve">-FAM </t>
    </r>
    <r>
      <rPr>
        <b/>
        <sz val="10"/>
        <rFont val="Arial"/>
        <family val="2"/>
      </rPr>
      <t>(Hof)</t>
    </r>
  </si>
  <si>
    <r>
      <t>EGFP-Mix 4</t>
    </r>
    <r>
      <rPr>
        <b/>
        <i/>
        <sz val="10"/>
        <rFont val="Arial"/>
        <family val="2"/>
      </rPr>
      <t>-HEX</t>
    </r>
  </si>
  <si>
    <r>
      <t>EGFP-Mix 5</t>
    </r>
    <r>
      <rPr>
        <b/>
        <i/>
        <sz val="10"/>
        <rFont val="Arial"/>
        <family val="2"/>
      </rPr>
      <t>-HEX</t>
    </r>
  </si>
  <si>
    <t>Primer EGFP11-F</t>
  </si>
  <si>
    <t>Primer EGFP2-R</t>
  </si>
  <si>
    <t>EGFP-11-F</t>
  </si>
  <si>
    <t>EGFP-2-R</t>
  </si>
  <si>
    <t>EGFP-12-F</t>
  </si>
  <si>
    <t>EGFP-14-F</t>
  </si>
  <si>
    <t>EGFP-15-F</t>
  </si>
  <si>
    <t>EGFP-HEX</t>
  </si>
  <si>
    <r>
      <t>Sonde EGFP-HEX</t>
    </r>
    <r>
      <rPr>
        <sz val="8"/>
        <rFont val="Arial"/>
        <family val="2"/>
      </rPr>
      <t xml:space="preserve"> (HEX-BHQ1)</t>
    </r>
  </si>
  <si>
    <t>Sonde INNT.WN5nc.sKhex (HEX)</t>
  </si>
  <si>
    <r>
      <t>H</t>
    </r>
    <r>
      <rPr>
        <vertAlign val="subscript"/>
        <sz val="10"/>
        <rFont val="Arial"/>
        <family val="2"/>
      </rPr>
      <t>2</t>
    </r>
    <r>
      <rPr>
        <sz val="10"/>
        <rFont val="Arial"/>
        <family val="2"/>
      </rPr>
      <t>O</t>
    </r>
  </si>
  <si>
    <t>154a</t>
  </si>
  <si>
    <t>155a</t>
  </si>
  <si>
    <t>JVHEV-F-CDC.Atl</t>
  </si>
  <si>
    <t>JVHEV-R-CDC.Atl</t>
  </si>
  <si>
    <t xml:space="preserve"> 12.2</t>
  </si>
  <si>
    <t>22a</t>
  </si>
  <si>
    <t>INNT-WNf2.5nc.1</t>
  </si>
  <si>
    <t xml:space="preserve"> 16.9</t>
  </si>
  <si>
    <t>21a</t>
  </si>
  <si>
    <t>INNT-WNr2.5nc.97</t>
  </si>
  <si>
    <t xml:space="preserve"> 11.6</t>
  </si>
  <si>
    <t>79a</t>
  </si>
  <si>
    <t>80a</t>
  </si>
  <si>
    <t xml:space="preserve"> 14.0</t>
  </si>
  <si>
    <t xml:space="preserve"> 3.4</t>
  </si>
  <si>
    <t>GCCCGGTCAGCCGTCTGG</t>
  </si>
  <si>
    <t xml:space="preserve"> 3.3</t>
  </si>
  <si>
    <t>CTGAGAATCAACCCGGTCAC</t>
  </si>
  <si>
    <t xml:space="preserve"> 4.6</t>
  </si>
  <si>
    <t>TTACTACCACAGCAGCCACAC</t>
  </si>
  <si>
    <t xml:space="preserve"> 5.1</t>
  </si>
  <si>
    <t>TCAGCAAGATTAAACAGTGTCAGG</t>
  </si>
  <si>
    <t xml:space="preserve"> 4.4</t>
  </si>
  <si>
    <t>CGGTTCCGGCGGTGGTTTCT</t>
  </si>
  <si>
    <t xml:space="preserve"> 4.8</t>
  </si>
  <si>
    <t>CCACGACCCACCTCACCAACGCC</t>
  </si>
  <si>
    <t>FLI-WNF5-F</t>
  </si>
  <si>
    <t>FLI-WNF5-R</t>
  </si>
  <si>
    <t>FLI-WNFprob3FAM</t>
  </si>
  <si>
    <t>Chik</t>
  </si>
  <si>
    <t>Filo</t>
  </si>
  <si>
    <t>CC</t>
  </si>
  <si>
    <t>alt</t>
  </si>
  <si>
    <r>
      <t xml:space="preserve">hep7 </t>
    </r>
    <r>
      <rPr>
        <i/>
        <sz val="8"/>
        <rFont val="Arial"/>
        <family val="2"/>
      </rPr>
      <t>(HEV.TaqHEV-F)</t>
    </r>
  </si>
  <si>
    <r>
      <t>hep8</t>
    </r>
    <r>
      <rPr>
        <i/>
        <sz val="8"/>
        <rFont val="Arial"/>
        <family val="2"/>
      </rPr>
      <t xml:space="preserve"> (HEV.TaqHEV-R)</t>
    </r>
  </si>
  <si>
    <r>
      <t>hep10</t>
    </r>
    <r>
      <rPr>
        <i/>
        <sz val="8"/>
        <rFont val="Arial"/>
        <family val="2"/>
      </rPr>
      <t xml:space="preserve"> (HEV-forward)</t>
    </r>
  </si>
  <si>
    <r>
      <t>hep11</t>
    </r>
    <r>
      <rPr>
        <i/>
        <sz val="8"/>
        <rFont val="Arial"/>
        <family val="2"/>
      </rPr>
      <t xml:space="preserve"> (HEV-reverse)</t>
    </r>
  </si>
  <si>
    <t>CTTGTACAGCTCGTCCATGC</t>
  </si>
  <si>
    <t>EGFP11-F</t>
  </si>
  <si>
    <t>CAGCCACAACGTCTATATCATG</t>
  </si>
  <si>
    <t>WNF5-F</t>
  </si>
  <si>
    <t xml:space="preserve"> 2.9</t>
  </si>
  <si>
    <t>WNF6-R</t>
  </si>
  <si>
    <t>EGFP-1HEX</t>
  </si>
  <si>
    <t xml:space="preserve"> 3.7</t>
  </si>
  <si>
    <t>AGCACCCAGTCCGCCCTGAGCA</t>
  </si>
  <si>
    <t>WNF-Probe3-FAM</t>
  </si>
  <si>
    <t>WEEV_non_MK_FW5</t>
  </si>
  <si>
    <t xml:space="preserve"> 9.0</t>
  </si>
  <si>
    <t>ACCCTACAAACTAATCGATCCAATATGGAAA</t>
  </si>
  <si>
    <t xml:space="preserve"> 9.8</t>
  </si>
  <si>
    <t xml:space="preserve"> 2.5</t>
  </si>
  <si>
    <t>HEV-forvseq</t>
  </si>
  <si>
    <t>GACAGAATTRATTTCGTCGGCTGG</t>
  </si>
  <si>
    <t>HEV-revseq</t>
  </si>
  <si>
    <t>CTTGTTCRTGYTGGTTRTCATAATC</t>
  </si>
  <si>
    <t>INEID f1</t>
  </si>
  <si>
    <t>INEID r1</t>
  </si>
  <si>
    <t>INEID probe</t>
  </si>
  <si>
    <t xml:space="preserve"> 11.3</t>
  </si>
  <si>
    <t>JE1F</t>
  </si>
  <si>
    <t>AAACCGGGCCATCAATATGC</t>
  </si>
  <si>
    <t>JE1R</t>
  </si>
  <si>
    <t xml:space="preserve"> 7.4</t>
  </si>
  <si>
    <t>TGATAAGAGCCAGCACGAATCG</t>
  </si>
  <si>
    <t>JE2F</t>
  </si>
  <si>
    <t xml:space="preserve"> 7.5</t>
  </si>
  <si>
    <t>CCATCACGTACGAATGTCCG</t>
  </si>
  <si>
    <t>JE2R</t>
  </si>
  <si>
    <t>GCACCAGCAGTCCACGTCT</t>
  </si>
  <si>
    <t>JE3F</t>
  </si>
  <si>
    <t xml:space="preserve"> 7.6</t>
  </si>
  <si>
    <t>GGTGTAAGGACTAGAGGTTAGAGG</t>
  </si>
  <si>
    <t>JE3R</t>
  </si>
  <si>
    <t xml:space="preserve"> 6.9</t>
  </si>
  <si>
    <t>ATTCCCAGGTGTCAATATGCTGTT</t>
  </si>
  <si>
    <t>ChikF1</t>
  </si>
  <si>
    <t xml:space="preserve"> 7.0</t>
  </si>
  <si>
    <t>AAGCTCCGCGTCCTTTACCAAG</t>
  </si>
  <si>
    <t>ChikF2</t>
  </si>
  <si>
    <t>AAGCTTCGCGTCCTTTACCAAG</t>
  </si>
  <si>
    <t>ChikR1</t>
  </si>
  <si>
    <t>CCAAATTGTCCTGGTCTTCCT</t>
  </si>
  <si>
    <t>ChikR2</t>
  </si>
  <si>
    <t>CCAAATTGTCCCGGTCTTCCT</t>
  </si>
  <si>
    <t>CHIKE1F</t>
  </si>
  <si>
    <t>TCGACGCGCCCTCTTTAA</t>
  </si>
  <si>
    <t>CHIKE1R</t>
  </si>
  <si>
    <t>ATCGAATGCACCGCACACT</t>
  </si>
  <si>
    <t>CHK142f</t>
  </si>
  <si>
    <t>CCCGAGAGACTCGCCAATTA</t>
  </si>
  <si>
    <t>CHK142r</t>
  </si>
  <si>
    <t>TGTGTAAGCAGAATGTTGGCGT</t>
  </si>
  <si>
    <t>CCHFL1</t>
  </si>
  <si>
    <t>GCTTGGGTCAGCTCTACTGG</t>
  </si>
  <si>
    <t>CCHFD1</t>
  </si>
  <si>
    <t>TGCATTGACACGGAAACCTA</t>
  </si>
  <si>
    <t>Ni-NP1209</t>
  </si>
  <si>
    <t>GCAAGAGAGTAATGTTCAGGCTAGAG</t>
  </si>
  <si>
    <t>Ni-NP1314</t>
  </si>
  <si>
    <t>CTGTTCTATAGGTTCTTCCCCTTCAT</t>
  </si>
  <si>
    <t>Hendra-virus-F</t>
  </si>
  <si>
    <t>CTTCGACAAAGACGGAACCAA</t>
  </si>
  <si>
    <t>Hendra-virus-R</t>
  </si>
  <si>
    <t>CCAGCTCGTCGGACAAAATT</t>
  </si>
  <si>
    <t>Probe1</t>
  </si>
  <si>
    <t xml:space="preserve"> 8.8</t>
  </si>
  <si>
    <t>TGCCGTGGGCAACGATCCG</t>
  </si>
  <si>
    <t>Probe2</t>
  </si>
  <si>
    <t>TGCCGTGGGCAACGATCCGG</t>
  </si>
  <si>
    <t>Probe3</t>
  </si>
  <si>
    <t>CCCGTGGAAACAACATCATGCGGC</t>
  </si>
  <si>
    <t>NiNP1248-Fam</t>
  </si>
  <si>
    <t>TGCAGGAGGTGTGCTCATTGGAGG</t>
  </si>
  <si>
    <t>Hendra-probe</t>
  </si>
  <si>
    <t>TGGCATCTTTCATGCTCCATCTCGG</t>
  </si>
  <si>
    <t>CHK-probe1</t>
  </si>
  <si>
    <t xml:space="preserve"> 6.7</t>
  </si>
  <si>
    <t>CCTGGACAGAAACATCTCTGGAAAGATCGG</t>
  </si>
  <si>
    <t>CHK-probe2</t>
  </si>
  <si>
    <t>ACTTACAAGCAGTAATGGCCGTGCCAGAC</t>
  </si>
  <si>
    <t>ChikProb</t>
  </si>
  <si>
    <t xml:space="preserve"> 10.2</t>
  </si>
  <si>
    <t>CCAATGTCTTCAGCCTGGACACCTTT</t>
  </si>
  <si>
    <t>CHIKE1P</t>
  </si>
  <si>
    <t xml:space="preserve"> 4.9</t>
  </si>
  <si>
    <t>ACCAGCCTGCACCCATTCCTCAGAC</t>
  </si>
  <si>
    <t>CCHF-S1</t>
  </si>
  <si>
    <t>AGAAGGGGCTTGAGTGGTT</t>
  </si>
  <si>
    <t xml:space="preserve"> 8.9</t>
  </si>
  <si>
    <t xml:space="preserve"> 11.0</t>
  </si>
  <si>
    <t xml:space="preserve"> 1.5</t>
  </si>
  <si>
    <t xml:space="preserve"> 1.6</t>
  </si>
  <si>
    <t xml:space="preserve"> 2.3</t>
  </si>
  <si>
    <t>OPV rpo F1</t>
  </si>
  <si>
    <t>CTGTAGTTATAAACGTTCCGTGTG</t>
  </si>
  <si>
    <t>OPV rpo R1</t>
  </si>
  <si>
    <t>TTATCATACGCATTACCATTTCGA</t>
  </si>
  <si>
    <t xml:space="preserve"> 10.0</t>
  </si>
  <si>
    <t>CCprobeSE04</t>
  </si>
  <si>
    <t>ATCTATATGCACCCCGCTGTGTTAACA</t>
  </si>
  <si>
    <t>ChikP</t>
  </si>
  <si>
    <t xml:space="preserve"> 2.8</t>
  </si>
  <si>
    <t>OPV rpo TM</t>
  </si>
  <si>
    <t>ATCGCTAAATGATACAGTACCCGAATCTCTACT</t>
  </si>
  <si>
    <t>HendraKoSonde</t>
  </si>
  <si>
    <t>AACACACTAGTCGAGACACGTGA</t>
  </si>
  <si>
    <t>CY5</t>
  </si>
  <si>
    <t>NipahSonde</t>
  </si>
  <si>
    <t>CAAATTTTCGGTGTGTACGGTC</t>
  </si>
  <si>
    <t>CCHFKoSonde</t>
  </si>
  <si>
    <t>TCACGTGTTTCGGCATCATTG</t>
  </si>
  <si>
    <t>31a</t>
  </si>
  <si>
    <t>ChickV (Panning-mwg)</t>
  </si>
  <si>
    <t>34a</t>
  </si>
  <si>
    <t>CCHF (Wölfel-mwg)</t>
  </si>
  <si>
    <t>37a</t>
  </si>
  <si>
    <t>Filo (Panning -1/2mwg)</t>
  </si>
  <si>
    <t>37b</t>
  </si>
  <si>
    <t>FAMEBoSu- TIB-marz2010</t>
  </si>
  <si>
    <t>FAMEBOg- TIB-marz2010</t>
  </si>
  <si>
    <t>FAMMBG- TIB-marz2010</t>
  </si>
  <si>
    <r>
      <t>HEV.</t>
    </r>
    <r>
      <rPr>
        <b/>
        <i/>
        <sz val="10"/>
        <rFont val="Arial"/>
        <family val="2"/>
      </rPr>
      <t>OF3.PCR1-FAM.Extern</t>
    </r>
  </si>
  <si>
    <t>INNT.HEV.OF3.F1</t>
  </si>
  <si>
    <t xml:space="preserve"> 6.8</t>
  </si>
  <si>
    <t>GTGCCGGCGGTGGTTTC</t>
  </si>
  <si>
    <t>INNT.HEV.OF3.R2</t>
  </si>
  <si>
    <t xml:space="preserve"> 7.3</t>
  </si>
  <si>
    <t>GCGAAGGGGTTGGTTGGATG</t>
  </si>
  <si>
    <t>INNT.HEV.OF3.F3</t>
  </si>
  <si>
    <t xml:space="preserve"> 6.3</t>
  </si>
  <si>
    <t>GTGCCGGCGGTGGTTTCTG</t>
  </si>
  <si>
    <t>INNT.HEV.OF3.R4</t>
  </si>
  <si>
    <t xml:space="preserve"> 8.3</t>
  </si>
  <si>
    <t>CGAAGGGGTTGGTTGGATGAATA</t>
  </si>
  <si>
    <t>INNT.HEV.OF3.F5</t>
  </si>
  <si>
    <t xml:space="preserve"> 5.6</t>
  </si>
  <si>
    <t>TCTGGCCGCCGTCGTGGG</t>
  </si>
  <si>
    <t>INNT.HEV.OF3.F6</t>
  </si>
  <si>
    <t xml:space="preserve"> 5.8</t>
  </si>
  <si>
    <t>TCTGGCCGTCGCCGCGGG</t>
  </si>
  <si>
    <t>INNT.HEV.OF3.F7</t>
  </si>
  <si>
    <t xml:space="preserve"> 6.5</t>
  </si>
  <si>
    <t>GTCTGGCCGCCGTCGTG</t>
  </si>
  <si>
    <t>INNT.HEV.OF3.F8</t>
  </si>
  <si>
    <t xml:space="preserve"> 5.7</t>
  </si>
  <si>
    <t>GTCTGGCCGTCGCCGCG</t>
  </si>
  <si>
    <t>INNT.HEV.OF3.R9</t>
  </si>
  <si>
    <t xml:space="preserve"> 8.1</t>
  </si>
  <si>
    <t>GCGAAGGGCTGAGAATCAACCC</t>
  </si>
  <si>
    <t>INNT.HEV.OF3.s</t>
  </si>
  <si>
    <t xml:space="preserve"> 8.5</t>
  </si>
  <si>
    <t>TGACMGGGTTGATTCTCAGCC</t>
  </si>
  <si>
    <t>INNT-IC.F</t>
  </si>
  <si>
    <t xml:space="preserve"> 14.2</t>
  </si>
  <si>
    <t>GATGTACTCAAAGCGGACGG</t>
  </si>
  <si>
    <t>INNT-IC.R152</t>
  </si>
  <si>
    <t xml:space="preserve"> 8.2</t>
  </si>
  <si>
    <t>CCAGGGTTTTGATCGATGTT</t>
  </si>
  <si>
    <t>INNT-IC.R199</t>
  </si>
  <si>
    <t xml:space="preserve"> 8.4</t>
  </si>
  <si>
    <t>ACAGCAGCAGAGTCGGGATA</t>
  </si>
  <si>
    <t>INNT-IC.R280</t>
  </si>
  <si>
    <t xml:space="preserve"> 9.3</t>
  </si>
  <si>
    <t>CCAGGTTAGCGTCGAGGAA</t>
  </si>
  <si>
    <t>INNT-IC.R429</t>
  </si>
  <si>
    <t xml:space="preserve"> 9.9</t>
  </si>
  <si>
    <t>CTTGTCGTCGTCGTCGGTA</t>
  </si>
  <si>
    <t>INNT-IC.s</t>
  </si>
  <si>
    <t xml:space="preserve"> 6.1</t>
  </si>
  <si>
    <t>TCCTCGTCGATTTCTGGGCAGA</t>
  </si>
  <si>
    <t>CY3</t>
  </si>
  <si>
    <t>BHQ2</t>
  </si>
  <si>
    <t>Vol [µl]</t>
  </si>
  <si>
    <r>
      <t>hep9</t>
    </r>
    <r>
      <rPr>
        <b/>
        <i/>
        <sz val="8"/>
        <color indexed="10"/>
        <rFont val="Arial"/>
        <family val="2"/>
      </rPr>
      <t xml:space="preserve"> (HEV.TaqHEV-S)</t>
    </r>
  </si>
  <si>
    <r>
      <t>hep12</t>
    </r>
    <r>
      <rPr>
        <b/>
        <i/>
        <sz val="8"/>
        <color indexed="10"/>
        <rFont val="Arial"/>
        <family val="2"/>
      </rPr>
      <t xml:space="preserve"> (HEV-TaqMan)</t>
    </r>
  </si>
  <si>
    <r>
      <t>HEV.</t>
    </r>
    <r>
      <rPr>
        <b/>
        <i/>
        <sz val="10"/>
        <rFont val="Arial"/>
        <family val="2"/>
      </rPr>
      <t>OF3.INNT-Duplex-FAM</t>
    </r>
  </si>
  <si>
    <r>
      <t>HEV.CDC-Duplex</t>
    </r>
    <r>
      <rPr>
        <b/>
        <i/>
        <sz val="10"/>
        <rFont val="Arial"/>
        <family val="2"/>
      </rPr>
      <t>-FAM</t>
    </r>
  </si>
  <si>
    <t>RVFV-1</t>
  </si>
  <si>
    <t xml:space="preserve"> 6.0</t>
  </si>
  <si>
    <t>GCGGCCGCATGTATGTTTTATTAACAA</t>
  </si>
  <si>
    <t>RVFV-2</t>
  </si>
  <si>
    <t xml:space="preserve"> 4.1</t>
  </si>
  <si>
    <t>f</t>
  </si>
  <si>
    <t>r</t>
  </si>
  <si>
    <r>
      <t>HEV.</t>
    </r>
    <r>
      <rPr>
        <b/>
        <i/>
        <sz val="10"/>
        <rFont val="Arial"/>
        <family val="2"/>
      </rPr>
      <t>OF1.INNT-RT-PCR</t>
    </r>
    <r>
      <rPr>
        <b/>
        <i/>
        <sz val="10"/>
        <rFont val="Arial"/>
        <family val="2"/>
      </rPr>
      <t>.Extern</t>
    </r>
  </si>
  <si>
    <r>
      <t>HEV.</t>
    </r>
    <r>
      <rPr>
        <b/>
        <i/>
        <sz val="10"/>
        <rFont val="Arial"/>
        <family val="2"/>
      </rPr>
      <t>OF2.INNT-RT-PCR.Extern</t>
    </r>
  </si>
  <si>
    <r>
      <t>HEV.</t>
    </r>
    <r>
      <rPr>
        <b/>
        <i/>
        <sz val="10"/>
        <rFont val="Arial"/>
        <family val="2"/>
      </rPr>
      <t>OF3.INNT-PCR2.Extern</t>
    </r>
  </si>
  <si>
    <r>
      <t>HEV.</t>
    </r>
    <r>
      <rPr>
        <b/>
        <i/>
        <sz val="10"/>
        <rFont val="Arial"/>
        <family val="2"/>
      </rPr>
      <t>OF3.INNT-PCR5.Intern</t>
    </r>
  </si>
  <si>
    <r>
      <t>HEV.</t>
    </r>
    <r>
      <rPr>
        <b/>
        <i/>
        <sz val="10"/>
        <rFont val="Arial"/>
        <family val="2"/>
      </rPr>
      <t>5p.INNT-PCR</t>
    </r>
    <r>
      <rPr>
        <b/>
        <i/>
        <sz val="10"/>
        <rFont val="Arial"/>
        <family val="2"/>
      </rPr>
      <t>.Intern</t>
    </r>
  </si>
  <si>
    <r>
      <t>HEV.</t>
    </r>
    <r>
      <rPr>
        <b/>
        <i/>
        <sz val="10"/>
        <rFont val="Arial"/>
        <family val="2"/>
      </rPr>
      <t>OF2.INNT-PCR</t>
    </r>
    <r>
      <rPr>
        <b/>
        <i/>
        <sz val="10"/>
        <rFont val="Arial"/>
        <family val="2"/>
      </rPr>
      <t>.Intern</t>
    </r>
  </si>
  <si>
    <r>
      <t>HEV.</t>
    </r>
    <r>
      <rPr>
        <b/>
        <i/>
        <sz val="10"/>
        <rFont val="Arial"/>
        <family val="2"/>
      </rPr>
      <t>OF3.INNT-PCR1.Extern</t>
    </r>
  </si>
  <si>
    <t>HEV</t>
  </si>
  <si>
    <r>
      <t>HEV.</t>
    </r>
    <r>
      <rPr>
        <b/>
        <i/>
        <sz val="10"/>
        <rFont val="Arial"/>
        <family val="2"/>
      </rPr>
      <t>OF3.INNT-PCR6.Intern</t>
    </r>
  </si>
  <si>
    <r>
      <t>HEV</t>
    </r>
    <r>
      <rPr>
        <b/>
        <i/>
        <sz val="10"/>
        <rFont val="Arial"/>
        <family val="2"/>
      </rPr>
      <t>-DCD-Atl-FAM</t>
    </r>
  </si>
  <si>
    <t>GCGGCCGCACTGATCTATGAGGC</t>
  </si>
  <si>
    <t>RVFV-3</t>
  </si>
  <si>
    <t>GATATITTTGAMGAGGCGGCTAGTT</t>
  </si>
  <si>
    <t>NgeneFWD</t>
  </si>
  <si>
    <t>NREV1</t>
  </si>
  <si>
    <t>cccatctcagttctgggctattag</t>
  </si>
  <si>
    <t>NREV2</t>
  </si>
  <si>
    <t>tcccatctgagctctggactattagt</t>
  </si>
  <si>
    <t>NPRHeV</t>
  </si>
  <si>
    <t>NPRNiV</t>
  </si>
  <si>
    <t>ctactttgactactaagataaga</t>
  </si>
  <si>
    <t>ctactttgacaaccaagataa</t>
  </si>
  <si>
    <t>HENDRAN-1433F</t>
  </si>
  <si>
    <t>atctcagatccagattagctgcaa</t>
  </si>
  <si>
    <t>HENDRAN-1572R</t>
  </si>
  <si>
    <t>ATCATTTTGGGCAGGTTTGG</t>
  </si>
  <si>
    <t>Nipah-N1198F</t>
  </si>
  <si>
    <t>TCAGCAGGAAGGCAAGAGAGTAA</t>
  </si>
  <si>
    <t>Nipah-1297R</t>
  </si>
  <si>
    <t>CCCCTTCATCGATATCTTGATCA</t>
  </si>
  <si>
    <t>Nipah-1247cFAM</t>
  </si>
  <si>
    <t>CCTCCAATGAGCACACCTCCTGCAG</t>
  </si>
  <si>
    <t>HENDRA-N1510TFAM</t>
  </si>
  <si>
    <t>AACCGCCCTCAGGCAGACTCAGGA</t>
  </si>
  <si>
    <t>Hendra.N.5p</t>
  </si>
  <si>
    <t>Nipah.N.5p</t>
  </si>
  <si>
    <t>HENDRAN.N.3p</t>
  </si>
  <si>
    <t>Nipah.N.3p</t>
  </si>
  <si>
    <t>PFlav-fACABt</t>
  </si>
  <si>
    <t xml:space="preserve"> 28.8</t>
  </si>
  <si>
    <t>BIO</t>
  </si>
  <si>
    <t>PFlav-rBt</t>
  </si>
  <si>
    <t xml:space="preserve"> 23.4</t>
  </si>
  <si>
    <t>GTGTCCCAGCCGGCTGTGTCATCAGC</t>
  </si>
  <si>
    <t>PFlav-fAAG</t>
  </si>
  <si>
    <t xml:space="preserve"> 15.9</t>
  </si>
  <si>
    <t>TACAACATGATGGGAAAGAGAGAGAAGAA</t>
  </si>
  <si>
    <t>PFlav-fAAR</t>
  </si>
  <si>
    <t xml:space="preserve"> 17.3</t>
  </si>
  <si>
    <t>TACAACATGATGGGAAAGAGAGAGAARAA</t>
  </si>
  <si>
    <t>PFlav-rKR</t>
  </si>
  <si>
    <t xml:space="preserve"> 12.7</t>
  </si>
  <si>
    <t>GTGTCCCAKCCRGCTGTGTCATC</t>
  </si>
  <si>
    <t>PFlav-rGG</t>
  </si>
  <si>
    <t xml:space="preserve"> 10.3</t>
  </si>
  <si>
    <t>GTGTCCCAGCCGGCTGTGTCATC</t>
  </si>
  <si>
    <t>FlavSYBR.Bt</t>
  </si>
  <si>
    <t>PaFl.NoDg</t>
  </si>
  <si>
    <t>PaFl.Dg</t>
  </si>
  <si>
    <t>PaFl.1xNoDg</t>
  </si>
  <si>
    <t>PaFl.1xDg</t>
  </si>
  <si>
    <t>PaFl.NoDgx2</t>
  </si>
  <si>
    <t>PaFl.Dgx2</t>
  </si>
  <si>
    <t>INEID probe (FAM)</t>
  </si>
  <si>
    <t>synth.contr (HEX)</t>
  </si>
  <si>
    <t>viral contr (Cy5)</t>
  </si>
  <si>
    <t>NTC</t>
  </si>
  <si>
    <t>WNV</t>
  </si>
  <si>
    <t>SLEV</t>
  </si>
  <si>
    <t>YFV</t>
  </si>
  <si>
    <t>TBEV</t>
  </si>
  <si>
    <t>Usutu</t>
  </si>
  <si>
    <t>Virus</t>
  </si>
  <si>
    <t>NY-2</t>
  </si>
  <si>
    <t>NY-3</t>
  </si>
  <si>
    <t>NY-4</t>
  </si>
  <si>
    <t>NY-5</t>
  </si>
  <si>
    <t>RVFV-L-f17</t>
  </si>
  <si>
    <t>CCCAAGAGTCAACATCAGGGATGCA</t>
  </si>
  <si>
    <t>RVFV-L-f23</t>
  </si>
  <si>
    <t>CCAAGAGTCAACATCAGGGATGCAA</t>
  </si>
  <si>
    <t>RVFV-L-f26</t>
  </si>
  <si>
    <t>CCAAGAGTCAACATCAGGGATGCAAC</t>
  </si>
  <si>
    <t>RVFV-L-r151</t>
  </si>
  <si>
    <t>TGGAGATGTTCGGAGGGTCTTCTGC</t>
  </si>
  <si>
    <t>RVFV-L-r152</t>
  </si>
  <si>
    <t>TTCTCTGGAGATGTTCGGAGGGTCT</t>
  </si>
  <si>
    <t>RVFV-L-s95</t>
  </si>
  <si>
    <t>AAGATRGTGACCCTGGTTTGGGTTGCATCC</t>
  </si>
  <si>
    <t>RVFV-INNT.1</t>
  </si>
  <si>
    <t>RVFV-INNT.2</t>
  </si>
  <si>
    <t>RVFV-L-s95  (FAM)</t>
  </si>
  <si>
    <t>RVFV-INNT.3</t>
  </si>
  <si>
    <t>RVFV-INNT.4</t>
  </si>
  <si>
    <t>RVFV-INNT.5</t>
  </si>
  <si>
    <t>RVFV-INNT.6</t>
  </si>
  <si>
    <t>RVFSAFwd</t>
  </si>
  <si>
    <t>ACACAAAGCTCCCTAGAGATAC</t>
  </si>
  <si>
    <t>RVFSARev</t>
  </si>
  <si>
    <t>ACACAAAGACCCCCTAGTG</t>
  </si>
  <si>
    <t>RVFM-AFwd</t>
  </si>
  <si>
    <t>ACACAAAGACGGTGC</t>
  </si>
  <si>
    <t>RVFM-ARev</t>
  </si>
  <si>
    <t>ACACAAAGACCGGTGC</t>
  </si>
  <si>
    <t>RVFL-AFwd</t>
  </si>
  <si>
    <t>ACACAAAGGCGCCCAATC</t>
  </si>
  <si>
    <t>RVFL-3482Rev</t>
  </si>
  <si>
    <t>GGAAGCATATAGCTGCGG</t>
  </si>
  <si>
    <t>RVFL-2845Fwd</t>
  </si>
  <si>
    <t>GAGACAATAGCCAGGTC</t>
  </si>
  <si>
    <t>RVFL-ARev</t>
  </si>
  <si>
    <t>ACACAAAGACCGCCCAATATTG</t>
  </si>
  <si>
    <t>RV-S:336x335</t>
  </si>
  <si>
    <t>RV-M:337x165</t>
  </si>
  <si>
    <t>RV-M:337x338</t>
  </si>
  <si>
    <t>RV-M:164x338</t>
  </si>
  <si>
    <t>RV-L:339x340</t>
  </si>
  <si>
    <t>RV-L:341x340</t>
  </si>
  <si>
    <t>RV-L:341x333</t>
  </si>
  <si>
    <t>RV-L:329x342</t>
  </si>
  <si>
    <t>RVFV 10</t>
  </si>
  <si>
    <t>CCTTACATTGCTTCCGGGCCCTGATGC</t>
  </si>
  <si>
    <t>RVFV 11</t>
  </si>
  <si>
    <t>GCATCAGGGCCCGGAAGCAATGTAAGG</t>
  </si>
  <si>
    <t>RVFV 12</t>
  </si>
  <si>
    <t>CGGGTACCTTAGCCTAGCATGTCATCC</t>
  </si>
  <si>
    <t>RVFV 13</t>
  </si>
  <si>
    <t>CGGGTACCACACAAAGACCGCCCAATATTG</t>
  </si>
  <si>
    <t>Primer 154</t>
  </si>
  <si>
    <t>Primer 155</t>
  </si>
  <si>
    <t>CCHF-CoProbe</t>
  </si>
  <si>
    <t>TCACGTGTTTCGGCATCATTGTTT</t>
  </si>
  <si>
    <t>34b</t>
  </si>
  <si>
    <t>CCHF (INNT)</t>
  </si>
  <si>
    <t>USUTU F</t>
  </si>
  <si>
    <t>CGTTCTCGACTTTGACTA</t>
  </si>
  <si>
    <t>USUTU R</t>
  </si>
  <si>
    <t>GCTAGTAGTAGTTCTTATGGA</t>
  </si>
  <si>
    <t>SIND F</t>
  </si>
  <si>
    <t>CACWCCAAATGACCATGC</t>
  </si>
  <si>
    <t>SIND R</t>
  </si>
  <si>
    <t>KGTGCTCGGAAWACATTC</t>
  </si>
  <si>
    <t>SIND P</t>
  </si>
  <si>
    <t>CAGAGCATTTTCGCATCTGGC</t>
  </si>
  <si>
    <t>USU-P</t>
  </si>
  <si>
    <t>CGGCTGGGACACCCGGATAACC</t>
  </si>
  <si>
    <t>SindyV</t>
  </si>
  <si>
    <t>Usu F</t>
  </si>
  <si>
    <t>AAAAATGTACGCGGATGACACA</t>
  </si>
  <si>
    <t>Usu R</t>
  </si>
  <si>
    <t>TTTGGCCTCGTTGTCAAGATC</t>
  </si>
  <si>
    <t>USUTU P</t>
  </si>
  <si>
    <t>ACCGTCACAATCACTGAAGCAT</t>
  </si>
  <si>
    <t>Usu</t>
  </si>
  <si>
    <t>USUTU</t>
  </si>
  <si>
    <t>RV-S:160x161</t>
  </si>
  <si>
    <t>RV-M:158x165</t>
  </si>
  <si>
    <t>RV-M:158x159</t>
  </si>
  <si>
    <t>RV-M:166x159</t>
  </si>
  <si>
    <t>RV-L:341x150</t>
  </si>
  <si>
    <t>RV-L:149x340</t>
  </si>
  <si>
    <t>1(21)</t>
  </si>
  <si>
    <t>2(22)</t>
  </si>
  <si>
    <t>3(23)</t>
  </si>
  <si>
    <t>4(71)</t>
  </si>
  <si>
    <t>5(158-Cy5)</t>
  </si>
  <si>
    <t>PFlav-fAARBt</t>
  </si>
  <si>
    <t>PFlav-rKRBt</t>
  </si>
  <si>
    <t>PaFl.DgBt</t>
  </si>
  <si>
    <t>CCHFV</t>
  </si>
  <si>
    <t>Unk</t>
  </si>
  <si>
    <t>Std</t>
  </si>
  <si>
    <t>INEID-WNf1.5nc</t>
  </si>
  <si>
    <t>INEID-WNr1.5nc</t>
  </si>
  <si>
    <t>FLI-WNF6-R</t>
  </si>
  <si>
    <t>INEID-WNs2.5nc</t>
  </si>
  <si>
    <t>FLI-WNF-Probe</t>
  </si>
  <si>
    <t>Usutu F</t>
  </si>
  <si>
    <t>Usutu R</t>
  </si>
  <si>
    <t>Usutu P</t>
  </si>
  <si>
    <t>EGFP12-F</t>
  </si>
  <si>
    <t>EGFP-1-HEX</t>
  </si>
  <si>
    <t>WN.INNT.Vq+sK+V</t>
  </si>
  <si>
    <t>INNT.WNs2.5nc.23 (FAM)</t>
  </si>
  <si>
    <t>INNT-WN5nV.Cy5</t>
  </si>
  <si>
    <t>INNT-WN5nc.sKhe</t>
  </si>
  <si>
    <t>ROX</t>
  </si>
  <si>
    <t>INNT-WN5nc.sKhe(ROX)</t>
  </si>
  <si>
    <t>WN.INNT.Vq+sK(ROX)+V</t>
  </si>
  <si>
    <t>MS2F</t>
  </si>
  <si>
    <t>CTCTGAGAGCGGCTCTATTGGT</t>
  </si>
  <si>
    <t>MS2R</t>
  </si>
  <si>
    <t>GTTCCCTACAACGAGCCTAAATTC</t>
  </si>
  <si>
    <t>MS2P</t>
  </si>
  <si>
    <t>TCAGACACGCGGTCCGCTATAACGA</t>
  </si>
  <si>
    <t>Bacteriophage</t>
  </si>
  <si>
    <t>IC-MS2.Bacteriophage</t>
  </si>
  <si>
    <t>M69205</t>
  </si>
  <si>
    <t>NS1</t>
  </si>
  <si>
    <t>No Ord Ori</t>
  </si>
  <si>
    <t>Sequenz(5'-&gt;3')</t>
  </si>
  <si>
    <t>TCGAGGGCGACACCCTG</t>
  </si>
  <si>
    <t>CCCTGAAGTTCATCTGCA</t>
  </si>
  <si>
    <t>GAACTCCAGCAGGACCATG</t>
  </si>
  <si>
    <r>
      <t>EGFP-Mix 6</t>
    </r>
    <r>
      <rPr>
        <b/>
        <i/>
        <sz val="10"/>
        <rFont val="Arial"/>
        <family val="2"/>
      </rPr>
      <t>-FAM</t>
    </r>
  </si>
  <si>
    <t xml:space="preserve">78 o </t>
  </si>
  <si>
    <t>CCHF L1</t>
  </si>
  <si>
    <t>CCHF D1</t>
  </si>
  <si>
    <t>CCEu_S</t>
  </si>
  <si>
    <t>TGACAGCATTTCTTTAACAGACATCA</t>
  </si>
  <si>
    <t>CCEu_As</t>
  </si>
  <si>
    <t>AAACACGGCAGCCTTAAGCA</t>
  </si>
  <si>
    <t>CCHFV598U</t>
  </si>
  <si>
    <t>AAACAGGGGTGGTGATGAGA</t>
  </si>
  <si>
    <t>CCHFV732L</t>
  </si>
  <si>
    <t>GAACGGCCTGACTTGTTGAT</t>
  </si>
  <si>
    <t>CCHF Forward</t>
  </si>
  <si>
    <t>GGAGTGGTGCAGGGAATTTG</t>
  </si>
  <si>
    <t>CCHF Reverse</t>
  </si>
  <si>
    <t>CAGGGCGGGTTGAAAGC</t>
  </si>
  <si>
    <t>CCHF S1</t>
  </si>
  <si>
    <t>CCEu_probe</t>
  </si>
  <si>
    <t>TCGCCAGGGACTTTATATTCTGCAAGG</t>
  </si>
  <si>
    <t>CCHFV650P</t>
  </si>
  <si>
    <t>TGAACATGTGGAGTGGTGTAGGGAATT</t>
  </si>
  <si>
    <t>CCHFV640P1</t>
  </si>
  <si>
    <t>CATGTGGACTGGTGCAGGGAGTT</t>
  </si>
  <si>
    <t>CCHF-2</t>
  </si>
  <si>
    <t>CCHF S1 (FAM)</t>
  </si>
  <si>
    <t>CCHF-3</t>
  </si>
  <si>
    <t>CCEu_probe (FAM)</t>
  </si>
  <si>
    <t>CCHF-4</t>
  </si>
  <si>
    <t>CCHFV640P1 (FAM)</t>
  </si>
  <si>
    <t>CCHFV650P (FAM)</t>
  </si>
  <si>
    <t>CCHF-NProbe</t>
  </si>
  <si>
    <t>CCHF-NProbe (FAM)</t>
  </si>
  <si>
    <t>CAAGGCAAGTACATCAT</t>
  </si>
  <si>
    <t>MGBNFQ</t>
  </si>
  <si>
    <t>CoV-F</t>
  </si>
  <si>
    <t>CGTCTGGTGATGCTACTACTGCTT</t>
  </si>
  <si>
    <t>CoV-R</t>
  </si>
  <si>
    <t>CATTGGCACTAACAGCCTGAAA</t>
  </si>
  <si>
    <t>AstVa-F</t>
  </si>
  <si>
    <t>GCTTGATCCWGTCTATCATACTGATG</t>
  </si>
  <si>
    <t>AstVa-R</t>
  </si>
  <si>
    <t>CACATTTTTTCCATTCTTCTTCAAG</t>
  </si>
  <si>
    <t>AstVb-F</t>
  </si>
  <si>
    <t>TATGTACTACTGCCTTCTGGTGAAATC</t>
  </si>
  <si>
    <t>AstVb-R</t>
  </si>
  <si>
    <t>TTATCCATCGTTGTGCTCACTTG</t>
  </si>
  <si>
    <t>AdV-F</t>
  </si>
  <si>
    <t>GCGGTTGCAGCTAAGATTTGT</t>
  </si>
  <si>
    <t>AdV-R</t>
  </si>
  <si>
    <t>CCAGCTGGAAGCGTGTTTTAT</t>
  </si>
  <si>
    <t>AdV-P</t>
  </si>
  <si>
    <t>CCCGTGGACAAAGAAGACACCCAGTATG</t>
  </si>
  <si>
    <t>AstVb-P</t>
  </si>
  <si>
    <t>CCCACCAAACTCGCGGGAATCCT</t>
  </si>
  <si>
    <t>CoV-P</t>
  </si>
  <si>
    <t>tgcaaattccgtctttaat</t>
  </si>
  <si>
    <t>cttttgagtttgcgtatgttca</t>
  </si>
  <si>
    <t>AstVa-P</t>
  </si>
  <si>
    <t>Coronavirus</t>
  </si>
  <si>
    <t>AstroVirus-a</t>
  </si>
  <si>
    <t>AstroVirus-b</t>
  </si>
  <si>
    <t>AdenoVirus</t>
  </si>
  <si>
    <t>AdV-P (FAM)</t>
  </si>
  <si>
    <t>AstVa-P (FAM)</t>
  </si>
  <si>
    <t>CoV-P (FAM)</t>
  </si>
  <si>
    <r>
      <t>AstVb-P</t>
    </r>
    <r>
      <rPr>
        <b/>
        <sz val="10"/>
        <color rgb="FF0070C0"/>
        <rFont val="Arial"/>
        <family val="2"/>
      </rPr>
      <t xml:space="preserve"> (HEX)</t>
    </r>
  </si>
  <si>
    <t>LinV-gen.f2</t>
  </si>
  <si>
    <t>ATAGAATAAAACAGGCACAAAATAATKCAGA</t>
  </si>
  <si>
    <t>LinV-gen.r1</t>
  </si>
  <si>
    <t>TCTTGRAAGTATTGYCCACTCAGYACATAAT</t>
  </si>
  <si>
    <t>LinV-gen.f1</t>
  </si>
  <si>
    <t>AAYGGYTATAGAGATCGACATGGTGG</t>
  </si>
  <si>
    <t>LinV-gen.r2</t>
  </si>
  <si>
    <t>CTGTAAGARATATTGAACTCTTCATCTT</t>
  </si>
  <si>
    <t>LinV-gen.r3</t>
  </si>
  <si>
    <t>GCRAATTGYTTAATYTCTTTCTCTTTTA</t>
  </si>
  <si>
    <t>LinV-scr.f</t>
  </si>
  <si>
    <t>GGATTAACAGATCATTTRTGCATAACTCA</t>
  </si>
  <si>
    <t>LinV-scr.r</t>
  </si>
  <si>
    <t>TCATCATCTAAAGTTAGCGGCATGA</t>
  </si>
  <si>
    <t>LinV-SG.f1</t>
  </si>
  <si>
    <t>AACTCATTGGCAGTCATTTTCTGGG</t>
  </si>
  <si>
    <t>LinV-SG.f2</t>
  </si>
  <si>
    <t>TCATGCCGCTAACTTTAGATGATGA</t>
  </si>
  <si>
    <t>LinV-SG.r1</t>
  </si>
  <si>
    <t>GGATCATATGCCATGCTTGCTCT</t>
  </si>
  <si>
    <t>LinV-SG.r2</t>
  </si>
  <si>
    <t>CTTGAYGATGTTTGYCTAGGAGGAT</t>
  </si>
  <si>
    <t>LinV-scr.pROX</t>
  </si>
  <si>
    <t>CCCAGAAAATGACTGCCAATGAGTT</t>
  </si>
  <si>
    <t>LinV-scr.qPCR</t>
  </si>
  <si>
    <t>LinV-scr.nested</t>
  </si>
  <si>
    <t>LinV-scr.nested-RT</t>
  </si>
  <si>
    <t>LinV-gen.nested-RT</t>
  </si>
  <si>
    <t>LinV-gen.nested</t>
  </si>
  <si>
    <t>RMH.heminested</t>
  </si>
  <si>
    <t>RMH.F3</t>
  </si>
  <si>
    <t>RMH.Rev</t>
  </si>
  <si>
    <t>TCTCAAAGAAACACGTGCC</t>
  </si>
  <si>
    <t>CCHF S122</t>
  </si>
  <si>
    <t>CCTTTTTGAACTCTTCAAACC</t>
  </si>
  <si>
    <t>CCHF probe</t>
  </si>
  <si>
    <t>ACTCAAGGKAACACTGTGGGCGTAAG</t>
  </si>
  <si>
    <t>L311R1</t>
  </si>
  <si>
    <t>CCRCCRAGAAGYGTATCAGC</t>
  </si>
  <si>
    <t>L266R2</t>
  </si>
  <si>
    <t>CCRCGRCCCACCTCACCAAC</t>
  </si>
  <si>
    <t>U74F</t>
  </si>
  <si>
    <t>TTVGGGCTYCTYGACTTTGC</t>
  </si>
  <si>
    <t>ORF2-s1</t>
  </si>
  <si>
    <t>ORF2-a1</t>
  </si>
  <si>
    <t>ORF1-s1</t>
  </si>
  <si>
    <t>CTGGCATYACTACTCYATTGGC</t>
  </si>
  <si>
    <t>CCATCRARRCAGTAAGTGCGGTC</t>
  </si>
  <si>
    <t>HE044</t>
  </si>
  <si>
    <t>CAAGGHTGGCGYTCKGTTGAGAC</t>
  </si>
  <si>
    <t>HE040</t>
  </si>
  <si>
    <t>CCCTTRTCCTGCTGAGCRTTCTC</t>
  </si>
  <si>
    <t>HE110-2a</t>
  </si>
  <si>
    <t>GYTCKGTTGAGACCTCYGGGGT</t>
  </si>
  <si>
    <t>HE110-2b</t>
  </si>
  <si>
    <t>GYTCKGTTGAGACCACGGGYGT</t>
  </si>
  <si>
    <t>HE110-2c</t>
  </si>
  <si>
    <t>GYTCKGTTGAGACCTCTGGTGT</t>
  </si>
  <si>
    <t>HE041</t>
  </si>
  <si>
    <t>TTMACWGTCRGCTCGCCATTGGC</t>
  </si>
  <si>
    <t>helicase F</t>
  </si>
  <si>
    <t>TGGCGCACYGTWTCYCACCG</t>
  </si>
  <si>
    <t>helicase R</t>
  </si>
  <si>
    <t>CCTCRTGGACCGTWATCGACCC</t>
  </si>
  <si>
    <t>F1_C-BLSV</t>
  </si>
  <si>
    <t>GGTATGGTTGATTTTGCCATAAAG</t>
  </si>
  <si>
    <t>R1_C-BLSV</t>
  </si>
  <si>
    <t>GCTGCNCGNARCAGTGTCGA</t>
  </si>
  <si>
    <t>HEVORF2con-s1</t>
  </si>
  <si>
    <t>HEVORF2con-a1</t>
  </si>
  <si>
    <t>INEIDf1</t>
  </si>
  <si>
    <t>INED r1</t>
  </si>
  <si>
    <t>WNF5-5</t>
  </si>
  <si>
    <t>EGFP-10-R</t>
  </si>
  <si>
    <t>cttgtacagctcgtccatgc</t>
  </si>
  <si>
    <t>PrP2</t>
  </si>
  <si>
    <t>AGTGACTATGAGGACCGTT</t>
  </si>
  <si>
    <t>PrP3</t>
  </si>
  <si>
    <t>GTTCCTTGACTGTGATG</t>
  </si>
  <si>
    <t>WEEV_non_MK_FW6</t>
  </si>
  <si>
    <t>atagggcacggtatagaggaacctaccc</t>
  </si>
  <si>
    <t>WEEV_non_MK_FW7</t>
  </si>
  <si>
    <t>ATCCTAGGCGCCatagggcacggtatagaggaacc</t>
  </si>
  <si>
    <t>pSinRep5-Rev2</t>
  </si>
  <si>
    <t>ATCCTAGGCGCCCTATAGTGTCCCCTAAAT</t>
  </si>
  <si>
    <t>WEEV_non_MK_Rev5</t>
  </si>
  <si>
    <t>ATCCTAAGGCCTTYTGSCGGTGGGTAGG</t>
  </si>
  <si>
    <t>synth- contr</t>
  </si>
  <si>
    <t>CTCCCACCTCTTTCTTACCACGA</t>
  </si>
  <si>
    <t>viral contr</t>
  </si>
  <si>
    <t>GTGCGAGCTGTTTCTTAGCACGAAGAT</t>
  </si>
  <si>
    <t>HEV1_forv</t>
  </si>
  <si>
    <t>TAGGCAGACCACGTATGTGGTCGATGCCATGGA</t>
  </si>
  <si>
    <t>Basic</t>
  </si>
  <si>
    <t>HEV2_rev</t>
  </si>
  <si>
    <t>GCCGGTCCCAGATRTGSACCGGRA</t>
  </si>
  <si>
    <t>HEV3_forv</t>
  </si>
  <si>
    <t>ACAGAGGTGTATGTTAGATCCATATTTGGC</t>
  </si>
  <si>
    <t>HEV4_rev</t>
  </si>
  <si>
    <t>GGGGAGAAGTCGCTAGAGAAACCTGATGT</t>
  </si>
  <si>
    <t>HEV5_forv</t>
  </si>
  <si>
    <t>CCCAGCGSCWTTCGCTGACCGG</t>
  </si>
  <si>
    <t>HEV6_rev</t>
  </si>
  <si>
    <t>CGGATAAGCCACTGGGGCATGCCRCACT</t>
  </si>
  <si>
    <t>HEV7_forv</t>
  </si>
  <si>
    <t>AGTGYGGCATGCCCCAGTGGCTTATCCG</t>
  </si>
  <si>
    <t>HEV8_rev</t>
  </si>
  <si>
    <t>GCCGGTGGCGCGGGCAGCATAGGCA</t>
  </si>
  <si>
    <t>HEV9_forv</t>
  </si>
  <si>
    <t>ACGAATGTYGCGCAGGTYTGTGT</t>
  </si>
  <si>
    <t>HEV10_rev</t>
  </si>
  <si>
    <t>CCCTTRTCCTGCTGNGCATTCTCGACAGA</t>
  </si>
  <si>
    <t>HEV11_forv</t>
  </si>
  <si>
    <t>GACAGAATTRATTTCGTCGGC</t>
  </si>
  <si>
    <t>HEV12_rev</t>
  </si>
  <si>
    <t>TTTCCMGGGRGCGCGGAACCCCGAA</t>
  </si>
  <si>
    <t>53.2 °C</t>
  </si>
  <si>
    <t>56.5 °C</t>
  </si>
  <si>
    <t>55.9 °C</t>
  </si>
  <si>
    <t>68.0 °C</t>
  </si>
  <si>
    <t>72.5 °C</t>
  </si>
  <si>
    <t>70.5 °C</t>
  </si>
  <si>
    <t>beta3GA_RNA_Fw1</t>
  </si>
  <si>
    <t>CTGGCGTGGTCGTGGGCGAGAG</t>
  </si>
  <si>
    <t>beta3GA_RNA_Rev</t>
  </si>
  <si>
    <t>TCTGGGGCTGCCCTGGCTCAG</t>
  </si>
  <si>
    <t>INEID_f1</t>
  </si>
  <si>
    <t>INEID_r1</t>
  </si>
  <si>
    <t>EGFP-Apa_Rev</t>
  </si>
  <si>
    <t>TGATCTAGAGTCGGGGCCCCTTTACTTGTA</t>
  </si>
  <si>
    <t>EGFP-Apa_Fw</t>
  </si>
  <si>
    <t>TGCAGTCGACGGTACCGCGGG</t>
  </si>
  <si>
    <t>INNT-HEV.OF3.R2</t>
  </si>
  <si>
    <t>INNT-HEV.OF3.F3</t>
  </si>
  <si>
    <t>EGFP-1-HEX (FAM) !!!!!!!!!!!!!!!!!!!!!!</t>
  </si>
  <si>
    <t>ERROR</t>
  </si>
  <si>
    <t>BataiF</t>
  </si>
  <si>
    <t>GCTGGAAGGTTACTGTATTTAATAC</t>
  </si>
  <si>
    <t>BataiP</t>
  </si>
  <si>
    <t>BataiR</t>
  </si>
  <si>
    <t>CAAGGAATCCACTGAGTCTGTG</t>
  </si>
  <si>
    <t>F-CHIK</t>
  </si>
  <si>
    <t>TAATGCCAGAGCGTTTTCGCA</t>
  </si>
  <si>
    <t>R-CHIK</t>
  </si>
  <si>
    <t>GTGGTGTCAAACCCTATCCA</t>
  </si>
  <si>
    <t>TAH FP</t>
  </si>
  <si>
    <t>CAAAGCTGCTCTCGCTCG</t>
  </si>
  <si>
    <t>TAH RP</t>
  </si>
  <si>
    <t>TTCCAGGAAAATGATWATTGACGA</t>
  </si>
  <si>
    <t>TAH P</t>
  </si>
  <si>
    <t>CCGGAGAGGAAGGCTAGTCCTAAATTTGGA</t>
  </si>
  <si>
    <t>Batai (QtecProbe) (ROX)</t>
  </si>
  <si>
    <t>Batai (QtecV-4Plex) (ROX)</t>
  </si>
  <si>
    <t>TAH RP - (LC705)</t>
  </si>
  <si>
    <t>TAH (QtecProbe) (LC705)</t>
  </si>
  <si>
    <t>TAH (QtecV-4Plex) (LC705)</t>
  </si>
  <si>
    <t>Chik (QtecV-4Plex)(CY5)</t>
  </si>
  <si>
    <t>SIND P - (FAM)</t>
  </si>
  <si>
    <t>SIND (QtecV-4Plex)(FAM)</t>
  </si>
  <si>
    <t>Batai (ROX)</t>
  </si>
  <si>
    <t>Chikungunya (Cy5)</t>
  </si>
  <si>
    <t>Sindbis (FAM)</t>
  </si>
  <si>
    <t>TAH P.Rox</t>
  </si>
  <si>
    <t>INK FP</t>
  </si>
  <si>
    <t>CATTGGAACAATGGCCC</t>
  </si>
  <si>
    <t>INK RP</t>
  </si>
  <si>
    <t>AGGATCCATCATACCATGCTT</t>
  </si>
  <si>
    <t>INK P</t>
  </si>
  <si>
    <t>TCCCAGGAACAGAAATGTTTCTAGAAGTTTTC</t>
  </si>
  <si>
    <t>Inkoo (FAM)</t>
  </si>
  <si>
    <t>Tahyna (ROX)</t>
  </si>
  <si>
    <r>
      <t>EGFP-Mix4 (</t>
    </r>
    <r>
      <rPr>
        <b/>
        <i/>
        <sz val="10"/>
        <color indexed="10"/>
        <rFont val="Arial"/>
        <family val="2"/>
      </rPr>
      <t>HEX)</t>
    </r>
  </si>
  <si>
    <t>EGFP HEX</t>
  </si>
  <si>
    <t>76a</t>
  </si>
  <si>
    <t>72a</t>
  </si>
  <si>
    <t>78a</t>
  </si>
  <si>
    <t>350a</t>
  </si>
  <si>
    <t>351a</t>
  </si>
  <si>
    <t>352a</t>
  </si>
  <si>
    <t>EEE-9391</t>
  </si>
  <si>
    <t>EEE-9459c</t>
  </si>
  <si>
    <t>AlphaVIR966-F</t>
  </si>
  <si>
    <t>AlphaVIR966R</t>
  </si>
  <si>
    <t>WEE-10248</t>
  </si>
  <si>
    <t>WEE-10314c</t>
  </si>
  <si>
    <t>EEE-9414probe</t>
  </si>
  <si>
    <t>WEE-10271probe</t>
  </si>
  <si>
    <t>INNTAlphVEEV-s</t>
  </si>
  <si>
    <t>448x</t>
  </si>
  <si>
    <t>RVF FP</t>
  </si>
  <si>
    <t>TGCCACGAGTYAGAGCCA</t>
  </si>
  <si>
    <t>RVF RP</t>
  </si>
  <si>
    <t>GTGGGTCCGAGAGTYTGC</t>
  </si>
  <si>
    <t>M-F675</t>
  </si>
  <si>
    <t>ACCATCATTGCAAAGGCTGA</t>
  </si>
  <si>
    <t>M-R1645</t>
  </si>
  <si>
    <t>GCCATGTGAACCCCTATGTC</t>
  </si>
  <si>
    <t>mF 772</t>
  </si>
  <si>
    <t>CAAATGACTACCAGTCAGC</t>
  </si>
  <si>
    <t>mR 1580</t>
  </si>
  <si>
    <t>GGTGGAAGGACTCTGCGA</t>
  </si>
  <si>
    <t>mR 1342</t>
  </si>
  <si>
    <t>CCTGACCCATTAGCATG</t>
  </si>
  <si>
    <t>RVF Probe</t>
  </si>
  <si>
    <t>TCCTTCTCCCAGTCAGCCCCAC</t>
  </si>
  <si>
    <t>RVF</t>
  </si>
  <si>
    <t>JE-multi-forward</t>
  </si>
  <si>
    <t>AGAACGGAAGAYAACCATGACTAAA</t>
  </si>
  <si>
    <t>JE-multi-reverse</t>
  </si>
  <si>
    <t>CCGCGTTTCAGCATATTGAT</t>
  </si>
  <si>
    <t>44a</t>
  </si>
  <si>
    <t>ACCAGGAGGGCCCGG</t>
  </si>
  <si>
    <t>Multiprobe_JEV</t>
  </si>
  <si>
    <t>RVFV</t>
  </si>
  <si>
    <t>PanAlpha</t>
  </si>
  <si>
    <t>IC</t>
  </si>
  <si>
    <t>PrP</t>
  </si>
  <si>
    <t>EbolaV</t>
  </si>
  <si>
    <t>AdV</t>
  </si>
  <si>
    <t>AstV</t>
  </si>
  <si>
    <t>CoV</t>
  </si>
  <si>
    <t>MS2probe</t>
  </si>
  <si>
    <t>WEEV_non_MK_Rev8</t>
  </si>
  <si>
    <t>AGGGTACCGAAACATTTTGGCGGTGGGTAGGTG</t>
  </si>
  <si>
    <t>Sindbis-BB-Fw2</t>
  </si>
  <si>
    <t>AGGGTACCCTGGCATTGAGAACTTTTGCCCAGA</t>
  </si>
  <si>
    <t>JEVF</t>
  </si>
  <si>
    <t>TGATGACCATCAACAACACG</t>
  </si>
  <si>
    <t>JEVF_mod</t>
  </si>
  <si>
    <t>TGATGACCRTCAACAAYACG</t>
  </si>
  <si>
    <t>JEVR</t>
  </si>
  <si>
    <t>CATGCGGACGTCCAATGTTG</t>
  </si>
  <si>
    <t>JEV sense1</t>
  </si>
  <si>
    <t>TTACTCAGCGCAAGTAGGAGCGTCTCAAG</t>
  </si>
  <si>
    <t>JEV sense2</t>
  </si>
  <si>
    <t>TTACTCAGCGCAAGTTGGGGCGTC</t>
  </si>
  <si>
    <t>JEV antisense1</t>
  </si>
  <si>
    <t>ATGCCGTGCTTGAGGGGGACG</t>
  </si>
  <si>
    <t>JEV antisense2</t>
  </si>
  <si>
    <t>CAYGCTGTGCTCGAAGGGGACG</t>
  </si>
  <si>
    <t>JEV1</t>
  </si>
  <si>
    <t>CACAAGAGAAGCGAGCTGATAGTA</t>
  </si>
  <si>
    <t>JEV2</t>
  </si>
  <si>
    <t>CCCCAACTTGCGCTGAATAATTCCC</t>
  </si>
  <si>
    <t>JEV_Forv</t>
  </si>
  <si>
    <t>ATCAATATGCTGAAACGCGGTC</t>
  </si>
  <si>
    <t>JEV_rev</t>
  </si>
  <si>
    <t>TTCCTTGTGCGCTTTGTGGACGA</t>
  </si>
  <si>
    <t>JEV_1</t>
  </si>
  <si>
    <t>TAGAACGGAAGATAACCATG</t>
  </si>
  <si>
    <t>JEV_2</t>
  </si>
  <si>
    <t>GGATGCTTGGCAGTAACAAC</t>
  </si>
  <si>
    <t>JEV_3</t>
  </si>
  <si>
    <t>CATCGTGGTGGAGTACTCAA</t>
  </si>
  <si>
    <t>JEV_4</t>
  </si>
  <si>
    <t>CATAGTGGTGGAGTATTCTA</t>
  </si>
  <si>
    <t>JEV_5</t>
  </si>
  <si>
    <t>CTGGCTCCTTCTATGAAGTC</t>
  </si>
  <si>
    <t>JEV_6</t>
  </si>
  <si>
    <t>TTCTGTGCACATGCCATAGG</t>
  </si>
  <si>
    <t>JEV_7</t>
  </si>
  <si>
    <t>TCTTGTGATGTCAATGGCAC</t>
  </si>
  <si>
    <t>JEV-prMf</t>
  </si>
  <si>
    <t>CGTTCTTCAAGTTTACAGCATTAGC</t>
  </si>
  <si>
    <t>JEV-prMr</t>
  </si>
  <si>
    <t>CCYRTGTTYCTGCCAAGCATCCAMCC</t>
  </si>
  <si>
    <t>JEV-Ef</t>
  </si>
  <si>
    <t>TGYTGGTCGCTCCGGCTTA</t>
  </si>
  <si>
    <t>JEV-Er</t>
  </si>
  <si>
    <t>AAGATGCCACTTCCACAYCTC</t>
  </si>
  <si>
    <t>WEEV_non_MK_Rev6</t>
  </si>
  <si>
    <t>CTCTGTCATGCTTGAATGGGTGCAA</t>
  </si>
  <si>
    <t>WEEV_non_MK_FW8</t>
  </si>
  <si>
    <t>CGCTAGCTGGTGACCCCTGGATAAA</t>
  </si>
  <si>
    <t>WEEV_non_MK_Rev7</t>
  </si>
  <si>
    <t>TGATCAGAAACATTTTGGCGGTGGGTAGGTG</t>
  </si>
  <si>
    <t>Sindbis-BB-Fw1</t>
  </si>
  <si>
    <t>TGATCACTGGCATTGAGAACTTTTGCCCAGA</t>
  </si>
  <si>
    <t>Sindbis-BB-Rev1</t>
  </si>
  <si>
    <t>ATCCTAGGCGCCGTGCAATTGGTCGGCTGTTTGATTC</t>
  </si>
  <si>
    <t>ORF1_1</t>
  </si>
  <si>
    <t>ORF1_2</t>
  </si>
  <si>
    <t>ORF1_3</t>
  </si>
  <si>
    <t>ORF1_4</t>
  </si>
  <si>
    <t>ORF1_5</t>
  </si>
  <si>
    <t>ORF1_6</t>
  </si>
  <si>
    <t>GARGARCARMAACAGAACAGCCC</t>
  </si>
  <si>
    <t>BLSV-HEVf</t>
  </si>
  <si>
    <t>BLSV-HEVr</t>
  </si>
  <si>
    <t>Probe HEV-3</t>
  </si>
  <si>
    <t>Nairo reverse</t>
  </si>
  <si>
    <t>GTCCTTCCTCCACTTGWGRGCAGCCTGCTGGTA</t>
  </si>
  <si>
    <t>VIR966F</t>
  </si>
  <si>
    <t>TCCATGCTAATGCTAGAGCGTTTTCGCA</t>
  </si>
  <si>
    <t>VIR966R</t>
  </si>
  <si>
    <t>TGGCGCACTTCCAATGTCCAGGAT</t>
  </si>
  <si>
    <t>Nairo forward</t>
  </si>
  <si>
    <t>TCTCAAAGAAACACGTGCCGC</t>
  </si>
  <si>
    <t>Cal/Bwa forward</t>
  </si>
  <si>
    <t>GCAAATGGATTTGATCCTGATGCAG</t>
  </si>
  <si>
    <t>Bun forward</t>
  </si>
  <si>
    <t>CTGCTAACACCAGCAGTACTTTTGAC</t>
  </si>
  <si>
    <t>Wyeomyia forward</t>
  </si>
  <si>
    <t>ATGTCTGAAATTGTATTTGATGATATTGG</t>
  </si>
  <si>
    <t>Oropouche forwar</t>
  </si>
  <si>
    <t>GGCCCATGGTTGACCTTACTTT</t>
  </si>
  <si>
    <t>Cal/Bwa reverse</t>
  </si>
  <si>
    <t>TTGTTCCTGTTTGCTGGAAAATGAT</t>
  </si>
  <si>
    <t>Bun reverse</t>
  </si>
  <si>
    <t>TGGAGGGTAAGACCATCGTCAGGAACTG</t>
  </si>
  <si>
    <t>Wyeomyia reverse</t>
  </si>
  <si>
    <t>TATTTCGATTCCCCGGAAAGT</t>
  </si>
  <si>
    <t>Oropouche revers</t>
  </si>
  <si>
    <t>ACCAAAGGGAAGAAAGTGAAT</t>
  </si>
  <si>
    <t>oT-EEEV-revApa</t>
  </si>
  <si>
    <t>GCGAGTGGGCCCTCAGAGCCACACGGATG</t>
  </si>
  <si>
    <t>EE2-His-Fw</t>
  </si>
  <si>
    <t>AAGGAGGGGCCCCATGGGCCATCATCATC</t>
  </si>
  <si>
    <t>alphav20</t>
  </si>
  <si>
    <t>CTTGACCGCAAGCGCACAGCACAG</t>
  </si>
  <si>
    <t>FMD-IRES-1F</t>
  </si>
  <si>
    <t>TGTGTGCAACCCCAGCAC</t>
  </si>
  <si>
    <t>FMD-IRES-1R</t>
  </si>
  <si>
    <t>CGAGTGTCGCRTGTTACC</t>
  </si>
  <si>
    <t>FMD-3D-2F</t>
  </si>
  <si>
    <t>ACTGGGTTTTAYAAACCTGTGATG</t>
  </si>
  <si>
    <t>FMD-3D-2R</t>
  </si>
  <si>
    <t>TCAACTTCTCCTGKATGGTCCCA</t>
  </si>
  <si>
    <t>R13_Forv</t>
  </si>
  <si>
    <t>ATGTAACACCYCTACAATG</t>
  </si>
  <si>
    <t>R13_Rev</t>
  </si>
  <si>
    <t>GCAGGGTAYTTRTACTCATA</t>
  </si>
  <si>
    <t>R14_Forv</t>
  </si>
  <si>
    <t>GATCCTGATGAYGTATGTTCCTA</t>
  </si>
  <si>
    <t>R14_Rev</t>
  </si>
  <si>
    <t>RGATTCCGTAGCTRGTCCA</t>
  </si>
  <si>
    <t>ACT-1005-F</t>
  </si>
  <si>
    <t>CAGCACAATGAAGATCAAGATCATC</t>
  </si>
  <si>
    <t>ACT-1135-R</t>
  </si>
  <si>
    <t>CGGACTCATCGTACTCCTGCTT</t>
  </si>
  <si>
    <t>FMD-IRES1-FAM</t>
  </si>
  <si>
    <t>R13_P</t>
  </si>
  <si>
    <t>ACAAGATTGTATTCAAAGTCAATAATCAG</t>
  </si>
  <si>
    <t>R14_P</t>
  </si>
  <si>
    <t>CAGCAATGCAGTTYTTTGAGGGGAC</t>
  </si>
  <si>
    <t>ACT-1081-HEX</t>
  </si>
  <si>
    <t>USUTU P_Cy5</t>
  </si>
  <si>
    <t>Sind1F1</t>
  </si>
  <si>
    <t>ATTGGCGGCGTAGTACACACTATTG</t>
  </si>
  <si>
    <t>Sind1R656</t>
  </si>
  <si>
    <t>AGGACTTTCTCGTCGGCCCAG</t>
  </si>
  <si>
    <t>sind2F589</t>
  </si>
  <si>
    <t>GCGTGCGGACCCTGTACTGGAT</t>
  </si>
  <si>
    <t>sind2R1140</t>
  </si>
  <si>
    <t>CAATTCGCTGGTTGAGCCCAAC</t>
  </si>
  <si>
    <t>sind3F1089</t>
  </si>
  <si>
    <t>CGGCCACCATATGCGATCAGATGAC</t>
  </si>
  <si>
    <t>sind3R1570</t>
  </si>
  <si>
    <t>AGTGCTTCTCGGAGCTTCTCCGCTC</t>
  </si>
  <si>
    <t>sind4F1462</t>
  </si>
  <si>
    <t>TCTTTGCCCATGTCGCTGAGGCAGAA</t>
  </si>
  <si>
    <t>sind4R2061</t>
  </si>
  <si>
    <t>CACGTCAAACACGTACTCTGTTTCTGC</t>
  </si>
  <si>
    <t>sind5F1984</t>
  </si>
  <si>
    <t>ACGAAAGAGAGTTTGTGAACCGCAA</t>
  </si>
  <si>
    <t>sind5R2655</t>
  </si>
  <si>
    <t>TCATCTTTCCATCGTAATGCAGTGTCG</t>
  </si>
  <si>
    <t>sind6F2550</t>
  </si>
  <si>
    <t>GCAATGCGGATTCTTCAACATGATGCA</t>
  </si>
  <si>
    <t>sind6R3030</t>
  </si>
  <si>
    <t>CCCTTGTGTTCAGCTTCCCAGTCCTC</t>
  </si>
  <si>
    <t>sind7F2944</t>
  </si>
  <si>
    <t>CGTGTTGCTCACCCGCACTGAGGA</t>
  </si>
  <si>
    <t>sind7R3706</t>
  </si>
  <si>
    <t>CGGCGGAAACCCGAAAGCCAGGT</t>
  </si>
  <si>
    <t>sind8F3680</t>
  </si>
  <si>
    <t>GAATGGATCGCCCCGATTGGC</t>
  </si>
  <si>
    <t>sind8R4425</t>
  </si>
  <si>
    <t>CCGGCTGCGTAAATGCCTGTAGATA</t>
  </si>
  <si>
    <t>sind9F4382</t>
  </si>
  <si>
    <t>CAAAACGCCTACCATGCAGTGGCAGAC</t>
  </si>
  <si>
    <t>sind9R5182</t>
  </si>
  <si>
    <t>AGTGAGATGTCCGTGACATCAAGCG</t>
  </si>
  <si>
    <t>sind10F5080</t>
  </si>
  <si>
    <t>GCATTCGTTCCCGCCCGTAAGTA</t>
  </si>
  <si>
    <t>sind10R5787</t>
  </si>
  <si>
    <t>ATGTACCCACCTACCCCGGTTAGTC</t>
  </si>
  <si>
    <t>sind11F5716</t>
  </si>
  <si>
    <t>GGCGAAGTGAACTCAATTATATCGTC</t>
  </si>
  <si>
    <t>sind11R6360</t>
  </si>
  <si>
    <t>GTGTTCTGCATCGCTGATGGA</t>
  </si>
  <si>
    <t>sind12F6322</t>
  </si>
  <si>
    <t>GCCAAGCTTAGAAGTTACCCGAA</t>
  </si>
  <si>
    <t>sind12R7005</t>
  </si>
  <si>
    <t>AAGGCGCACTCGATCAAGTCG</t>
  </si>
  <si>
    <t>sind13F6934</t>
  </si>
  <si>
    <t>AGCCAAGACGACGCTATGGCGTT</t>
  </si>
  <si>
    <t>sind13R7700</t>
  </si>
  <si>
    <t>GGCGGCGGCCGAGCATGTTAA</t>
  </si>
  <si>
    <t>sind14F7638</t>
  </si>
  <si>
    <t>CATCTCTACGGTGGTCCTAAATAGTCA</t>
  </si>
  <si>
    <t>sind14R8252</t>
  </si>
  <si>
    <t>TACTGCACCGCTCCGTGGTGCCAGTT</t>
  </si>
  <si>
    <t>sind15F8179</t>
  </si>
  <si>
    <t>CCAAGTCGTCAGCATACGACATGGAG</t>
  </si>
  <si>
    <t>sind15R8897</t>
  </si>
  <si>
    <t>GATGTCATCCATGGTGCCTTCTTT</t>
  </si>
  <si>
    <t>sind16F8832</t>
  </si>
  <si>
    <t>GACTTCCGCCCAGTTTGGATACGA</t>
  </si>
  <si>
    <t>sind16R9553</t>
  </si>
  <si>
    <t>GCCCCTAGTCTCCTGGTGGTGAGCA</t>
  </si>
  <si>
    <t>sind17F9529</t>
  </si>
  <si>
    <t>ACGGCTTTAAACACATCAGCCTCCA</t>
  </si>
  <si>
    <t>sind17R10109</t>
  </si>
  <si>
    <t>CATTTGGAACAGTGGTCGCATGTTCG</t>
  </si>
  <si>
    <t>sind18F10092</t>
  </si>
  <si>
    <t>TTAGTGGTTGCCGGCGCCTACCTG</t>
  </si>
  <si>
    <t>sind18R10710</t>
  </si>
  <si>
    <t>GTCAAGGAGGTAGCTTGAATGTCTCC</t>
  </si>
  <si>
    <t>sind19F10969</t>
  </si>
  <si>
    <t>CCGGAATACGGAGCGATGAAACC</t>
  </si>
  <si>
    <t>sind19R11139</t>
  </si>
  <si>
    <t>GTCACCGCTCCTTTCTCCAGGACATG</t>
  </si>
  <si>
    <t>sind20F11083</t>
  </si>
  <si>
    <t>CTGCAGTATGTATCCGACCGCGAAG</t>
  </si>
  <si>
    <t>sind20R11728</t>
  </si>
  <si>
    <t>GAAATGTTAAAAACAAAATTTTGTTGATT</t>
  </si>
  <si>
    <t>Ph-M-2FM</t>
  </si>
  <si>
    <t>GGVMTSMTHAATTAYCAGTGYCA</t>
  </si>
  <si>
    <t>Ph-M-2F-RVF</t>
  </si>
  <si>
    <t>GGCCTGATAAATTACCAGTGTCA</t>
  </si>
  <si>
    <t>Ph-M-3RM</t>
  </si>
  <si>
    <t>CAYCTYCKNGARCTNARRCA</t>
  </si>
  <si>
    <t>Ph-M-3R-RVF</t>
  </si>
  <si>
    <t>CATCTCCTTGAGCTCAAACA</t>
  </si>
  <si>
    <t>CCHFV415-1011F</t>
  </si>
  <si>
    <t>ATTAATGCGTTTCGCGTGAATGC</t>
  </si>
  <si>
    <t>CCHFV415-1011R</t>
  </si>
  <si>
    <t>LC705</t>
  </si>
  <si>
    <t>WNVsyntheticCo</t>
  </si>
  <si>
    <t>Viral control_P</t>
  </si>
  <si>
    <t>INNT.WN5nc.sKhe</t>
  </si>
  <si>
    <t>INEID.WNf1.5nc</t>
  </si>
  <si>
    <t>INEID.WNr1.5nc</t>
  </si>
  <si>
    <t>INEID.WNs2.5nc</t>
  </si>
  <si>
    <t>Sind15F</t>
  </si>
  <si>
    <t>Sind15R</t>
  </si>
  <si>
    <t>Sind16F</t>
  </si>
  <si>
    <t>Sind16R</t>
  </si>
  <si>
    <t>Sind17F</t>
  </si>
  <si>
    <t>Sind17R</t>
  </si>
  <si>
    <t>Sind18F</t>
  </si>
  <si>
    <t>Sind18R</t>
  </si>
  <si>
    <t>ACTBFwd</t>
  </si>
  <si>
    <t>ACTBRev</t>
  </si>
  <si>
    <t>JEprobe</t>
  </si>
  <si>
    <t>ACTB</t>
  </si>
  <si>
    <t>TCGCTGTCCACCTTCCAGCAGATGT</t>
  </si>
  <si>
    <t>RVFV-FIP-4-1</t>
  </si>
  <si>
    <t>CCTTTATCTCAACGTTTGACACTTTAAGCTACAGCTAATCTACAGAG</t>
  </si>
  <si>
    <t>RVFV-BIP-4-1</t>
  </si>
  <si>
    <t>TTGATTGGGATCCTTCAGAGTTTTAATGGGGACAACGTGAT</t>
  </si>
  <si>
    <t>RVFV-F3-4-1</t>
  </si>
  <si>
    <t>ACTACAGGGTCCATACAGT</t>
  </si>
  <si>
    <t>RVFV-B3-4-1</t>
  </si>
  <si>
    <t>TTCCGGCTCCCATCTC</t>
  </si>
  <si>
    <t>RVFV-F2</t>
  </si>
  <si>
    <t>AAGCTACAGCTAATCTACAGAG</t>
  </si>
  <si>
    <t>RVFV-F1c</t>
  </si>
  <si>
    <t>CCTTTATCTCAACGTTTGACAC</t>
  </si>
  <si>
    <t>RVFV-B2</t>
  </si>
  <si>
    <t>TAATGGGGACAACGTGAT</t>
  </si>
  <si>
    <t>RVFV-B1c</t>
  </si>
  <si>
    <t>TTGATTGGGATCCTTCAGAG</t>
  </si>
  <si>
    <t>2961R</t>
  </si>
  <si>
    <t>AATTATCGCCAGGTGACCA</t>
  </si>
  <si>
    <t>1513F</t>
  </si>
  <si>
    <t>ATTGCACATGCAGGGCTTA</t>
  </si>
  <si>
    <t>3367F</t>
  </si>
  <si>
    <t>ATGACGGAACAGACTGGTT</t>
  </si>
  <si>
    <t>4216R</t>
  </si>
  <si>
    <t>GATTGCATTGTCATTGCAGT</t>
  </si>
  <si>
    <t>Usu1155f</t>
  </si>
  <si>
    <t>CTAGCCACTGTCTCATATGT</t>
  </si>
  <si>
    <t>Usu1600r</t>
  </si>
  <si>
    <t>ATGTAGTATGCCTCGGTGTT</t>
  </si>
  <si>
    <t>Usu1537f</t>
  </si>
  <si>
    <t>GGTTGAACACCGAGGCATAC</t>
  </si>
  <si>
    <t>Usu2505r</t>
  </si>
  <si>
    <t>CTTGTCCACAGCGCAACTCT</t>
  </si>
  <si>
    <t>AACAGTCCAGTTCCAGACGATGGTC</t>
  </si>
  <si>
    <t>AATGTGCTGCGGGGTGTCAA</t>
  </si>
  <si>
    <t>ACAGGCTAAGGATGCCCTTCAGGTACC</t>
  </si>
  <si>
    <t>CATCTGGTACCGTGCGAGTA</t>
  </si>
  <si>
    <t>CTCCCAAACGCYCYCAGCCGGA</t>
  </si>
  <si>
    <t>GGATCCGCTTATCTGTTTACCC</t>
  </si>
  <si>
    <t>Pan.Bun.Sybr</t>
  </si>
  <si>
    <t>Pan.Bwa.Sybr</t>
  </si>
  <si>
    <t>Pan.Nairo.Sybr</t>
  </si>
  <si>
    <t>Pan.Phlebo.Sybr</t>
  </si>
  <si>
    <t>Phlebo forward 1</t>
  </si>
  <si>
    <t>Phlebo forward 2</t>
  </si>
  <si>
    <t>Phlebo reverse</t>
  </si>
  <si>
    <t>1</t>
  </si>
  <si>
    <t>2</t>
  </si>
  <si>
    <t>3</t>
  </si>
  <si>
    <t>4</t>
  </si>
  <si>
    <t>5</t>
  </si>
  <si>
    <t>6</t>
  </si>
  <si>
    <t>7</t>
  </si>
  <si>
    <t>8</t>
  </si>
  <si>
    <t>9</t>
  </si>
  <si>
    <t>10</t>
  </si>
  <si>
    <t>11</t>
  </si>
  <si>
    <t>12</t>
  </si>
  <si>
    <t>PaFl.DgBt.119</t>
  </si>
  <si>
    <t>RIC</t>
  </si>
  <si>
    <t>15</t>
  </si>
  <si>
    <t>22</t>
  </si>
  <si>
    <t>29</t>
  </si>
  <si>
    <t>36</t>
  </si>
  <si>
    <t>43</t>
  </si>
  <si>
    <t>50</t>
  </si>
  <si>
    <t>57</t>
  </si>
  <si>
    <t>64</t>
  </si>
  <si>
    <t>71</t>
  </si>
  <si>
    <t>23</t>
  </si>
  <si>
    <t>30</t>
  </si>
  <si>
    <t>37</t>
  </si>
  <si>
    <t>44</t>
  </si>
  <si>
    <t>51</t>
  </si>
  <si>
    <t>58</t>
  </si>
  <si>
    <t>65</t>
  </si>
  <si>
    <t>72</t>
  </si>
  <si>
    <t>16</t>
  </si>
  <si>
    <t>31</t>
  </si>
  <si>
    <t>38</t>
  </si>
  <si>
    <t>45</t>
  </si>
  <si>
    <t>52</t>
  </si>
  <si>
    <t>59</t>
  </si>
  <si>
    <t>66</t>
  </si>
  <si>
    <t>73</t>
  </si>
  <si>
    <t>17</t>
  </si>
  <si>
    <t>24</t>
  </si>
  <si>
    <t>46</t>
  </si>
  <si>
    <t>53</t>
  </si>
  <si>
    <t>60</t>
  </si>
  <si>
    <t>67</t>
  </si>
  <si>
    <t>74</t>
  </si>
  <si>
    <t>18</t>
  </si>
  <si>
    <t>25</t>
  </si>
  <si>
    <t>32</t>
  </si>
  <si>
    <t>39</t>
  </si>
  <si>
    <t>61</t>
  </si>
  <si>
    <t>68</t>
  </si>
  <si>
    <t>75</t>
  </si>
  <si>
    <t>19</t>
  </si>
  <si>
    <t>26</t>
  </si>
  <si>
    <t>33</t>
  </si>
  <si>
    <t>40</t>
  </si>
  <si>
    <t>47</t>
  </si>
  <si>
    <t>54</t>
  </si>
  <si>
    <t>69</t>
  </si>
  <si>
    <t>76</t>
  </si>
  <si>
    <t>13</t>
  </si>
  <si>
    <t>20</t>
  </si>
  <si>
    <t>27</t>
  </si>
  <si>
    <t>34</t>
  </si>
  <si>
    <t>41</t>
  </si>
  <si>
    <t>48</t>
  </si>
  <si>
    <t>55</t>
  </si>
  <si>
    <t>62</t>
  </si>
  <si>
    <t>77</t>
  </si>
  <si>
    <t>14</t>
  </si>
  <si>
    <t>21</t>
  </si>
  <si>
    <t>28</t>
  </si>
  <si>
    <t>35</t>
  </si>
  <si>
    <t>42</t>
  </si>
  <si>
    <t>49</t>
  </si>
  <si>
    <t>56</t>
  </si>
  <si>
    <t>63</t>
  </si>
  <si>
    <t>70</t>
  </si>
  <si>
    <t>IC-MS2.Bact.122</t>
  </si>
  <si>
    <t>Real time PCR 20 µL Bio-Rad</t>
  </si>
  <si>
    <t xml:space="preserve">QIAGEN Quantitect-SYBR RT-PCR kit. </t>
  </si>
  <si>
    <t>Quantitect-SYBR RT-PCR Master Mix</t>
  </si>
  <si>
    <t>TCAATCAGTCCAGCAAAGCTGGGATGCATCAT</t>
  </si>
  <si>
    <t>TTTGCTTATCAAGGATTTGATGC</t>
  </si>
  <si>
    <t>TTTGCTTATCAAGGATTTGACC</t>
  </si>
  <si>
    <t>FAMEBOSu</t>
  </si>
  <si>
    <t>CCGAAATCATCACTXGTXTGGTGCCA</t>
  </si>
  <si>
    <t>FAMEBOg</t>
  </si>
  <si>
    <t>CCAAAATCATCACTXGTGTGGTGCCA</t>
  </si>
  <si>
    <t>FAMMBG</t>
  </si>
  <si>
    <t>Phlebo</t>
  </si>
  <si>
    <t>Nairo</t>
  </si>
  <si>
    <t>PanCEV_f0</t>
  </si>
  <si>
    <t>GCAAATGGATTTGATCCTGATGCAGGGTT</t>
  </si>
  <si>
    <t>PanCEV_f3</t>
  </si>
  <si>
    <t>GCAAATGGATTTGATCCTGATGAAGGGTA</t>
  </si>
  <si>
    <t>PanCEV_r</t>
  </si>
  <si>
    <t>TGGRTTGTTCCTGTTTCCAGGAAAATGAT</t>
  </si>
  <si>
    <t>PanCEV</t>
  </si>
  <si>
    <t>California Enceph V</t>
  </si>
  <si>
    <t>1a</t>
  </si>
  <si>
    <t>INNT-WN5nc.sKhe (ROX)</t>
  </si>
  <si>
    <t>d</t>
  </si>
  <si>
    <t>CDC-WN-ENV-prob</t>
  </si>
  <si>
    <t>JEV_fw</t>
  </si>
  <si>
    <t>AGAAGTTTATCTGTGTGAACTTCTTGGC</t>
  </si>
  <si>
    <t>JEV_R1</t>
  </si>
  <si>
    <t>CGTGATAGTGTCCTCACACATGTAGCC</t>
  </si>
  <si>
    <t>JEV-NSrev</t>
  </si>
  <si>
    <t>AGATCCTGTGTTCTTCCTCACCACCAGC</t>
  </si>
  <si>
    <t>JEV_NS1</t>
  </si>
  <si>
    <t>TGGGCGTCAACGCACGAGAC</t>
  </si>
  <si>
    <t>JEV_NS1rev</t>
  </si>
  <si>
    <t>CCGGCTATGGTGTGCGGAATG</t>
  </si>
  <si>
    <t>JEV_NS2</t>
  </si>
  <si>
    <t>GGCCAGAGACACACACCCTTTGG</t>
  </si>
  <si>
    <t>JEV_NS2rev</t>
  </si>
  <si>
    <t>AGCGGCGGCATTCAGGATTC</t>
  </si>
  <si>
    <t>JEV_NS3</t>
  </si>
  <si>
    <t>TCCTAGGGGCTGCCTTTTTCCA</t>
  </si>
  <si>
    <t>JEV_NS3rev</t>
  </si>
  <si>
    <t>GGGGATGGCGTGTCCCAAAA</t>
  </si>
  <si>
    <t>JEV_NS4</t>
  </si>
  <si>
    <t>TTAGCCGCCCTCACGCCTTG</t>
  </si>
  <si>
    <t>JEV_NS4rev</t>
  </si>
  <si>
    <t>CGCGTCGGTGCCAACACAG</t>
  </si>
  <si>
    <t>JEV_NS5</t>
  </si>
  <si>
    <t>GCAGGGTGACCGTCAGGAGGA</t>
  </si>
  <si>
    <t>JEV_NS5rev</t>
  </si>
  <si>
    <t>TGACCCTGCTCGCACCGAAG</t>
  </si>
  <si>
    <t>JEV_NS6</t>
  </si>
  <si>
    <t>TGCCTCCAAAGAGCGGGGAAA</t>
  </si>
  <si>
    <t>JEV_NS6rev</t>
  </si>
  <si>
    <t>AGGCATGCGACCGAGCACCT</t>
  </si>
  <si>
    <t>JEV_NS7</t>
  </si>
  <si>
    <t>CAAGCCGAGATGGCTTGATGC</t>
  </si>
  <si>
    <t>JEV_NS7rev</t>
  </si>
  <si>
    <t>CACGCCTCGTGGCAAGACGA</t>
  </si>
  <si>
    <t>JEV_NS8</t>
  </si>
  <si>
    <t>CCAGCCACAGCCTGGGCACT</t>
  </si>
  <si>
    <t>JEV_NS8rev</t>
  </si>
  <si>
    <t>GCGTGCTTCAGTGCGGTCCA</t>
  </si>
  <si>
    <t>JEV_NS9</t>
  </si>
  <si>
    <t>GCCACGGGACTCTGCCATGT</t>
  </si>
  <si>
    <t>JEV_NS9rev</t>
  </si>
  <si>
    <t>TGCGATCCATTCGCCCCAGT</t>
  </si>
  <si>
    <t>JEV_NS10</t>
  </si>
  <si>
    <t>GGAGCCGCTGGCAATGTGGT</t>
  </si>
  <si>
    <t>JEV_NS10rev</t>
  </si>
  <si>
    <t>CCGTGCTCCAAGCCACATGA</t>
  </si>
  <si>
    <t>JEV_NS11</t>
  </si>
  <si>
    <t>GAGGGAAAACCATCTGCGAGGA</t>
  </si>
  <si>
    <t>JEV_NS11rev</t>
  </si>
  <si>
    <t>ATCGTGCCAGCCATGCGAAG</t>
  </si>
  <si>
    <t>JEV_NS12</t>
  </si>
  <si>
    <t>CGCCACAGCCCTCCACTTCC</t>
  </si>
  <si>
    <t>JEV_NS12rev</t>
  </si>
  <si>
    <t>TGGCAGCTTTTGCTGGCCTGA</t>
  </si>
  <si>
    <t>JEV_NS13</t>
  </si>
  <si>
    <t>TGTGGGAAAGCGTGAGGACATCTG</t>
  </si>
  <si>
    <t>TBEV-Efw1</t>
  </si>
  <si>
    <t>ggacgttgtggaaggcgtgaaggtt</t>
  </si>
  <si>
    <t>TBEV-Erev1</t>
  </si>
  <si>
    <t>accctccgctagagccaggttgagc</t>
  </si>
  <si>
    <t>TBEV-Efw2</t>
  </si>
  <si>
    <t>GGBTCAMGKWCMAGGCGCTCMGTGCTGAT</t>
  </si>
  <si>
    <t>TBEV-Erev2</t>
  </si>
  <si>
    <t>GMRCTYCTCCACATGGCCATCTC</t>
  </si>
  <si>
    <t>TBEV-Efw3</t>
  </si>
  <si>
    <t>GCCACWGGACATGTGTAYGAYGYSAACAA</t>
  </si>
  <si>
    <t>TBEV-Efw4</t>
  </si>
  <si>
    <t>GTGGTCATGGARGTYRSVTTCTCKGGAAC</t>
  </si>
  <si>
    <t>TBEV-Erev3</t>
  </si>
  <si>
    <t>TCHCCMAKAGTCAARATKGTTTTYTCTGA</t>
  </si>
  <si>
    <t>TBEV-Erev4</t>
  </si>
  <si>
    <t>ATKGTBGGGTTWGGYGTTATSAGCATGGCCA</t>
  </si>
  <si>
    <t>HENDRA-N1433F</t>
  </si>
  <si>
    <t>ATCTCAGATCCAGATTAGCTGCAA</t>
  </si>
  <si>
    <t>HENDRA-N1572R</t>
  </si>
  <si>
    <t>Nipah-N1297R</t>
  </si>
  <si>
    <t>HENDRA-N1510T</t>
  </si>
  <si>
    <t>Nipah-1247comp</t>
  </si>
  <si>
    <t>WNV_F1</t>
  </si>
  <si>
    <t>TACAACATGATGGGVAARAGAGAGA</t>
  </si>
  <si>
    <t>WNV_F2</t>
  </si>
  <si>
    <t>AGCATGTCTTCYGTBGTCATCCAYT</t>
  </si>
  <si>
    <t>WNV_F3</t>
  </si>
  <si>
    <t>GARTGGATGACVACRGAAGACATGCT</t>
  </si>
  <si>
    <t>WNV_F4</t>
  </si>
  <si>
    <t>GGGGTCTCCTCTAACCTCTAGTCCTT</t>
  </si>
  <si>
    <t>WNV_F5</t>
  </si>
  <si>
    <t>GCCACCGGAAGTTGAGTAGA</t>
  </si>
  <si>
    <t>WNV_F6</t>
  </si>
  <si>
    <t>GCTGGTTGTGCAGAGCAGAA</t>
  </si>
  <si>
    <t>JEV_NS13rev</t>
  </si>
  <si>
    <t>TCACCACCAGCTACATACTTCGGCGC</t>
  </si>
  <si>
    <t>As3</t>
  </si>
  <si>
    <t>GGYTTKACCCACATNCCRAA</t>
  </si>
  <si>
    <t>Ad3</t>
  </si>
  <si>
    <t>GTNTWYGAYATHTGYGGHATGTAYGC</t>
  </si>
  <si>
    <t>AlphaV30</t>
  </si>
  <si>
    <t>AGGATGGAAGGGGAGGGAAATG</t>
  </si>
  <si>
    <t>AlphaV20</t>
  </si>
  <si>
    <t>I2</t>
  </si>
  <si>
    <t>CTGGATGCTGAGTGTCAGGT</t>
  </si>
  <si>
    <t>1NS5F</t>
  </si>
  <si>
    <t>GCATCTAYAWCAYNATGGG</t>
  </si>
  <si>
    <t>1NS5Re</t>
  </si>
  <si>
    <t>CCANACNYNRTTCCANAC</t>
  </si>
  <si>
    <t>2NS5F:</t>
  </si>
  <si>
    <t>GCNATNTGGTWYATGTGG</t>
  </si>
  <si>
    <t>2NS5Re</t>
  </si>
  <si>
    <t>CATRTCTTCNGTNGTCATCC</t>
  </si>
  <si>
    <t>SV5 F</t>
  </si>
  <si>
    <t>GCAGGCTCCTTGGTACTCG</t>
  </si>
  <si>
    <t>SV5 R</t>
  </si>
  <si>
    <t>AATTCTATCTGCCACAGAGTCTGG</t>
  </si>
  <si>
    <t>JEV_5'Fw1</t>
  </si>
  <si>
    <t>CTCGAAGCTGTAGAGGAGGTGGAAG</t>
  </si>
  <si>
    <t>JEV_3'rev1</t>
  </si>
  <si>
    <t>TGAAGAACGTGATAAGAGCCAGCAC</t>
  </si>
  <si>
    <t>JEV_5'Fw2</t>
  </si>
  <si>
    <t>CTGCTCACTGGAAGTTGAAAGACCA</t>
  </si>
  <si>
    <t>JEV_3'rev2</t>
  </si>
  <si>
    <t>GTAAGCCGCGTTTCAGCATATTGAT</t>
  </si>
  <si>
    <t xml:space="preserve">54-5 </t>
  </si>
  <si>
    <t xml:space="preserve">50-4 </t>
  </si>
  <si>
    <t>SindsPFw2</t>
  </si>
  <si>
    <t xml:space="preserve">55-3 </t>
  </si>
  <si>
    <t>TGAGTGCACTTATTCAGCAG</t>
  </si>
  <si>
    <t>SindsPRev2</t>
  </si>
  <si>
    <t>CACACAGCGATACGATAAAG</t>
  </si>
  <si>
    <t>SindsP-HEX2</t>
  </si>
  <si>
    <t xml:space="preserve">59-4 </t>
  </si>
  <si>
    <t>GGCCACCCTGCAGTATGTAT</t>
  </si>
  <si>
    <t>TLR4AFw</t>
  </si>
  <si>
    <t xml:space="preserve">65-6 </t>
  </si>
  <si>
    <t>GACGGAAATTGTGGATGTCAAAGTTATGAGAC</t>
  </si>
  <si>
    <t>TRL4ARv</t>
  </si>
  <si>
    <t>GGTAGAAGCAAGAGGATGAAAGTTCTTTGTTG</t>
  </si>
  <si>
    <t>TLR4BFw1</t>
  </si>
  <si>
    <t xml:space="preserve">57-6 </t>
  </si>
  <si>
    <t>GACTGTATAACCACTAAGAAGAAG</t>
  </si>
  <si>
    <t>TLR4BFw2</t>
  </si>
  <si>
    <t xml:space="preserve">56-5 </t>
  </si>
  <si>
    <t>ATATGCATGATCAACACCACAG</t>
  </si>
  <si>
    <t>TLR4BRv1</t>
  </si>
  <si>
    <t xml:space="preserve">57-9 </t>
  </si>
  <si>
    <t>GATGTAGAGGTACATGTGTGG</t>
  </si>
  <si>
    <t>TRL4BRv2</t>
  </si>
  <si>
    <t>TTTCCATTGCTGCCCTATAG</t>
  </si>
  <si>
    <t>SindsPFw1</t>
  </si>
  <si>
    <t>SindsPRev1</t>
  </si>
  <si>
    <t>pET19bFw1</t>
  </si>
  <si>
    <t xml:space="preserve">69-5 </t>
  </si>
  <si>
    <t>GTCAAACGCGTGGGGAATTGTGAGCGGATAA</t>
  </si>
  <si>
    <t>pET19bRv1</t>
  </si>
  <si>
    <t xml:space="preserve">72-1 </t>
  </si>
  <si>
    <t>TCGAATGGGCCCGCTTCCTTTCGGGCTTTGTT</t>
  </si>
  <si>
    <t>SindsPHEX</t>
  </si>
  <si>
    <t>Ent1-f</t>
  </si>
  <si>
    <t>GGACTGCAAAGCAGCTTCGTG</t>
  </si>
  <si>
    <t>Ent2-r</t>
  </si>
  <si>
    <t>GTGAGCCACCAGCCATCCCT</t>
  </si>
  <si>
    <t>Ent9-f</t>
  </si>
  <si>
    <t>CARGARBCNATGTTYAGRTGGATGAG</t>
  </si>
  <si>
    <t>Ent10-r</t>
  </si>
  <si>
    <t>CCRCCNGCATRHCCRTTRTACAT</t>
  </si>
  <si>
    <t>Ent11-f</t>
  </si>
  <si>
    <t>CTGCCCGAATTYGTAAATGA</t>
  </si>
  <si>
    <t>Ent12-r</t>
  </si>
  <si>
    <t>CCAACCCARCCATTRTACA</t>
  </si>
  <si>
    <t>Ent17-f</t>
  </si>
  <si>
    <t>GACTTCCCCGGAGTCGTCGTCT</t>
  </si>
  <si>
    <t>Ent18-r</t>
  </si>
  <si>
    <t>GCRGAGAATCCRCTCGTRCC</t>
  </si>
  <si>
    <t>Ent19-f</t>
  </si>
  <si>
    <t>CTCGCCACCTACRAWGCBTGGTT</t>
  </si>
  <si>
    <t>Ent20-r</t>
  </si>
  <si>
    <t>CMWWCCCCTCCATYTCAAACAC</t>
  </si>
  <si>
    <t>p290</t>
  </si>
  <si>
    <t>GATTACTCCAAGTGGGACTCCAC</t>
  </si>
  <si>
    <t>p289</t>
  </si>
  <si>
    <t>TGACAATGTAATCATCACCATA</t>
  </si>
  <si>
    <t>G2SKF</t>
  </si>
  <si>
    <t>CNTGGGAGGGCGATCGCAA</t>
  </si>
  <si>
    <t>G2SKR</t>
  </si>
  <si>
    <t>Prev_SP_fw</t>
  </si>
  <si>
    <t>gatatcagtaaatcctgtgtgctaattgaggtgcattggt</t>
  </si>
  <si>
    <t>Prev_SP_rev</t>
  </si>
  <si>
    <t>tctagatccgcacttgagctctctcttgcc</t>
  </si>
  <si>
    <t>forward</t>
  </si>
  <si>
    <t>ggctctagaGAAAATAAAATTGAAGTG</t>
  </si>
  <si>
    <t>reverse</t>
  </si>
  <si>
    <t>ggctctagaTTAAATAATATTGGCGCTGGT</t>
  </si>
  <si>
    <t>pET19bVE1fw1</t>
  </si>
  <si>
    <t>ATCGACGACGACGACAAGCATTACGAGCACGCGACCACG</t>
  </si>
  <si>
    <t>pET19bVE1fw2</t>
  </si>
  <si>
    <t>ATCGACGACGACGACAAGCATATGCTCGAGGATgCCTACGAGCACGCGACCACG</t>
  </si>
  <si>
    <t>pET19bVE1rev</t>
  </si>
  <si>
    <t>TATGGCCGCTGCTGTGATGATGATGATGATGATGATGATGATGGCC</t>
  </si>
  <si>
    <t>pSinRep5fw</t>
  </si>
  <si>
    <t>ATAGTCAGCATAGTACATTTC</t>
  </si>
  <si>
    <t>pSinRep5rev</t>
  </si>
  <si>
    <t>CTATAGTGTCCCCTAAATCG</t>
  </si>
  <si>
    <t>GA-ITGB3-Fw3</t>
  </si>
  <si>
    <t>GACCGACACCTGTATGAGCA</t>
  </si>
  <si>
    <t>GA-ITGB3+ct-Rev4</t>
  </si>
  <si>
    <t>TTTTCTGTCGTGGATGGTGA</t>
  </si>
  <si>
    <t>GA-ITGB3-ct-Rev5</t>
  </si>
  <si>
    <t>GTCGGTCAGCTCTTTGACCT</t>
  </si>
  <si>
    <t>Alpha v 20</t>
  </si>
  <si>
    <t>HendraBamhI71F</t>
  </si>
  <si>
    <t>gcggatcccaaaattacaccagaacgact</t>
  </si>
  <si>
    <t>HendraXmaIR</t>
  </si>
  <si>
    <t>gccccgggtcaactctctgaacattgggc</t>
  </si>
  <si>
    <t>HendraBamhI183F</t>
  </si>
  <si>
    <t>gcggatccggactgccgaaccagatctgt</t>
  </si>
  <si>
    <t>GenartNcoIF</t>
  </si>
  <si>
    <t>gcccatggcagaattatacccgtaccacc</t>
  </si>
  <si>
    <t>GenartBamHIR</t>
  </si>
  <si>
    <t>gcggatccttagctttcgctacactgtgc</t>
  </si>
  <si>
    <t>HendraBamhI71Fk</t>
  </si>
  <si>
    <t>gcggatcccaaaattacaccaga</t>
  </si>
  <si>
    <t>HendraXmaIRk</t>
  </si>
  <si>
    <t>gccccgggtcaactctctgaaca</t>
  </si>
  <si>
    <t>HenBamhI183Fk</t>
  </si>
  <si>
    <t>gcggatccggactgccgaaccag</t>
  </si>
  <si>
    <t>GenartNcoIFk</t>
  </si>
  <si>
    <t>gcccatggcagaattatacccgt</t>
  </si>
  <si>
    <t>GenartBamHIR k</t>
  </si>
  <si>
    <t>gcggatccttagctttcgctaca</t>
  </si>
  <si>
    <t>0.01 µmol</t>
  </si>
  <si>
    <t>SV5TMGB</t>
  </si>
  <si>
    <t>CTTGATTATCTCCCTGCACCA</t>
  </si>
  <si>
    <t>6nm</t>
  </si>
  <si>
    <t>SimianV5</t>
  </si>
  <si>
    <t>76b</t>
  </si>
  <si>
    <t>72b</t>
  </si>
  <si>
    <t>77a</t>
  </si>
  <si>
    <t>125a</t>
  </si>
  <si>
    <t>126a</t>
  </si>
  <si>
    <t>127a</t>
  </si>
  <si>
    <t>134a</t>
  </si>
  <si>
    <t>63a</t>
  </si>
  <si>
    <t>63b</t>
  </si>
  <si>
    <t>MosqFlav_HEX</t>
  </si>
  <si>
    <t>CCAGGAAGAATTTTCCATGTGGAGTTGGT</t>
  </si>
  <si>
    <t>UsutuV.j.55_HEX</t>
  </si>
  <si>
    <t>CTTTCTGAATGAGGACCATTGGTTAGGAAG</t>
  </si>
  <si>
    <t>SLEV.jj.51_ROX</t>
  </si>
  <si>
    <t>AAACTCGGATACATCCTGCAAGAAATCTC</t>
  </si>
  <si>
    <t>WNV.1a.f.11_ROX</t>
  </si>
  <si>
    <t>TGGTTCATGTGGCTCGGAGCTCG</t>
  </si>
  <si>
    <t>JE.j.33_Cy5</t>
  </si>
  <si>
    <t>TGGCTGAGCCGAGAGAATTCAGGAG</t>
  </si>
  <si>
    <t>YFV.1._Cy5.5</t>
  </si>
  <si>
    <t>TCAGAGTTTGGGAAAGCAAAGGGAAGC</t>
  </si>
  <si>
    <t>CY55</t>
  </si>
  <si>
    <t>RVFV_f17</t>
  </si>
  <si>
    <t>RVFV_r151</t>
  </si>
  <si>
    <t>RVFV_s95</t>
  </si>
  <si>
    <t>synthet Co</t>
  </si>
  <si>
    <t>CTCGCGCAGTGCCTGGATGACCCGGG</t>
  </si>
  <si>
    <t>329a</t>
  </si>
  <si>
    <t>332a</t>
  </si>
  <si>
    <t>149a</t>
  </si>
  <si>
    <t>150a</t>
  </si>
  <si>
    <t>151a</t>
  </si>
  <si>
    <t>334a--&gt;151b</t>
  </si>
  <si>
    <t>EMC-Orf1a-Fwd</t>
  </si>
  <si>
    <t>CCACTACTCCCATTTCGTCAG</t>
  </si>
  <si>
    <t>EMCOrf1a-Rev</t>
  </si>
  <si>
    <t>CAGTATGTGTAGTGCGCATATAAGCA</t>
  </si>
  <si>
    <t>EMCOrf1a-Prb</t>
  </si>
  <si>
    <t>TTGCAAATTGGCTTGCCCCCACT</t>
  </si>
  <si>
    <t>Corona</t>
  </si>
  <si>
    <t>CoronaEMC.ORF1a</t>
  </si>
  <si>
    <t>CCHF</t>
  </si>
  <si>
    <t>Nipah</t>
  </si>
  <si>
    <t>Chick</t>
  </si>
  <si>
    <t>Infl</t>
  </si>
  <si>
    <t>Hanta</t>
  </si>
  <si>
    <t>Hendra</t>
  </si>
  <si>
    <t>AstroVirus</t>
  </si>
  <si>
    <t>CEV</t>
  </si>
  <si>
    <t>Batai</t>
  </si>
  <si>
    <t>Tahyna</t>
  </si>
  <si>
    <t>Sindbis</t>
  </si>
  <si>
    <t>Inkoo</t>
  </si>
  <si>
    <t>PanBun</t>
  </si>
  <si>
    <t>Uu_nf1.486.510</t>
  </si>
  <si>
    <t>TGCASATGATGCACAAYGCCTTTGC</t>
  </si>
  <si>
    <t>Uu_nr1.874.900</t>
  </si>
  <si>
    <t>GATTGGCCAGTCGTAGGAWCACWGTAG</t>
  </si>
  <si>
    <t>Uu_nf2.566.588</t>
  </si>
  <si>
    <t>CACMGGCTCTACCTCCTGGAGTT</t>
  </si>
  <si>
    <t>Uu_nr2.844.869</t>
  </si>
  <si>
    <t xml:space="preserve"> 7.7</t>
  </si>
  <si>
    <t>GGCCGAAGCCCTTTTRGAGTCCAATT</t>
  </si>
  <si>
    <t>mFU1</t>
  </si>
  <si>
    <t>CFD2</t>
  </si>
  <si>
    <t>SLEVP</t>
  </si>
  <si>
    <t>Pan-Uuk.nExt</t>
  </si>
  <si>
    <t>Pan-Uuk</t>
  </si>
  <si>
    <t>Revisar num !!!</t>
  </si>
  <si>
    <t>Pan-Uuk.nInt</t>
  </si>
  <si>
    <t>PFlavDgSLEV</t>
  </si>
  <si>
    <t>F-TBE</t>
  </si>
  <si>
    <t>R-TBE</t>
  </si>
  <si>
    <t>TBE-Probe</t>
  </si>
  <si>
    <t>Volumen 1 reaction</t>
  </si>
  <si>
    <t>Total reactions</t>
  </si>
  <si>
    <t>unit</t>
  </si>
  <si>
    <t>TBE Mix-FAM</t>
  </si>
  <si>
    <t xml:space="preserve"> 31,4 </t>
  </si>
  <si>
    <t xml:space="preserve">58,2 </t>
  </si>
  <si>
    <t xml:space="preserve"> 26,8 </t>
  </si>
  <si>
    <t xml:space="preserve">60,6 </t>
  </si>
  <si>
    <t xml:space="preserve"> 3,6 </t>
  </si>
  <si>
    <t xml:space="preserve">64,2 </t>
  </si>
  <si>
    <t>Ngari_7f</t>
  </si>
  <si>
    <t>315 µg</t>
  </si>
  <si>
    <t>9616 g/mol</t>
  </si>
  <si>
    <t>327,0 µL</t>
  </si>
  <si>
    <t>gcggATccAAAAAATCTTTAGAGATGGAATG</t>
  </si>
  <si>
    <t>31 mer</t>
  </si>
  <si>
    <t>Ngari_11r</t>
  </si>
  <si>
    <t>456 µg</t>
  </si>
  <si>
    <t>11312 g/mol</t>
  </si>
  <si>
    <t>403,0 µL</t>
  </si>
  <si>
    <t>gcAAGCTTTTATGATATTAGATACTGTCCAAATTTCC</t>
  </si>
  <si>
    <t>37 mer</t>
  </si>
  <si>
    <t>Ngari 12r</t>
  </si>
  <si>
    <t>518 µg</t>
  </si>
  <si>
    <t>9613 g/mol</t>
  </si>
  <si>
    <t>539,0 µL</t>
  </si>
  <si>
    <t>ccAAGCTTTTATCCAAATTTCCATATCCCTAC</t>
  </si>
  <si>
    <t>32 mer</t>
  </si>
  <si>
    <t>Ngari 13r</t>
  </si>
  <si>
    <t>393 µg</t>
  </si>
  <si>
    <t>11231 g/mol</t>
  </si>
  <si>
    <t>350,0 µL</t>
  </si>
  <si>
    <t>ccAAGCTTTTAAAACATATTGTTATTCCCAAATTTTC</t>
  </si>
  <si>
    <t>Ngari 14r</t>
  </si>
  <si>
    <t>433 µg</t>
  </si>
  <si>
    <t>11075 g/mol</t>
  </si>
  <si>
    <t>391,0 µL</t>
  </si>
  <si>
    <t>ggAAGCTTTTATGTTAATTTATCTAATAGCTTTTTG</t>
  </si>
  <si>
    <t>36 mer</t>
  </si>
  <si>
    <t>152a</t>
  </si>
  <si>
    <t>Sindbis (FAM) mtplex</t>
  </si>
  <si>
    <t>,</t>
  </si>
  <si>
    <t xml:space="preserve">AlphaEEV Mix </t>
  </si>
  <si>
    <t xml:space="preserve">AlphaVEE Mix-FAM </t>
  </si>
  <si>
    <t>CCHF-SYBR</t>
  </si>
  <si>
    <t>sVEEV-01</t>
  </si>
  <si>
    <t>25.0</t>
  </si>
  <si>
    <t>TAATACGACTCACTATAGGGACCATGCTAATGCCAGAGCGTTTTCGCATCTGGCTTCAAAACTGATCGAAACGGAGGTGGACCCATCCGACACGATCCTTGACATTGGAAGTGCGCCC</t>
  </si>
  <si>
    <t>sVEEV-03</t>
  </si>
  <si>
    <t>24.0</t>
  </si>
  <si>
    <t>TAATACGACTCACTATAGGGACCATGCTAACGCCAGAGCGTTCTCGCATCTGGCTTCAAAACTGATCGAAACGGAGGTGGACCCATCCGACACGATCCTTGACATTGGAAGTGCGCCC</t>
  </si>
  <si>
    <t>sVEEV-04</t>
  </si>
  <si>
    <t>27.0</t>
  </si>
  <si>
    <t>TAATACGACTCACTATAGGGACCATGCTAACGCCAGAGCGTTTTCGCATCTGGCTTCAAAATTGATCGAAACGGAGGTGGACCCATCCGACACGATTCTTGACATTGGAAGTGCGCCC</t>
  </si>
  <si>
    <t>sVEEV-05</t>
  </si>
  <si>
    <t>TAATACGACTCACTATAGGGACCATGCTAATGCCAGAGCGTTTTCGCATCTGGCTTCAAAACTGATCGAAACGGAGGTGGACCCATCCGACACGATCCTTGACATTGGAAGCGCGCCC</t>
  </si>
  <si>
    <t>sVEEV-06,</t>
  </si>
  <si>
    <t>TAATACGACTCACTATAGGGACCATGCTAATGCCAGAGCATTTTCGCATTTGGCATCGAAATTGATCGAAACGGAGGTGGAACCATCCGATACGATCCTAGACATTGGAAGTGCGCCT</t>
  </si>
  <si>
    <t>sVEEV-07</t>
  </si>
  <si>
    <t>TAATACGACTCACTATAGGGACCATGCTAACGCCAGAGCGTTTTCGCATCTGGCATCAAAGTTGATCGAGACGGAGGTAGATCCATCCGAGACGATCCTTGATATTGGAAGTGCGCCC</t>
  </si>
  <si>
    <t>sVEEV-08</t>
  </si>
  <si>
    <t>TAATACGACTCACTATAGGGACCATGCTAACGCCAGAGCGTTTTCGCATTTGGCATCGAAATTGATCGAGACGGAGGTGGAACCATCCGATACGATCCTAGACATTGGAAGTGCGCCT</t>
  </si>
  <si>
    <t>sVEEV-09,</t>
  </si>
  <si>
    <t>TAATACGACTCACTATAGGGACCATGCTAACGCCAGAGCGTTTTCGCATTTGGCATCAAAATTGATCGAGACGGAGGTGGAACCATCCGATACGATCTTAGACATTGGAAGTGCGCCT</t>
  </si>
  <si>
    <t>sVEEV-11</t>
  </si>
  <si>
    <t>TAATACGACTCACTATAGGGACCATGCTAATGCTAGAGCCTTTTCGCATCTAGCTTCTAAGTTGATCGAAACGGAGGTAGACCCATCCGATACGATCCTAGACATAGGCAGTGCGCCT</t>
  </si>
  <si>
    <t>sVEEV-12</t>
  </si>
  <si>
    <t>TAATACGACTCACTATAGGGACCATGCTAATGCTAGAGCGTTTTCGCATCTAGCTTCCAAATTAATCGAAACGGAGGTTGACCCATCCGATACGATTTTAGACATAGGCAGTGCGCCT</t>
  </si>
  <si>
    <t>sVEEV-13</t>
  </si>
  <si>
    <t>TAATACGACTCACTATAGGGACCATGCTAATGCTAGAGCGTTTTCGCATCTAGCTTCCAAACTGATCGAAACGGAGGTAGAACCATCCGACACGATCCTAGACATTGGAAGTGCGCCC</t>
  </si>
  <si>
    <t>sVEEV-14</t>
  </si>
  <si>
    <t>TAATACGACTCACTATAGGGACCATGCTAATGCTAGAGCGTTTTCGCATCTAGCTTCCAAACTGATCGAGACGGAGGTGGAACCATCCGATACGATCCTAGACATTGGAAGTGCGCCC</t>
  </si>
  <si>
    <t>sVEEV-15</t>
  </si>
  <si>
    <t>TAATACGACTCACTATAGGGACCATGCTAACGCTAGAGCGTTTTCGCATCTAGCATCTAAACTGATCGAGACGGAGGTGGAACCATCCGATACGATCTTAGACATTGGAAGTGCGCCC</t>
  </si>
  <si>
    <t>sVEEV-16</t>
  </si>
  <si>
    <t>TAATACGACTCACTATAGGGACCATGCTAATGCCAGAGCGTTTTCGCATCTGGCCTCCAAATTGATCGAGACGGAGGTAGAACCATCCGATACGATCCTAGACATAGGCAGTGCACCC</t>
  </si>
  <si>
    <t>sVEEV subt II</t>
  </si>
  <si>
    <t>TAA TAC GAC TCA CTA TAG GGA CCATGCTAATGCCAGAGCGTTTTCGCATCTGGCTTCAAAGTTGATCGAAACGGAGGTGGACCCATCCGACACGATCCTTGACATTGGAAGCGCGCCC</t>
  </si>
  <si>
    <t>Nairo rev</t>
  </si>
  <si>
    <t>17.0</t>
  </si>
  <si>
    <t>Cal/Bwa forv</t>
  </si>
  <si>
    <t>Cal/Bwa rev</t>
  </si>
  <si>
    <t>8.0</t>
  </si>
  <si>
    <t>CCHFV.S-Aktinson</t>
  </si>
  <si>
    <t>CC1a_for</t>
  </si>
  <si>
    <t>GTGCCACTGATGATGCACAAAAGGATTCCATCT</t>
  </si>
  <si>
    <t>CC1b_for</t>
  </si>
  <si>
    <t>GTGCCACTGATGATGCACAAAAGGATTCTATCT</t>
  </si>
  <si>
    <t>CC1c_for</t>
  </si>
  <si>
    <t>GTGCCACTGATGATGCACAAAAGGACTCCATCT</t>
  </si>
  <si>
    <t>CCr_Atk.121</t>
  </si>
  <si>
    <t>TTTCCCTTYTTGAACTCYTCAAACCA</t>
  </si>
  <si>
    <t>CC1f.120</t>
  </si>
  <si>
    <t>AAGGAYTCCATCTAYGCATCKGCTCT</t>
  </si>
  <si>
    <t>CCf.121</t>
  </si>
  <si>
    <t>ATATATGARTGTGCTTGGGTYAGCTCYAC</t>
  </si>
  <si>
    <t>CC1r.122deg</t>
  </si>
  <si>
    <t>GTGTTTGCATTGACACGGAAACCWATRTC</t>
  </si>
  <si>
    <t>CC1a_rev</t>
  </si>
  <si>
    <t>GTGTTTGCATTGACACGGAAACCTATGTC</t>
  </si>
  <si>
    <t>CC1b_rev</t>
  </si>
  <si>
    <t>GTGTTTGCATTGACACGGAAGCCTATGTC</t>
  </si>
  <si>
    <t>CC1c_rev</t>
  </si>
  <si>
    <t>GTGTTTGCATTGACACGGAAACCTATATC</t>
  </si>
  <si>
    <t>CCp.121</t>
  </si>
  <si>
    <t>CCHF-S Aktinson</t>
  </si>
  <si>
    <t>CCHFV.S-Mod.Aktinson</t>
  </si>
  <si>
    <t>CCHF-Mod Wolfen uArr</t>
  </si>
  <si>
    <t>CCHF-Wolfen uArr +s</t>
  </si>
  <si>
    <t>CCHF-Mod Wolfen uArr+s</t>
  </si>
  <si>
    <t>FILO-B</t>
  </si>
  <si>
    <t>FiloNP-Rm</t>
  </si>
  <si>
    <t>GTGTGTGATTTCAGTTTTYTGGAGGTGGAA</t>
  </si>
  <si>
    <t>FiloNP-Re</t>
  </si>
  <si>
    <t>GAAGCTGATTTCRTTCTTYTTCTGATGGAA</t>
  </si>
  <si>
    <t>FiloNP-Fm</t>
  </si>
  <si>
    <t>TGGCTTACYACAGGYCACATGAAAGT</t>
  </si>
  <si>
    <t>FiloNP-Fe</t>
  </si>
  <si>
    <t>TGGCAATCAGTDGGACACATGATGGT</t>
  </si>
  <si>
    <t>FILO-A</t>
  </si>
  <si>
    <t>ATCGGAATTTTTCTTTCTCATT</t>
  </si>
  <si>
    <t>CCHFV-forw</t>
  </si>
  <si>
    <t>GGACATAGGTTTCCGTGTCA</t>
  </si>
  <si>
    <t>CCHFV-rev1</t>
  </si>
  <si>
    <t>TCCTTCTAATCATGTCTGACAGC</t>
  </si>
  <si>
    <t>CCHFV-rev2</t>
  </si>
  <si>
    <t>TCTGACAGCATCTCTTTGACAGAC</t>
  </si>
  <si>
    <t>9.0</t>
  </si>
  <si>
    <t xml:space="preserve">INO </t>
  </si>
  <si>
    <t>TBEProbe</t>
  </si>
  <si>
    <t>TGAAAAAACTGGCTTCCTTGAGTGGT</t>
  </si>
  <si>
    <t>MX_C6.7_F1</t>
  </si>
  <si>
    <t>CTTGAGATTAAGTTCTTCGAGTTTGAGC</t>
  </si>
  <si>
    <t>MX_C6.7_R1</t>
  </si>
  <si>
    <t>AAAGGCGGTGTGATCGGTG</t>
  </si>
  <si>
    <t>GLV-F</t>
  </si>
  <si>
    <t>6.0</t>
  </si>
  <si>
    <t>CGCCTCTACCTACGGCGCGGAAGGT</t>
  </si>
  <si>
    <t>GLV-R</t>
  </si>
  <si>
    <t>CCGCGGAGGAAGTGGTGGCGGAACT</t>
  </si>
  <si>
    <t>Goutanap-F</t>
  </si>
  <si>
    <t>7.0</t>
  </si>
  <si>
    <t>CGGAAGATTGTTGCTGCCCGTGCCCC</t>
  </si>
  <si>
    <t>Goutanap-R</t>
  </si>
  <si>
    <t>GGTTTGCGTGGAGGAATCGGTGGTGGT</t>
  </si>
  <si>
    <t>GLV-Probe</t>
  </si>
  <si>
    <t>CCGCCTGGCTACTACAACAA</t>
  </si>
  <si>
    <t>Goutanap-P</t>
  </si>
  <si>
    <t>2.0</t>
  </si>
  <si>
    <t>TACAAGACTCCGCCTCAACC</t>
  </si>
  <si>
    <t>3nc</t>
  </si>
  <si>
    <t>ATAACCCCTCCCCCAGCCT</t>
  </si>
  <si>
    <t>RAPSYN_134</t>
  </si>
  <si>
    <t>AGCTTCTCATTGCTGCGCGCC</t>
  </si>
  <si>
    <t>RAPSYN_135</t>
  </si>
  <si>
    <t>TGGCTTCCAACTCCCAGACAC</t>
  </si>
  <si>
    <t>Sind16aFw</t>
  </si>
  <si>
    <t>TTGGGCACATGCTCGTACTGTCACCA</t>
  </si>
  <si>
    <t>Sind16aRev</t>
  </si>
  <si>
    <t>CGCGTGGGCAACAGGGACCATGCAG</t>
  </si>
  <si>
    <t>FG1</t>
  </si>
  <si>
    <t>TCAAGGAACTCCACACATGAGATGTACT</t>
  </si>
  <si>
    <t>FG2</t>
  </si>
  <si>
    <t>GTGTCCCATCCTGCTGTGTCATCAGCATACA</t>
  </si>
  <si>
    <t>PanFlavi_FWR_AAR</t>
  </si>
  <si>
    <t>PanFlavi_REV_KR</t>
  </si>
  <si>
    <t>USUTU_FWR</t>
  </si>
  <si>
    <t>USUTU_REV</t>
  </si>
  <si>
    <t>RVFVG2Fw</t>
  </si>
  <si>
    <t>RVFVG2Rev</t>
  </si>
  <si>
    <t>RVF_FP</t>
  </si>
  <si>
    <t>RVF-RP</t>
  </si>
  <si>
    <t>RVFVG2</t>
  </si>
  <si>
    <t>RVF_Probe</t>
  </si>
  <si>
    <t>RVFV_Sonde</t>
  </si>
  <si>
    <t>YF_probe</t>
  </si>
  <si>
    <t>TCA GAG ACC TGG CTG CAA TGG ATG GT</t>
  </si>
  <si>
    <t>USUTU_probe</t>
  </si>
  <si>
    <t>HEV.RdRp_F2b</t>
  </si>
  <si>
    <t>HEV.RdRp_R2</t>
  </si>
  <si>
    <t>Usu1f</t>
  </si>
  <si>
    <t>AGWMGTTYRYCTGCGTGARC</t>
  </si>
  <si>
    <t>Usu731r</t>
  </si>
  <si>
    <t>CGCTTCGAGTGTCTGGTTCT</t>
  </si>
  <si>
    <t>Usu603f</t>
  </si>
  <si>
    <t>TGTGAKGAYACYATCACKTA</t>
  </si>
  <si>
    <t>Usu1714r</t>
  </si>
  <si>
    <t>GTGGCRTGHGSYTCTTCAAA</t>
  </si>
  <si>
    <t>Usu42f</t>
  </si>
  <si>
    <t>TGGAGGATCGTGAGATTAAC</t>
  </si>
  <si>
    <t>UsuSp1202r</t>
  </si>
  <si>
    <t>GTTGGACAATTGGAGACAGT</t>
  </si>
  <si>
    <t>NS5mutFw</t>
  </si>
  <si>
    <t>CGACAAGCATACGGGCCCCCTCGAGGTCGACGGTATCGATA</t>
  </si>
  <si>
    <t>NS5mutRv</t>
  </si>
  <si>
    <t>TATCGATACCGTCGACCTCGAGGGGGCCCGTATGCTTGTCG</t>
  </si>
  <si>
    <t>Sind4aFw</t>
  </si>
  <si>
    <t>TTAGTCATGGAGGCCAAGGCTGCTT</t>
  </si>
  <si>
    <t>Sind4arev</t>
  </si>
  <si>
    <t>5.0</t>
  </si>
  <si>
    <t>GCTCTGCCTTTGTAACCTTGTACTGCTCC</t>
  </si>
  <si>
    <t>HEV.ORF1_F1</t>
  </si>
  <si>
    <t>HEV.ORF1_R1</t>
  </si>
  <si>
    <t>HEV.ORF1_F2</t>
  </si>
  <si>
    <t>HEV.ORF1_R2</t>
  </si>
  <si>
    <t>HEV.HVR_F1</t>
  </si>
  <si>
    <t>HEV.HVR_R1</t>
  </si>
  <si>
    <t>HEV.HVR_F2a</t>
  </si>
  <si>
    <t>HEV.HVR_F2b</t>
  </si>
  <si>
    <t>HEV.HVR_R2</t>
  </si>
  <si>
    <t>HEV.ORF3_F1</t>
  </si>
  <si>
    <t>HEV.ORF3_R1a</t>
  </si>
  <si>
    <t>HEV.ORF3_R1b</t>
  </si>
  <si>
    <t>HEV.ORF3_F2</t>
  </si>
  <si>
    <t>HEV.ORF3_R2</t>
  </si>
  <si>
    <t>HEV.ORF2_F1</t>
  </si>
  <si>
    <t>HEV.ORF2_R1a</t>
  </si>
  <si>
    <t>HEV.ORF2_R1b</t>
  </si>
  <si>
    <t>HEV.ORF2_F2</t>
  </si>
  <si>
    <t>HEV.ORF2_R2</t>
  </si>
  <si>
    <t>HEV.RdRp_F1</t>
  </si>
  <si>
    <t>HEV.RdRp_R1</t>
  </si>
  <si>
    <t>rodHCVeur-rlF3</t>
  </si>
  <si>
    <t>GAGGTGCARTTCTAYGGGAA</t>
  </si>
  <si>
    <t>rodHCVeur-rlR</t>
  </si>
  <si>
    <t>GGGTGTCRCAYACCWGCTT</t>
  </si>
  <si>
    <t>RHV-NS3-Lin4_F</t>
  </si>
  <si>
    <t>ATGACGGGATACACYGGGAA</t>
  </si>
  <si>
    <t>RHV-NS3-Lin4_R</t>
  </si>
  <si>
    <t>CATKGTSACTTCATATTTGGGCAT</t>
  </si>
  <si>
    <t>murHep-1b-F</t>
  </si>
  <si>
    <t>AACRACGCCCCATCCYAAC</t>
  </si>
  <si>
    <t>murHep-1-Ra</t>
  </si>
  <si>
    <t>GCCGYTTCCCGTAGAATTGC</t>
  </si>
  <si>
    <t>rodHCVeur-rt FAM</t>
  </si>
  <si>
    <t>CAYCTCATCTTYTGYGCRTC</t>
  </si>
  <si>
    <t>RHV-Lin4_FAM</t>
  </si>
  <si>
    <t>ACTCTGTGTATGACAGCTGCYTGAG</t>
  </si>
  <si>
    <t>murHep-1-FAM</t>
  </si>
  <si>
    <t>ACTGAGGTTGAGCTGGGCTCGAGT</t>
  </si>
  <si>
    <t>pI18seqFw</t>
  </si>
  <si>
    <t>GTACTCGTTGCTGCCGCGCGCG</t>
  </si>
  <si>
    <t>pI18seqRv</t>
  </si>
  <si>
    <t>AGCCTGGGCGAGGATGTCACCTG</t>
  </si>
  <si>
    <t>pHH21seqFw</t>
  </si>
  <si>
    <t>GCGCTGCTCCCGCGTGTGTCCT</t>
  </si>
  <si>
    <t>pHH21seqRv</t>
  </si>
  <si>
    <t>GGTCGACCTCCAGCATCGGGGG</t>
  </si>
  <si>
    <t>16073.0</t>
  </si>
  <si>
    <t>CTCTCCAACCAGCCCTATATC</t>
  </si>
  <si>
    <t>16074.0</t>
  </si>
  <si>
    <t>GAACCAGTCTCACCTCTATACAC</t>
  </si>
  <si>
    <t>Sind18aF9974</t>
  </si>
  <si>
    <t>CCAGCTGTGCATACCCTTGGCCGCT</t>
  </si>
  <si>
    <t>Sind18aR10788</t>
  </si>
  <si>
    <t>CGGCCTGCGTGTACGGGACATGCAC</t>
  </si>
  <si>
    <t>GTGAGCTTCAAGTCTCGGG</t>
  </si>
  <si>
    <t>JOE</t>
  </si>
  <si>
    <t>GTGAGCTTCGAGTCTCGGG</t>
  </si>
  <si>
    <t>Pan-Lyssa-7531F</t>
  </si>
  <si>
    <t>TTCTTCGCTYTRATGTCWTGGAA</t>
  </si>
  <si>
    <t>Pan-Lyssa-7749R</t>
  </si>
  <si>
    <t>ATGRTTGTTCCACTTYTCATARTC</t>
  </si>
  <si>
    <t>LBV Vectrofw</t>
  </si>
  <si>
    <t>TTTTTCAATATTATTGAAGC</t>
  </si>
  <si>
    <t>LBV Vectorrev</t>
  </si>
  <si>
    <t>CTTCCCGAAGGGAGAAAGGC</t>
  </si>
  <si>
    <t>Ephrin B2 for</t>
  </si>
  <si>
    <t>accaggcataatgagccaac</t>
  </si>
  <si>
    <t>Ephrin B2 rev</t>
  </si>
  <si>
    <t>cctcagcgggatgataatgt</t>
  </si>
  <si>
    <t>NiV N Seq1 for</t>
  </si>
  <si>
    <t>TACGGATAACAGACATGAGC</t>
  </si>
  <si>
    <t>NiV N Seq2 for</t>
  </si>
  <si>
    <t>ATTGTGGAGCTTTGCCATGG</t>
  </si>
  <si>
    <t>NiV P Seq 1 for</t>
  </si>
  <si>
    <t>ATGACGAAGAGGCAGATCAG</t>
  </si>
  <si>
    <t>NiV-P Seq2 for</t>
  </si>
  <si>
    <t>TAGACGACAACGACTCACTTG</t>
  </si>
  <si>
    <t>NiV-L Seq1 for</t>
  </si>
  <si>
    <t>TAGAGGGAAGGATGATGATGG</t>
  </si>
  <si>
    <t>NiV-L Seq2 for</t>
  </si>
  <si>
    <t>TGGACAGTGATCTGAGTATG</t>
  </si>
  <si>
    <t>NiV-L Seq3 for</t>
  </si>
  <si>
    <t>AGGTATGAGGACAACACTGG</t>
  </si>
  <si>
    <t>NiV-L Seq4 for</t>
  </si>
  <si>
    <t>AGCTTGTAGTAACATCAGCAC</t>
  </si>
  <si>
    <t>NiV-L Seq5 for</t>
  </si>
  <si>
    <t>TCAGTTGACTTGGCACGAGC</t>
  </si>
  <si>
    <t>NiV-L Seq6 for</t>
  </si>
  <si>
    <t>TCGGTATTGGAAGGTAAATTCAG</t>
  </si>
  <si>
    <t>NiV-L Seq7 for</t>
  </si>
  <si>
    <t>TGGTGTGACTTCAAGAAATCC</t>
  </si>
  <si>
    <t>NiV-L Seq8 for</t>
  </si>
  <si>
    <t>TCTGAATACTCAATTGCTGAGG</t>
  </si>
  <si>
    <t>NiV-L Seq9 for</t>
  </si>
  <si>
    <t>ACAAGTACTTCTCCAAGCAGG</t>
  </si>
  <si>
    <t>HanaVirusF</t>
  </si>
  <si>
    <t>ATCATAACTGATGGCATGAAAGATG</t>
  </si>
  <si>
    <t>HanaVirusR</t>
  </si>
  <si>
    <t>CAAATGCGGTCTGTGTCGAT</t>
  </si>
  <si>
    <t>NseVirusF</t>
  </si>
  <si>
    <t>AATTATAACTGAGGGAATGAAAGATGAAC</t>
  </si>
  <si>
    <t>NseVirusR</t>
  </si>
  <si>
    <t>CAAATGCAATCCTGATCAAGCA</t>
  </si>
  <si>
    <t>MenoVirusF</t>
  </si>
  <si>
    <t>TGGAACCAACAATTGCCGATA</t>
  </si>
  <si>
    <t>MenoVirusR</t>
  </si>
  <si>
    <t>ACATTTGGCTGAGATGGGATTT</t>
  </si>
  <si>
    <t>H7_Fw</t>
  </si>
  <si>
    <t>AGCCCTACTTATGCTACGGTTTGCA</t>
  </si>
  <si>
    <t>H7_Rev</t>
  </si>
  <si>
    <t>AGCGTGGTATTTTGCGATGGT</t>
  </si>
  <si>
    <t>H7_Probe</t>
  </si>
  <si>
    <t>TGTACTGTAACAACTTGCAAAACCT</t>
  </si>
  <si>
    <t>HanaVirusP</t>
  </si>
  <si>
    <t>TTAAAGCCACACCCTTACATCACCTACCGC</t>
  </si>
  <si>
    <t>NseVirusP</t>
  </si>
  <si>
    <t>AACCTCACCCCTATATAACACCCCGCACT</t>
  </si>
  <si>
    <t>MenoVP</t>
  </si>
  <si>
    <t>CGCTCGTACATTCCCACGGTTTACCC</t>
  </si>
  <si>
    <t>pcz-pCAGGS SacI</t>
  </si>
  <si>
    <t>TACACGGAGCTCACGTGAAGGCTGCCG</t>
  </si>
  <si>
    <t>pcz-pCAGGS NheI</t>
  </si>
  <si>
    <t>GGATCCGCTAGCCATGGTATTTAGCT</t>
  </si>
  <si>
    <t>NiV N KpnI for</t>
  </si>
  <si>
    <t>AGACAAACACTTTGGTACCTGGTATTGG</t>
  </si>
  <si>
    <t>NiV N NheI rev</t>
  </si>
  <si>
    <t>TGGATACTGTAGAAGCTAGCAAATAGACG</t>
  </si>
  <si>
    <t>NiV P KpnI for</t>
  </si>
  <si>
    <t>AGAGTTCAACTTGCGGTACCCTAACCTTC</t>
  </si>
  <si>
    <t>NiV P NheI rev</t>
  </si>
  <si>
    <t>ATTGTTGTGCTAGCATTGTATTTCTGC</t>
  </si>
  <si>
    <t>NiV L MluI for</t>
  </si>
  <si>
    <t>ATCTAATTCCCTTAACGCGTGAATACC</t>
  </si>
  <si>
    <t>NiV L SacI for</t>
  </si>
  <si>
    <t>TATTTGCCGTCGGGAGCTCAAAGGTTG</t>
  </si>
  <si>
    <t>NiV L SacI rev</t>
  </si>
  <si>
    <t>AACCTTTGAGCTCCCCGACGGCAAATAC</t>
  </si>
  <si>
    <t>NiV L XmaI rev</t>
  </si>
  <si>
    <t>TTATCAGTTGGCCCGGGATTTGGAAGG</t>
  </si>
  <si>
    <t>pCAGGS X (M) for</t>
  </si>
  <si>
    <t>ACCGGCGGCTCTAGAGCCTCTGCTAAC</t>
  </si>
  <si>
    <t>pCAGGS E (M) rev</t>
  </si>
  <si>
    <t>GAGCTCGAATTCTACGCGTAAATGATGAG</t>
  </si>
  <si>
    <t>pCAGGS 1673-1692</t>
  </si>
  <si>
    <t>CCTGGGCAACGTGCTGGTTG</t>
  </si>
  <si>
    <t>pCAGGS 1796-1815</t>
  </si>
  <si>
    <t>CAAGGGGCTTCATGATGTCC</t>
  </si>
  <si>
    <t>NiV M Seq1 for</t>
  </si>
  <si>
    <t>CCTCTAAATCACCTCGTTCCG</t>
  </si>
  <si>
    <t>rhabdo_f</t>
  </si>
  <si>
    <t>CTGACTATCGCGACATGCTGTAC</t>
  </si>
  <si>
    <t>rhabdo_r</t>
  </si>
  <si>
    <t>TCCATTGCTCTCTGGCTCAA</t>
  </si>
  <si>
    <t>rhabdo_p</t>
  </si>
  <si>
    <t>ACACGGCGAAAGATCATGCCAAACA</t>
  </si>
  <si>
    <t>CC.VI.r.13_c</t>
  </si>
  <si>
    <t>GCTACAGGAATTGTCCCAAAGCAGAC</t>
  </si>
  <si>
    <t>CC.V.r.12_c</t>
  </si>
  <si>
    <t>GCAACAGGGATTGTTCCAAAGCAGAC</t>
  </si>
  <si>
    <t>CC.IV.r.11_c</t>
  </si>
  <si>
    <t>CC.II.r.10_c</t>
  </si>
  <si>
    <t>GCYACRGGGATGGTTCCRAAGCAGAC</t>
  </si>
  <si>
    <t>CC.I.r.9_c</t>
  </si>
  <si>
    <t>GCAACAGGGATGGTTCCAAAGCAAAC</t>
  </si>
  <si>
    <t>CC.III.r.8_c</t>
  </si>
  <si>
    <t>GCCACGGGGATTGTCCCAAAGCAGAC</t>
  </si>
  <si>
    <t>CC.r.7_c</t>
  </si>
  <si>
    <t>GCMACAGGGATTGTYCCAAAGCAGAC</t>
  </si>
  <si>
    <t>CC.VI.f.14</t>
  </si>
  <si>
    <t>11.0</t>
  </si>
  <si>
    <t>CAAGGGGCACCAAGAAAATGAAGAAAGC</t>
  </si>
  <si>
    <t>CC.f.6</t>
  </si>
  <si>
    <t>CAAGGGGKCCAAGAAAATGAARAAGGC</t>
  </si>
  <si>
    <t>CC.V.f.5</t>
  </si>
  <si>
    <t>CAAGGGGGACCAARAAAATGAAAAAGGC</t>
  </si>
  <si>
    <t>CC.IV.f.4</t>
  </si>
  <si>
    <t>CAAGGGGTACCAAGAAAATGAAGAARGC</t>
  </si>
  <si>
    <t>CC.III.f.3</t>
  </si>
  <si>
    <t>CAAGAGGTACCAAGAAAATGAAGAAGGC</t>
  </si>
  <si>
    <t>CC.I.f.2</t>
  </si>
  <si>
    <t>CAAGAGGCACTAAAAAAATGAAGAAGGC</t>
  </si>
  <si>
    <t>CC.II.f.1</t>
  </si>
  <si>
    <t>CAAGGGGYACCAARAAAATGAAGAAGGC</t>
  </si>
  <si>
    <t>CC.p.15</t>
  </si>
  <si>
    <t>ATCTACATGCACCCTGCYGTGYTGACA</t>
  </si>
  <si>
    <t>CC.A.18_c</t>
  </si>
  <si>
    <t>TTCTTCCCCCACTTCATTGGRGTGCTCA</t>
  </si>
  <si>
    <t>CCHF-all gen</t>
  </si>
  <si>
    <t>CCHF-all SYBR</t>
  </si>
  <si>
    <t>CCHF-all gen SYBR</t>
  </si>
  <si>
    <t>CC.III.p.20</t>
  </si>
  <si>
    <t>ATCTACATGCAYCCTGCCGTGCTTACA</t>
  </si>
  <si>
    <t>CC.p.SE01</t>
  </si>
  <si>
    <t>CC.p.SE03</t>
  </si>
  <si>
    <t>CC.p.SE0A</t>
  </si>
  <si>
    <t>8.9</t>
  </si>
  <si>
    <t>13.9</t>
  </si>
  <si>
    <t>6.3</t>
  </si>
  <si>
    <t>ATCTACATGCACCCTGCTGTGTTGACA</t>
  </si>
  <si>
    <t>ATTTACATGCACCCTGCCGTGCTTACA</t>
  </si>
  <si>
    <t>AGCTTCTTCCCCCACTTCATTGGAGT</t>
  </si>
  <si>
    <t>Sonde CC.p.SE01-FAM-BBQ</t>
  </si>
  <si>
    <t>Sonde CC.p.SE03-FAM-BBQ</t>
  </si>
  <si>
    <t>Sonde CC.p.SE0A-FAM-BBQ</t>
  </si>
  <si>
    <t>CCHF(INNT)-correct probes</t>
  </si>
  <si>
    <t>CCHF-all genCy5</t>
  </si>
  <si>
    <t>CCHF-all IIIprobe</t>
  </si>
  <si>
    <t xml:space="preserve"> '=34b mit Sonden OK</t>
  </si>
  <si>
    <t>????</t>
  </si>
  <si>
    <t>Flav</t>
  </si>
  <si>
    <t>Exp 356.CCHFV.sRNA 10-8 to 10-13 and RingT-samples. F3  2015-12-17</t>
  </si>
  <si>
    <t>Exp 355. CCHFV. sRNA 10-6 to 10-10 dilution_2015-12-10 f3new  vs old primers &amp;SYBR</t>
  </si>
  <si>
    <t>Exp 354. CCHFV. 6field samples. 6sRNAx-5 +-RT_2015-12-08 15-35-21_RECHTS vs old primers &amp;SYBR</t>
  </si>
  <si>
    <t>Exp 353. CCHFV. new primers and new sRNAx6.xlsx_2015-12-03 11-19-14_RECHTS f3.1 x10-3 vs old primers &amp;SYBR</t>
  </si>
  <si>
    <t xml:space="preserve">CCHFV. sRNA transcription </t>
  </si>
  <si>
    <t>352c</t>
  </si>
  <si>
    <t>CCHFV. sRNA 6x genotypes analisis for digestion. Etc, Genious</t>
  </si>
  <si>
    <t>352b</t>
  </si>
  <si>
    <t>CCHFV. sRNA 6x genotypes desing . MWG synt:2015-11-24. 3760103, etc.</t>
  </si>
  <si>
    <t>CCHFV. Primers desing  in VisaulOligoDeg new pcr variant: MWG synt:2015-10-28. 218208</t>
  </si>
  <si>
    <t>Exp 351. CCHFV Mod Wolfen uArr vs Aktinson_2015-09-02 14-27-52_RECHTS</t>
  </si>
  <si>
    <t>Exp 330 Mosq. Grecia PanFlav119_2014-07-10 16-37-32_RECHTS</t>
  </si>
  <si>
    <t>Exp 329 Mosq. Grecia PanFlav 119._2014-07-10 12-28-49_LINKS</t>
  </si>
  <si>
    <t>Exp 328. Mos. Grecia PanFlav 119._2014-07-10 11-20-41_RECHTS</t>
  </si>
  <si>
    <t>WN</t>
  </si>
  <si>
    <t>Exp 308. WNV.ZKU.10-1 10-10. WN-INNT-133, WN.Hoff.1, PanFlav.119_2014-01-28 14-07-09_RECHTS</t>
  </si>
  <si>
    <t>CC.f.6b</t>
  </si>
  <si>
    <t>7.9</t>
  </si>
  <si>
    <t>CAAGGGGKACCAAGAAAATGAARAAGGC</t>
  </si>
  <si>
    <t>CCHF-all Cy5-new</t>
  </si>
  <si>
    <t>CCHF-degCy5-new</t>
  </si>
  <si>
    <t>CCHF-all SYBR- new</t>
  </si>
  <si>
    <t>CCHF-deg SYBR- new</t>
  </si>
  <si>
    <t>CCHF-degCy5</t>
  </si>
  <si>
    <t>CCHF-I-SYBR</t>
  </si>
  <si>
    <t>CCHF-II-SYBR</t>
  </si>
  <si>
    <t>CCHF-III-SYBR</t>
  </si>
  <si>
    <t>CCHF-IV-SYBR</t>
  </si>
  <si>
    <t>CCHF-V-SYBR</t>
  </si>
  <si>
    <t>CCHF-VI-SYBR</t>
  </si>
  <si>
    <t>EGFP-1-F</t>
  </si>
  <si>
    <t>GACCACTACCAGCAGAACAC</t>
  </si>
  <si>
    <t>EGFP-13-F</t>
  </si>
  <si>
    <t>CCACATGAAGCAGCACGAC</t>
  </si>
  <si>
    <r>
      <t>EGFP-Mix2 (</t>
    </r>
    <r>
      <rPr>
        <b/>
        <i/>
        <sz val="10"/>
        <color indexed="10"/>
        <rFont val="Arial"/>
        <family val="2"/>
      </rPr>
      <t>HEX)</t>
    </r>
  </si>
  <si>
    <t>EGFP1-F</t>
  </si>
  <si>
    <t>EGFP2-R</t>
  </si>
  <si>
    <r>
      <t>EGFP-Mix3 (</t>
    </r>
    <r>
      <rPr>
        <b/>
        <i/>
        <sz val="10"/>
        <color indexed="10"/>
        <rFont val="Arial"/>
        <family val="2"/>
      </rPr>
      <t>HEX)</t>
    </r>
  </si>
  <si>
    <r>
      <t>EGFP-Mix5 (</t>
    </r>
    <r>
      <rPr>
        <b/>
        <i/>
        <sz val="10"/>
        <color indexed="10"/>
        <rFont val="Arial"/>
        <family val="2"/>
      </rPr>
      <t>HEX)</t>
    </r>
  </si>
  <si>
    <r>
      <t>EGFP-Mix7 (</t>
    </r>
    <r>
      <rPr>
        <b/>
        <i/>
        <sz val="10"/>
        <color indexed="10"/>
        <rFont val="Arial"/>
        <family val="2"/>
      </rPr>
      <t>HEX)</t>
    </r>
  </si>
  <si>
    <t>EGFP13-F</t>
  </si>
  <si>
    <r>
      <t>EGFP-Mix8 (</t>
    </r>
    <r>
      <rPr>
        <b/>
        <i/>
        <sz val="10"/>
        <color indexed="10"/>
        <rFont val="Arial"/>
        <family val="2"/>
      </rPr>
      <t>HEX)</t>
    </r>
  </si>
  <si>
    <r>
      <t>EGFP-Mix9 (</t>
    </r>
    <r>
      <rPr>
        <b/>
        <i/>
        <sz val="10"/>
        <color indexed="10"/>
        <rFont val="Arial"/>
        <family val="2"/>
      </rPr>
      <t>HEX)</t>
    </r>
  </si>
  <si>
    <t>EGFP14-F</t>
  </si>
  <si>
    <r>
      <t>EGFP-Mix10 (</t>
    </r>
    <r>
      <rPr>
        <b/>
        <i/>
        <sz val="10"/>
        <color indexed="10"/>
        <rFont val="Arial"/>
        <family val="2"/>
      </rPr>
      <t>HEX)</t>
    </r>
  </si>
  <si>
    <r>
      <t>EGFP-Mix11 (</t>
    </r>
    <r>
      <rPr>
        <b/>
        <i/>
        <sz val="10"/>
        <color indexed="10"/>
        <rFont val="Arial"/>
        <family val="2"/>
      </rPr>
      <t>HEX)</t>
    </r>
  </si>
  <si>
    <t>EGFP15-F</t>
  </si>
  <si>
    <t>CCHF-all-new</t>
  </si>
  <si>
    <t>pCAGGS_N-1-F</t>
  </si>
  <si>
    <t>pCAGGS_N-1-R</t>
  </si>
  <si>
    <t>pCAGGS_N-2-F</t>
  </si>
  <si>
    <t>pCAGGS_N-2-R</t>
  </si>
  <si>
    <t>TTTATTTATGCAGAGGCCGAGG</t>
  </si>
  <si>
    <t>GGACAAACCACAACTAGAATGCA</t>
  </si>
  <si>
    <t>ATGTCTGGATCCGCTGCATTAA</t>
  </si>
  <si>
    <t>TTGCTCACATGTTCTTTCCTGC</t>
  </si>
  <si>
    <t>pCAGGS</t>
  </si>
  <si>
    <t>pCAGGS-I</t>
  </si>
  <si>
    <t>pCAGGS-II</t>
  </si>
  <si>
    <t>CCHF-all III-new</t>
  </si>
  <si>
    <r>
      <t xml:space="preserve">EGFP-Mix1 </t>
    </r>
    <r>
      <rPr>
        <b/>
        <i/>
        <sz val="12"/>
        <color rgb="FFFF0000"/>
        <rFont val="Arial"/>
        <family val="2"/>
      </rPr>
      <t>(</t>
    </r>
    <r>
      <rPr>
        <b/>
        <i/>
        <sz val="10"/>
        <color indexed="10"/>
        <rFont val="Arial"/>
        <family val="2"/>
      </rPr>
      <t>HEX)</t>
    </r>
  </si>
  <si>
    <t>Total reactiones</t>
  </si>
  <si>
    <t xml:space="preserve">Total </t>
  </si>
  <si>
    <t>HAZV_N_91F</t>
  </si>
  <si>
    <t>CAAGATTGTTGCCAGTACTAAGGAAG</t>
  </si>
  <si>
    <t>HAZV</t>
  </si>
  <si>
    <t>HAZV_N_290R</t>
  </si>
  <si>
    <t>HAZV_N_56_F</t>
  </si>
  <si>
    <t>HAZV_N_267_R</t>
  </si>
  <si>
    <t>CCTCAATGAGTGCTGAGCTGTAGATG</t>
  </si>
  <si>
    <t>ACCGGTCGCCTCACAACATCAGCGA</t>
  </si>
  <si>
    <t xml:space="preserve">ATGGCGTCCCTCTCATTGTCCGTGCT </t>
  </si>
  <si>
    <t>HAVZ_N_290R</t>
  </si>
  <si>
    <t>HAVZ_N_267_R</t>
  </si>
  <si>
    <t>DUGV-Sp184-f</t>
  </si>
  <si>
    <t>CTAGCAGAAATGAAAATGGCYCTTGC</t>
  </si>
  <si>
    <t>DUGV-Sp293-r</t>
  </si>
  <si>
    <t>GCACAYTCATAGATTGGAGCACAGAA</t>
  </si>
  <si>
    <t>DUGV-S904-f</t>
  </si>
  <si>
    <t>CTGGCTCAAGCAGTGGAACT</t>
  </si>
  <si>
    <t>DUGV-S1048-r</t>
  </si>
  <si>
    <t>AGAGGAATTGAGACAAAGTGA</t>
  </si>
  <si>
    <t>DUGV-Sp230-s</t>
  </si>
  <si>
    <t>DUGV-S950-s</t>
  </si>
  <si>
    <t>ACTCAATCTTTTCTAATGCTCTRGTGGA</t>
  </si>
  <si>
    <t>CACAAGGAGCACAAATAGACA</t>
  </si>
  <si>
    <t>HAZV_S_N_56_82_F_650</t>
  </si>
  <si>
    <t>HAZV_S_N_91_118_F_648</t>
  </si>
  <si>
    <t>HAZV_S_N_290_R_649</t>
  </si>
  <si>
    <t>HAZV_S_N_267_R_651</t>
  </si>
  <si>
    <t>ATGGCGTCCCTCTCATTGTCCGTGCT</t>
  </si>
  <si>
    <t>HAZV-S-CCHF-f</t>
  </si>
  <si>
    <t>AGGGACAGAAAAAAATGCAAAAGGC</t>
  </si>
  <si>
    <t>HAZV-S-CCHF-r</t>
  </si>
  <si>
    <t>GGGCACGGCTCCAAACGATAT</t>
  </si>
  <si>
    <t>HAZV-S-f</t>
  </si>
  <si>
    <t>TCACAGAGAACAGAATCTACATGCA</t>
  </si>
  <si>
    <t>HAZV-S-r</t>
  </si>
  <si>
    <t>ATCTCAAAGAGGCTTGAAATGATGC</t>
  </si>
  <si>
    <t>HAZV_S_91_118_p</t>
  </si>
  <si>
    <t>HAZV-S-CCHF-probe-1</t>
  </si>
  <si>
    <t>HAZV-S-p</t>
  </si>
  <si>
    <t>ATCTACATGCACCCCTGTGTGCTAACA</t>
  </si>
  <si>
    <t>TATCGTTTGGAGCCGTGCCCGTCAC</t>
  </si>
  <si>
    <t>AKAV_S_f</t>
  </si>
  <si>
    <t>CAGCTCAACTTTACTGTTGCTAGAGT</t>
  </si>
  <si>
    <t>AKAV_S_r</t>
  </si>
  <si>
    <t>CTGCAAAAGTAAGATCGACACTTGGT</t>
  </si>
  <si>
    <t>AKAV_S_MP496_r</t>
  </si>
  <si>
    <t>CTCCAAATGTAAGATCGACACTTGGT</t>
  </si>
  <si>
    <t>AKAV_S_p</t>
  </si>
  <si>
    <t>CCAAGATGGTCTTACATAAGACGCCAC</t>
  </si>
  <si>
    <t>WESSV_f</t>
  </si>
  <si>
    <t>GAAAGGAGTAGAAGAAAGGAGATTC</t>
  </si>
  <si>
    <t>WESSV_r</t>
  </si>
  <si>
    <t>TAGGTTCTTCACTCTAGCCGCTA</t>
  </si>
  <si>
    <t>WESSV_p</t>
  </si>
  <si>
    <t>WESSV</t>
  </si>
  <si>
    <t>Usutu_F</t>
  </si>
  <si>
    <t>Usutu_R</t>
  </si>
  <si>
    <t>MIDV_PA_f</t>
  </si>
  <si>
    <t>ACCATGCTAACGCGAGGGCGTTTTCGCA</t>
  </si>
  <si>
    <t>MIDV_PA_r</t>
  </si>
  <si>
    <t>CGGCGCGCTGCCTATRTCCAGGAT</t>
  </si>
  <si>
    <t>PA_f</t>
  </si>
  <si>
    <t>ACCATGCTAAYGCYAGAGCGTTTTCGCA</t>
  </si>
  <si>
    <t>PA_r</t>
  </si>
  <si>
    <t>GGCGCACTKCCWATGTCHAGGAT</t>
  </si>
  <si>
    <t>MIDV_PA_p</t>
  </si>
  <si>
    <t>TAATWGAAGGAGAGGTGGAAGTGGGC</t>
  </si>
  <si>
    <t>MIDV</t>
  </si>
  <si>
    <t>WESSVNS5-479Fw</t>
  </si>
  <si>
    <t>WESSVNS5-557Rv</t>
  </si>
  <si>
    <t>MIDVNS4-6827-Fw</t>
  </si>
  <si>
    <t>MIDVNS4-6877-Probe</t>
  </si>
  <si>
    <t>MIDVNS4-6906-Rv</t>
  </si>
  <si>
    <t>SHUV-S177-Fw</t>
  </si>
  <si>
    <t>SHUV-S271-Rv</t>
  </si>
  <si>
    <t>RVS</t>
  </si>
  <si>
    <t>RVAs</t>
  </si>
  <si>
    <t>RVP</t>
  </si>
  <si>
    <t>GGACCATGAAAGTGTTGG</t>
  </si>
  <si>
    <t>CCTATCATCCAGATGTGATTG</t>
  </si>
  <si>
    <t>AAATGTGCCGCCTTTATC</t>
  </si>
  <si>
    <t>GGATGAACATGGAAGTGAAG</t>
  </si>
  <si>
    <t>CAATACACAGCAAATCCTGT</t>
  </si>
  <si>
    <t>TGAACGATGGAAACACGTGAACACAGA</t>
  </si>
  <si>
    <t>TGATAAACTGCTGGCTGAGAGATGCG</t>
  </si>
  <si>
    <t>AGTAAGACGGCACAACCGAGTGTT</t>
  </si>
  <si>
    <t>13.62</t>
  </si>
  <si>
    <t>Cal_Bwa_Forw</t>
  </si>
  <si>
    <t>Cal_Bwa_Rev</t>
  </si>
  <si>
    <t>Bun_group_forward</t>
  </si>
  <si>
    <t>Bun_group_reverse</t>
  </si>
  <si>
    <t>PFlav_fAAR</t>
  </si>
  <si>
    <t>PFlavrKR</t>
  </si>
  <si>
    <t>13.38</t>
  </si>
  <si>
    <t>13.39</t>
  </si>
  <si>
    <t>Nairo_forward</t>
  </si>
  <si>
    <t>Nairo_reverse</t>
  </si>
  <si>
    <t>Phlebo_forward1</t>
  </si>
  <si>
    <t>14.68</t>
  </si>
  <si>
    <t>Phlebo_forward2</t>
  </si>
  <si>
    <t>Phlebo_reverse</t>
  </si>
  <si>
    <t>CCHF_forv:</t>
  </si>
  <si>
    <t>GTGCCACTGATGATGCACAAAAGGAYTCYATCT</t>
  </si>
  <si>
    <t>CCHFrev</t>
  </si>
  <si>
    <t>GTGTTTGCATTGACACGGAARCCTATRTC</t>
  </si>
  <si>
    <t>13.73</t>
  </si>
  <si>
    <t>9.00</t>
  </si>
  <si>
    <t>13.46</t>
  </si>
  <si>
    <t>GAAGGCCAAGATGGTACT</t>
  </si>
  <si>
    <t>WESSVNS5-504P</t>
  </si>
  <si>
    <t>SHUV-S196-Probe</t>
  </si>
  <si>
    <t>L190FOR</t>
  </si>
  <si>
    <t>TCTTACTGATGGCAGGTGTGC</t>
  </si>
  <si>
    <t>L245FOR</t>
  </si>
  <si>
    <t>ATACCAGGGAGCAATAGTGGC</t>
  </si>
  <si>
    <t>L1213REV</t>
  </si>
  <si>
    <t>15.59</t>
  </si>
  <si>
    <t>TCACCRAANAYNCCYSSYTTTGA</t>
  </si>
  <si>
    <t>L658FOR</t>
  </si>
  <si>
    <t>11.00</t>
  </si>
  <si>
    <t>GCHATGTTYAATTTRAARTTYCATGTHACAG</t>
  </si>
  <si>
    <t>L658REV</t>
  </si>
  <si>
    <t>CTGTDACATGRAAYTTYAAATTRAACATDGC</t>
  </si>
  <si>
    <t>L1576REV</t>
  </si>
  <si>
    <t>CAGCAACTTCGAGAGATTTAGATGG</t>
  </si>
  <si>
    <t>L1665REV</t>
  </si>
  <si>
    <t>CCTAACACCATCTATTTCAACCTTTG</t>
  </si>
  <si>
    <t>L1946FOR</t>
  </si>
  <si>
    <t>13.42</t>
  </si>
  <si>
    <t>ACTCTGGCTATGGACCCTTGA</t>
  </si>
  <si>
    <t>L2549REV</t>
  </si>
  <si>
    <t>GCCGATAAATGCCCATCCTCT</t>
  </si>
  <si>
    <t>L4483FOR</t>
  </si>
  <si>
    <t>CGGCCTAAAATTGCGAGGAC</t>
  </si>
  <si>
    <t>L4443FOR</t>
  </si>
  <si>
    <t>TGAAGTGCAGTGTGAGGTCT</t>
  </si>
  <si>
    <t>L5432REV</t>
  </si>
  <si>
    <t>TTTCCCCCACTCAAAGCCAC</t>
  </si>
  <si>
    <t>L5129REV</t>
  </si>
  <si>
    <t>TGCCCTCCTGTTTGCTTGAA</t>
  </si>
  <si>
    <t>L5109REV</t>
  </si>
  <si>
    <t>TCTGAAGAAGCCCTTTCTGTCC</t>
  </si>
  <si>
    <t>L5211FOR</t>
  </si>
  <si>
    <t>TGAAGGCGATCTTCGTGTTACT</t>
  </si>
  <si>
    <t>L4577FOR</t>
  </si>
  <si>
    <t>GATCAGTCAATTCAAAATCCAATGC</t>
  </si>
  <si>
    <t>L5547REV</t>
  </si>
  <si>
    <t>TTGCTCTGAAACCACCTGCT</t>
  </si>
  <si>
    <t>L5300FOR</t>
  </si>
  <si>
    <t>GGGTAGATGAAATTAGTGATGTGTTG</t>
  </si>
  <si>
    <t>L5605REV</t>
  </si>
  <si>
    <t>GTCCTTTAGATTGTGATAAGCATGTG</t>
  </si>
  <si>
    <t>L5605FOR</t>
  </si>
  <si>
    <t>CACATGCTTATCACAATCTAAAGGAC</t>
  </si>
  <si>
    <t>LENDREV</t>
  </si>
  <si>
    <t>GTAGTATGCTCCGTGAAAAGAGCAATA</t>
  </si>
  <si>
    <t>L5699FOR</t>
  </si>
  <si>
    <t>GGTTTAGAATGACACAACACAAACTA</t>
  </si>
  <si>
    <t>L6172REV</t>
  </si>
  <si>
    <t>GANARVCCYTTDGANACCCARCT</t>
  </si>
  <si>
    <t>13.81</t>
  </si>
  <si>
    <t>14.00</t>
  </si>
  <si>
    <t>MIDVNS4-6877-P</t>
  </si>
  <si>
    <t>Filo-A2.4</t>
  </si>
  <si>
    <t>Filo-A2.2</t>
  </si>
  <si>
    <t>Filo-A2.3</t>
  </si>
  <si>
    <t>Filo-B</t>
  </si>
  <si>
    <t>Filo-B-Ra</t>
  </si>
  <si>
    <t>FAM-EBO-Su</t>
  </si>
  <si>
    <t>FAM-EBO-g</t>
  </si>
  <si>
    <t>FAM-MBG</t>
  </si>
  <si>
    <t>SIND_F</t>
  </si>
  <si>
    <t>SIND_R</t>
  </si>
  <si>
    <t>13.34</t>
  </si>
  <si>
    <t>AGCACCCAGTCCGCCCTAGCA</t>
  </si>
  <si>
    <t>CAACAAAGGGGATGAATAAGTCTCG</t>
  </si>
  <si>
    <t>DUGV</t>
  </si>
  <si>
    <t>SHUV</t>
  </si>
  <si>
    <r>
      <t>SUHV Lit SudAfr (</t>
    </r>
    <r>
      <rPr>
        <b/>
        <i/>
        <sz val="10"/>
        <color indexed="10"/>
        <rFont val="Arial"/>
        <family val="2"/>
      </rPr>
      <t>FAM)</t>
    </r>
  </si>
  <si>
    <t>SHUV-S271-Rv  --?? Rev</t>
  </si>
  <si>
    <r>
      <t>DUGV-S900 (</t>
    </r>
    <r>
      <rPr>
        <b/>
        <i/>
        <sz val="10"/>
        <color indexed="10"/>
        <rFont val="Arial"/>
        <family val="2"/>
      </rPr>
      <t>FAM)</t>
    </r>
  </si>
  <si>
    <r>
      <t>DUGV-S200 (</t>
    </r>
    <r>
      <rPr>
        <b/>
        <i/>
        <sz val="10"/>
        <color indexed="10"/>
        <rFont val="Arial"/>
        <family val="2"/>
      </rPr>
      <t>FAM)</t>
    </r>
  </si>
  <si>
    <t>HAZV_RT-PCR1_s Lit</t>
  </si>
  <si>
    <t>HAZV_nested_s Lit</t>
  </si>
  <si>
    <r>
      <t>HAZV_S (</t>
    </r>
    <r>
      <rPr>
        <b/>
        <i/>
        <sz val="10"/>
        <color indexed="10"/>
        <rFont val="Arial"/>
        <family val="2"/>
      </rPr>
      <t>FAM) Modif</t>
    </r>
  </si>
  <si>
    <r>
      <t>HAZV-S-CCHF (</t>
    </r>
    <r>
      <rPr>
        <b/>
        <i/>
        <sz val="10"/>
        <color indexed="10"/>
        <rFont val="Arial"/>
        <family val="2"/>
      </rPr>
      <t>FAM)</t>
    </r>
  </si>
  <si>
    <r>
      <t>HAZV-S (</t>
    </r>
    <r>
      <rPr>
        <b/>
        <i/>
        <sz val="10"/>
        <color indexed="10"/>
        <rFont val="Arial"/>
        <family val="2"/>
      </rPr>
      <t>FAM)</t>
    </r>
  </si>
  <si>
    <t>HAZV_Ansgar ? Lit</t>
  </si>
  <si>
    <t>HAZV_Miri ? Lit</t>
  </si>
  <si>
    <r>
      <t>WESSVNS5 (</t>
    </r>
    <r>
      <rPr>
        <b/>
        <i/>
        <sz val="10"/>
        <color indexed="10"/>
        <rFont val="Arial"/>
        <family val="2"/>
      </rPr>
      <t>FAM) Lit SudAfr</t>
    </r>
  </si>
  <si>
    <r>
      <t>WESSV (</t>
    </r>
    <r>
      <rPr>
        <b/>
        <i/>
        <sz val="10"/>
        <color indexed="10"/>
        <rFont val="Arial"/>
        <family val="2"/>
      </rPr>
      <t>FAM)</t>
    </r>
  </si>
  <si>
    <r>
      <t>MIDVNS4 (</t>
    </r>
    <r>
      <rPr>
        <b/>
        <i/>
        <sz val="10"/>
        <color indexed="10"/>
        <rFont val="Arial"/>
        <family val="2"/>
      </rPr>
      <t>FAM) Lit SudAfr</t>
    </r>
  </si>
  <si>
    <r>
      <t>MIDV_PA (</t>
    </r>
    <r>
      <rPr>
        <b/>
        <i/>
        <sz val="10"/>
        <color indexed="10"/>
        <rFont val="Arial"/>
        <family val="2"/>
      </rPr>
      <t>FAM)</t>
    </r>
  </si>
  <si>
    <t>WESSVNS5-557Rv_c</t>
  </si>
  <si>
    <t xml:space="preserve"> (adapted to MIDV too)</t>
  </si>
  <si>
    <t xml:space="preserve"> (adapted to WESSV too)</t>
  </si>
  <si>
    <t>PaFl.Dg+WESS.Bt</t>
  </si>
  <si>
    <t>PFlav-fWESSV</t>
  </si>
  <si>
    <t>PanFlav-WESSV</t>
  </si>
  <si>
    <t>PanAlpha-MIDV</t>
  </si>
  <si>
    <t>WESSV_NS5_f9011</t>
  </si>
  <si>
    <t>WESSV_NS5_r9198</t>
  </si>
  <si>
    <t>WESSV_NS5_p9144</t>
  </si>
  <si>
    <r>
      <t>WESSV_NS5 (</t>
    </r>
    <r>
      <rPr>
        <b/>
        <i/>
        <sz val="10"/>
        <color indexed="10"/>
        <rFont val="Arial"/>
        <family val="2"/>
      </rPr>
      <t>FAM)</t>
    </r>
  </si>
  <si>
    <t>PA.Dg+MID</t>
  </si>
  <si>
    <t>14.18</t>
  </si>
  <si>
    <t>CAATCACATCTGGATGATAGG</t>
  </si>
  <si>
    <t>TACAACATGATGGGRAAACGTGAAAAGAA</t>
  </si>
  <si>
    <t>TGAATTTGGCAAAGCAAAGGGAAG</t>
  </si>
  <si>
    <t>TTTTGCCACCCAGTTCCTTCAGTAT</t>
  </si>
  <si>
    <t xml:space="preserve"> VIR966F </t>
  </si>
  <si>
    <t xml:space="preserve"> VIR966R </t>
  </si>
  <si>
    <t xml:space="preserve"> Cal_Bwa-Forw </t>
  </si>
  <si>
    <t xml:space="preserve"> Cal_Bwa-Rev </t>
  </si>
  <si>
    <t xml:space="preserve"> Bun_forward </t>
  </si>
  <si>
    <t xml:space="preserve"> Bun_reverse </t>
  </si>
  <si>
    <t xml:space="preserve"> PFlav-fAAR </t>
  </si>
  <si>
    <t xml:space="preserve"> PFlavrKR </t>
  </si>
  <si>
    <t>HEV.Fa</t>
  </si>
  <si>
    <t>HEV.Fb</t>
  </si>
  <si>
    <t>HEV.R</t>
  </si>
  <si>
    <t>Phlebo_f1</t>
  </si>
  <si>
    <t>Phlebo_f2</t>
  </si>
  <si>
    <t>Phlebo_r</t>
  </si>
  <si>
    <t>NRIV_F</t>
  </si>
  <si>
    <t>GCTGGAAGATTACTGTATATAATAC</t>
  </si>
  <si>
    <t>NRIV_R</t>
  </si>
  <si>
    <t>CAAGGAATCCACTGAGGCGGTG</t>
  </si>
  <si>
    <t>WNf1.5nc</t>
  </si>
  <si>
    <t>WNr1.5nc</t>
  </si>
  <si>
    <t>HEV.P</t>
  </si>
  <si>
    <t>NRIV_P</t>
  </si>
  <si>
    <t>WNs2.5nc</t>
  </si>
  <si>
    <t>AACAACCCAGTTCCTGACGATGGTC</t>
  </si>
  <si>
    <t>0.2</t>
  </si>
  <si>
    <t>INEID.WNs2.</t>
  </si>
  <si>
    <t>USUTU_F</t>
  </si>
  <si>
    <t>14.20</t>
  </si>
  <si>
    <t>USUTU_R</t>
  </si>
  <si>
    <t>USUTU_P</t>
  </si>
  <si>
    <t>Nairo_L_1a_F</t>
  </si>
  <si>
    <t>TCTCAAAGATATCAATCCCCCCNTTACCC</t>
  </si>
  <si>
    <t>Nairo_L_1b_F</t>
  </si>
  <si>
    <t>TCTCAAAGACATCAATCCCCCTTWTCCC</t>
  </si>
  <si>
    <t>Nairo_L_1a_R</t>
  </si>
  <si>
    <t>CTATRCTGTGRTAGAAGCAGTTCCCATC</t>
  </si>
  <si>
    <t>Nairo_L_1b_R</t>
  </si>
  <si>
    <t>GCAATACTATGATAAAAACAATTMCCATCAC</t>
  </si>
  <si>
    <t>Nairo_L_1c_R</t>
  </si>
  <si>
    <t>CAATGCTGTGRTARAARCAGTTGCCATC</t>
  </si>
  <si>
    <t>Nairo_L_1d_R</t>
  </si>
  <si>
    <t>GCAATGCTATGGTAGAAACAGTTTCCATC</t>
  </si>
  <si>
    <t>Nairo_L_1e_R</t>
  </si>
  <si>
    <t>CRAKGCTGTGGTAAAAGCAGTTRCCATC</t>
  </si>
  <si>
    <t>Phlebo_JV3a_F</t>
  </si>
  <si>
    <t>AGTTTGCTTATCAAGGGTTTGATGC</t>
  </si>
  <si>
    <t>Phlebo_JV3b_F</t>
  </si>
  <si>
    <t>GAGTTTGCTTATCAAGGGTTTGACC</t>
  </si>
  <si>
    <t>Phlebo_JV3_R</t>
  </si>
  <si>
    <t>CCGGCAAAGCTGGGGTGCAT</t>
  </si>
  <si>
    <t>Nairo_S_p</t>
  </si>
  <si>
    <t>Nairo_S_f</t>
  </si>
  <si>
    <t>CAGGTGTGACWGCAGAGATGTTYCC</t>
  </si>
  <si>
    <t>Nairo_S_r</t>
  </si>
  <si>
    <t>CATGTAAATCCGATTRGCAGTGAAG</t>
  </si>
  <si>
    <t>GACAGTCTCACAGTTYCTYTTTGAGCT</t>
  </si>
  <si>
    <t>BUNV-M_Probe</t>
  </si>
  <si>
    <t>BUNV-M_Forw</t>
  </si>
  <si>
    <t>GGTATAGAAGGGGCATTCATAACAG</t>
  </si>
  <si>
    <t>BUNV-M_Rev</t>
  </si>
  <si>
    <t>TTGACAGCCAAGCACCCAA</t>
  </si>
  <si>
    <t>TGACGAACATTGCACTGGCCAATGTC</t>
  </si>
  <si>
    <r>
      <t>Nairo-S-p3 (</t>
    </r>
    <r>
      <rPr>
        <b/>
        <i/>
        <sz val="10"/>
        <color indexed="10"/>
        <rFont val="Arial"/>
        <family val="2"/>
      </rPr>
      <t>FAM)</t>
    </r>
  </si>
  <si>
    <t>Nairo_L -SYBR</t>
  </si>
  <si>
    <t>Nairo-CC-f</t>
  </si>
  <si>
    <t>CCAGAGGRAACAAAAAAATGAAGAARGC</t>
  </si>
  <si>
    <t>Nairo-CC-r</t>
  </si>
  <si>
    <t>CYACTGGRATTGCCCCRAAGCAAACR</t>
  </si>
  <si>
    <t>Nairo-CC-p</t>
  </si>
  <si>
    <t>ATTTACATGCACCCTGGAGTCYTGACA</t>
  </si>
  <si>
    <r>
      <t>Nairo-S-CC (</t>
    </r>
    <r>
      <rPr>
        <b/>
        <i/>
        <sz val="10"/>
        <color indexed="10"/>
        <rFont val="Arial"/>
        <family val="2"/>
      </rPr>
      <t>FAM)</t>
    </r>
  </si>
  <si>
    <t>CAAGRGGKACCAARAAAATGAARAAGGC</t>
  </si>
  <si>
    <t>CAAGRGGTACCAAGAAAATGAARAAGGC</t>
  </si>
  <si>
    <t>CMACAGGGATTGTYCCAAAGCAGAC</t>
  </si>
  <si>
    <t>CYACTGGRATTGCCCCRAAGCAAAC</t>
  </si>
  <si>
    <t>CCAAGGGACAGAAAAAAATGCAAAAGGC</t>
  </si>
  <si>
    <t>TGACGGGCACGGCTCCAAACGATAT</t>
  </si>
  <si>
    <t>CTAGAGGAGGCAAAAAAATGATCAARGC</t>
  </si>
  <si>
    <t>CAACAGGAATAACYCCRAAGCATGC</t>
  </si>
  <si>
    <t>TGAGCACYCCAATGAAGTGGGGRAAGAA</t>
  </si>
  <si>
    <t>GCACTCTTTGCTGATGATAGCTTCACTGC</t>
  </si>
  <si>
    <t>ATTGAACTGTTTGCTGATAACGACTTCA</t>
  </si>
  <si>
    <t>CWTCCACACCACTAAGGTGGGGYAARGG</t>
  </si>
  <si>
    <t>CCATGCTAAYGCYAGAGCRTTYTCGCA</t>
  </si>
  <si>
    <t>RGGYGCRCTKCCRATRTCCAGGAT</t>
  </si>
  <si>
    <t>GGGCGCACTTCCAATRTCCAAGAT</t>
  </si>
  <si>
    <t>CGGCGCGCTGCCTATGTCCAGGAT</t>
  </si>
  <si>
    <t>GGTGCGCTGCCWATGTCCAARAT</t>
  </si>
  <si>
    <t>GGCGCACTGCCGATRTCCAGGAT</t>
  </si>
  <si>
    <t>GGCGCGCTYCCRATATCCAGGAT</t>
  </si>
  <si>
    <t>RGGCGCACTTCCAATGTCWAGGAT</t>
  </si>
  <si>
    <t>GCTGGAAGATTACTGTATWTAATAC</t>
  </si>
  <si>
    <t>GCTGGAAGATTKCYGTATATAATAC</t>
  </si>
  <si>
    <t>CAAGGWATCCACTGAGKCGGTG</t>
  </si>
  <si>
    <t>GGRGTAGATTCAGCATAYATAACTG</t>
  </si>
  <si>
    <t>GGAGTAGATTCAGCATATATAKCTG</t>
  </si>
  <si>
    <t>GGAGTAGATTCAGCATAYATAACTG</t>
  </si>
  <si>
    <t>TTTACAGCAAGGCACCCAA</t>
  </si>
  <si>
    <t>TTKACAGCAAGRCAYCCRA</t>
  </si>
  <si>
    <t>TAGAGTCTTCTTCCTCAAYCAGAAGA</t>
  </si>
  <si>
    <t>TAYTGGGGAAAATGGTTATTAACCA</t>
  </si>
  <si>
    <t>GATGTWCCWCAACGGAAT</t>
  </si>
  <si>
    <t>TGGGGAAAATGGTTATTAAC</t>
  </si>
  <si>
    <t>PFlav-f-WS</t>
  </si>
  <si>
    <t>AlphaV-f-d16</t>
  </si>
  <si>
    <t>AlphaV-r-d64</t>
  </si>
  <si>
    <t>AlphaV-r-WEE</t>
  </si>
  <si>
    <t>AlphaV-r-MID</t>
  </si>
  <si>
    <t>AlphaV-r-SIN</t>
  </si>
  <si>
    <t>AlphaV-r-CHK</t>
  </si>
  <si>
    <t>AlphaV-r-EEE</t>
  </si>
  <si>
    <t>AlphaV-r-VEE</t>
  </si>
  <si>
    <t>Buny-S-f</t>
  </si>
  <si>
    <t>Ilesha-S-f</t>
  </si>
  <si>
    <t>Ilesha-S-r</t>
  </si>
  <si>
    <t>Batai.Batai-M-f</t>
  </si>
  <si>
    <t>Batai.Ngari-M-f</t>
  </si>
  <si>
    <t>Batai-M-f</t>
  </si>
  <si>
    <t>Batai.Ngari-M-r</t>
  </si>
  <si>
    <t>Batai-M-r</t>
  </si>
  <si>
    <t>ArbVuArr</t>
  </si>
  <si>
    <t>SuperMix</t>
  </si>
  <si>
    <t>PaFl.smx</t>
  </si>
  <si>
    <t>13.91</t>
  </si>
  <si>
    <t>14.30</t>
  </si>
  <si>
    <t>Batai_Buny_S-F_444</t>
  </si>
  <si>
    <t>Batai_Buny_S-R_445</t>
  </si>
  <si>
    <t>14.66</t>
  </si>
  <si>
    <t>Batai_Buny_S-P_445</t>
  </si>
  <si>
    <t>BUNV-M_Probe_M11852</t>
  </si>
  <si>
    <t>Simbu_F</t>
  </si>
  <si>
    <t>Simbu_R</t>
  </si>
  <si>
    <t>HAZV-S-CCHF-f-1133</t>
  </si>
  <si>
    <t>14.93</t>
  </si>
  <si>
    <t>Uni-S-59F</t>
  </si>
  <si>
    <t>Uni-S-254R</t>
  </si>
  <si>
    <t>Nairo.f.2</t>
  </si>
  <si>
    <t>Nairo-CC-r_713</t>
  </si>
  <si>
    <t>CCHFV.f.1</t>
  </si>
  <si>
    <t>CCHFV.r.6</t>
  </si>
  <si>
    <t>NSDV.f.5</t>
  </si>
  <si>
    <t>NSDV.r.8</t>
  </si>
  <si>
    <t>HAZV.f.4</t>
  </si>
  <si>
    <t>HAZV.r.10</t>
  </si>
  <si>
    <t>DGBV.f.3</t>
  </si>
  <si>
    <t>DGBV.r.9</t>
  </si>
  <si>
    <t>14.17</t>
  </si>
  <si>
    <t>DEN2_probe</t>
  </si>
  <si>
    <t>DEN2_F</t>
  </si>
  <si>
    <t>14.92</t>
  </si>
  <si>
    <t>CAGGTTATGGCACTGTCACGAT</t>
  </si>
  <si>
    <t>DEN2_R</t>
  </si>
  <si>
    <t>CCATCTGCAGCAACACCATCTC</t>
  </si>
  <si>
    <t>NSDV_GV_F1</t>
  </si>
  <si>
    <t>TGACCATGCAGAACCAGATYG</t>
  </si>
  <si>
    <t>NSDV_GV_R1A</t>
  </si>
  <si>
    <t>GAAACAAGCCTCATGCTAACCT</t>
  </si>
  <si>
    <t>NSDV_GV_P1</t>
  </si>
  <si>
    <t>Bunyam F</t>
  </si>
  <si>
    <t>18.87</t>
  </si>
  <si>
    <t>Bunyam R</t>
  </si>
  <si>
    <t>13.49</t>
  </si>
  <si>
    <t>Uni-S-Probe_HEX</t>
  </si>
  <si>
    <t>N5</t>
  </si>
  <si>
    <t>MGBEQ</t>
  </si>
  <si>
    <t>RED</t>
  </si>
  <si>
    <t>Sind_P HEX</t>
  </si>
  <si>
    <t>SIND_P</t>
  </si>
  <si>
    <t>BTV-NS3-F</t>
  </si>
  <si>
    <t>AAATMTTGGAYAAAGCRATGTCAAA</t>
  </si>
  <si>
    <t>BTV-NS3-R</t>
  </si>
  <si>
    <t>CTYACRTCATCACGAAACGCT</t>
  </si>
  <si>
    <t>NEID.WNs2.</t>
  </si>
  <si>
    <t>Usutu_P</t>
  </si>
  <si>
    <t>SINV-probe HEX</t>
  </si>
  <si>
    <t>Usutu_P TEX</t>
  </si>
  <si>
    <t>WESSV_p_HEX</t>
  </si>
  <si>
    <t>ACT-1081-Cy5</t>
  </si>
  <si>
    <t>DUGV-Sp230-s_TEX</t>
  </si>
  <si>
    <t>BUNV-M_Probe_M11852_TEX</t>
  </si>
  <si>
    <t>RVF-Probe</t>
  </si>
  <si>
    <t>Alpha1(+)forv</t>
  </si>
  <si>
    <t>Alpha1_rev</t>
  </si>
  <si>
    <t>SINV_P</t>
  </si>
  <si>
    <t>MidV_P</t>
  </si>
  <si>
    <t>BLSV-HEVrev</t>
  </si>
  <si>
    <t>DTUMV_F</t>
  </si>
  <si>
    <t>AAGTCAGGCCAGGGAATCC</t>
  </si>
  <si>
    <t>DTUMV_R</t>
  </si>
  <si>
    <t>CATGCACCCAGATTTGTTAACC</t>
  </si>
  <si>
    <t>DTUMV_Probe</t>
  </si>
  <si>
    <t>RVF-forw_x000D_</t>
  </si>
  <si>
    <t>RVF-rev_x000D_</t>
  </si>
  <si>
    <t>MS2F_x000D_</t>
  </si>
  <si>
    <t>CAAGGATGCCATCCTTGCATGGCA</t>
  </si>
  <si>
    <t>AARGCTGCATTCGCATCGTACGC</t>
  </si>
  <si>
    <t>ATGACGAGTATTGGGAGGAGTTTG</t>
  </si>
  <si>
    <t>GCTTTAAGAAGTACGCATGCAACA</t>
  </si>
  <si>
    <t>GAAGGAACAGGCTTACAGTACCTT</t>
  </si>
  <si>
    <t>CTCTCCGAGAACAGGCCTCGACTTCAA</t>
  </si>
  <si>
    <t>CCGTCATCCAACATC</t>
  </si>
  <si>
    <t>GAGTCTTCTTCCTCAA</t>
  </si>
  <si>
    <t>KYTCYTCIGTRTGYTTIGTICCIGG</t>
  </si>
  <si>
    <t>CCGAAATCATCACTIGTITGGTGCCA</t>
  </si>
  <si>
    <t>CCAAAATCATCACTIGTGTGGTGCCA</t>
  </si>
  <si>
    <t>GAYGCITAYYTIGAYATGGTIGAIGG</t>
  </si>
  <si>
    <t>PaFl.Bt.WESS</t>
  </si>
  <si>
    <t>PanFlav.Bt</t>
  </si>
  <si>
    <t>PanFlav.dCBt</t>
  </si>
  <si>
    <t>dC-Bt</t>
  </si>
  <si>
    <t>PaFl.dCBt.WESS</t>
  </si>
  <si>
    <t>PaFl.dCBt.smx</t>
  </si>
  <si>
    <t>Nairo-S.dCBt</t>
  </si>
  <si>
    <t>Nairo-S-CCH.dCBt</t>
  </si>
  <si>
    <t>Nairo-S-NSD.dCBt</t>
  </si>
  <si>
    <t>Nairo-S-DGB.dCBt</t>
  </si>
  <si>
    <t>DGBV-S-f</t>
  </si>
  <si>
    <t>DGBV-S-r</t>
  </si>
  <si>
    <t>Nairo-S-HAZ.dCBt</t>
  </si>
  <si>
    <t>Nairo-S.dCBt.smx</t>
  </si>
  <si>
    <t>RVFV-L.dCBt</t>
  </si>
  <si>
    <t>Buny-S</t>
  </si>
  <si>
    <t>Buny-M</t>
  </si>
  <si>
    <t>ArboV.dCBt.smx</t>
  </si>
  <si>
    <t>PanFlav.Bt.236</t>
  </si>
  <si>
    <t>Pos</t>
  </si>
  <si>
    <t>TEBV-3</t>
  </si>
  <si>
    <t>Real time PCR 25 µL Bio-Rad</t>
  </si>
  <si>
    <t>RNA - sample</t>
  </si>
  <si>
    <t>Volumen of mix</t>
  </si>
  <si>
    <t>PaFl.dCBt.1002</t>
  </si>
  <si>
    <t>Nairo-S-CCH.dCB</t>
  </si>
  <si>
    <t>ArboVt.sm</t>
  </si>
  <si>
    <t>46a</t>
  </si>
  <si>
    <t>name_l</t>
  </si>
  <si>
    <t>vol_l</t>
  </si>
  <si>
    <t>sep_l</t>
  </si>
  <si>
    <t>table_h_l</t>
  </si>
  <si>
    <t>comp_l</t>
  </si>
  <si>
    <t>diluter_l</t>
  </si>
  <si>
    <t>Burana.Burana.Burana.f.33</t>
  </si>
  <si>
    <t>CACAGGGTAGGACAAAGCTTGACCAGAA</t>
  </si>
  <si>
    <t>Burana.r.77</t>
  </si>
  <si>
    <t>GGAAAKGCACCRAARGAACACACCATTTC</t>
  </si>
  <si>
    <t>Burana.Tacheng.f.34</t>
  </si>
  <si>
    <t>CAACAGGCAAAACCAAAATAATCAAGGT</t>
  </si>
  <si>
    <t>Burana.Burana.r.78</t>
  </si>
  <si>
    <t>GGAAATGCACCAAAKGARSMMACCATKTC</t>
  </si>
  <si>
    <t>Burana.Tamdy.f.32</t>
  </si>
  <si>
    <t>CCACAGGTAGAARTAAATTRGARAAGAA</t>
  </si>
  <si>
    <t>TTGTTGGGAAAACTCACATGATTGAGAC</t>
  </si>
  <si>
    <t>Hughes.Caspiy.r.110</t>
  </si>
  <si>
    <t>GGCACAACACCAAAACAGGCCACCATATC</t>
  </si>
  <si>
    <t>Hughes.Hughes.f.43</t>
  </si>
  <si>
    <t>TTGTYGGCAAAGCCAAAATGMTGGARAC</t>
  </si>
  <si>
    <t>Hughes.Hughes.r.106</t>
  </si>
  <si>
    <t>GGRACAAYACCAAARCAGGASACCATRTC</t>
  </si>
  <si>
    <t>Hughes.PuntaSalinas.r.107</t>
  </si>
  <si>
    <t>GGCACAATACCGAAGCAGGACACCATGTC</t>
  </si>
  <si>
    <t>Hughes.Raza.r.108</t>
  </si>
  <si>
    <t>GGCACAACACCAAAGCAAGAGACCATGTC</t>
  </si>
  <si>
    <t>Hughes.Soldado.f.46</t>
  </si>
  <si>
    <t>TTGTTGGCAGAGCACACATGATTGAGAC</t>
  </si>
  <si>
    <t>Hughes.Soldado.r.109</t>
  </si>
  <si>
    <t>GGAACAACACCAAAGCATGCCACCATCTC</t>
  </si>
  <si>
    <t>Issyk-kul.Gossas.f.49</t>
  </si>
  <si>
    <t>CAGTTGGAGCTGCCAAAATTGCTAAAAT</t>
  </si>
  <si>
    <t>Issyk-kul.Gossas.r.85</t>
  </si>
  <si>
    <t>GGGATTGCTCCAAAGCAAGATGCCATGTC</t>
  </si>
  <si>
    <t>Issyk-kul.Issyk-kul.f.50</t>
  </si>
  <si>
    <t>CWGTYGGCAGTGCYAAARTTGACAAAAT</t>
  </si>
  <si>
    <t>Issyk-kul.UzunAgach.f.51</t>
  </si>
  <si>
    <t>CAGTTGGCAGTGCTAAAATTGACAAAAT</t>
  </si>
  <si>
    <t>Issyk-kul.r.84</t>
  </si>
  <si>
    <t>GGAATAGCYCCRAAGCAGGATGCCATGTC</t>
  </si>
  <si>
    <t>Issyk-kul.f.48</t>
  </si>
  <si>
    <t>CAGTTGGCAGTGCYAAAATTGACAAAAT</t>
  </si>
  <si>
    <t>Kasokero.Kasokero.f.53</t>
  </si>
  <si>
    <t>CTATTGGTGCAGCAAAGGTGAATACCAT</t>
  </si>
  <si>
    <t>LeopardsHill.f.54</t>
  </si>
  <si>
    <t>CAATTGGYGCTGCYAAAATCAACACAAT</t>
  </si>
  <si>
    <t>Kasokero.Yogue.f.55</t>
  </si>
  <si>
    <t>CAATTGGTGCAACCAAGATAAATGCCAT</t>
  </si>
  <si>
    <t>NSD.DGBV.f.26</t>
  </si>
  <si>
    <t>CTAGAGGAGGCAAAAAAATGATCAAAGC</t>
  </si>
  <si>
    <t>NSD.DGBV.r.88</t>
  </si>
  <si>
    <t>GGAATAACCCCAAAGCATGCACCCATTTC</t>
  </si>
  <si>
    <t>NSD.NSDV.r.89</t>
  </si>
  <si>
    <t>GGRATTGCYCCRAAGCAAACACCRAGCTC</t>
  </si>
  <si>
    <t>NSD.Kupe.f.114</t>
  </si>
  <si>
    <t>AGGGCCTTGATCATCTTTTTTCCACC</t>
  </si>
  <si>
    <t>NSD.Kupe.r.90</t>
  </si>
  <si>
    <t>GGCACGACTCCAAAACACGCACCCATCTC</t>
  </si>
  <si>
    <t>CCHF-I-f</t>
  </si>
  <si>
    <t>CCHF-II-f</t>
  </si>
  <si>
    <t>CCHF-III-f</t>
  </si>
  <si>
    <t>CCHF-IV-f</t>
  </si>
  <si>
    <t>CCHF-V-f</t>
  </si>
  <si>
    <t>CCHF-VI-f</t>
  </si>
  <si>
    <t>CCHF-deg-f</t>
  </si>
  <si>
    <t>CCHF-I-r</t>
  </si>
  <si>
    <t>CCHF-II-r</t>
  </si>
  <si>
    <t>CCHF-III-r</t>
  </si>
  <si>
    <t>CCHF-IV-r</t>
  </si>
  <si>
    <t>CCHF-V-r</t>
  </si>
  <si>
    <t>CCHF-VI-r</t>
  </si>
  <si>
    <t>7.00</t>
  </si>
  <si>
    <t>CCHF-deg-r</t>
  </si>
  <si>
    <t>CCHF-probe-1</t>
  </si>
  <si>
    <t>CCHF-probe-2</t>
  </si>
  <si>
    <t>PFlav-fAAR-M13f-21</t>
  </si>
  <si>
    <t>16.37</t>
  </si>
  <si>
    <t>TGTAAAACGACGGCCAGTTACAACATGATGGGAAAGAGAGAGAARAA</t>
  </si>
  <si>
    <t>PFlavrKR-M13r-29</t>
  </si>
  <si>
    <t>19.26</t>
  </si>
  <si>
    <t>CAGGAAACAGCTATGACCGTGTCCCAKCCRGCTGTGTCATC</t>
  </si>
  <si>
    <t>PuroR_GGrv</t>
  </si>
  <si>
    <t>CTGAGAAGACAACATCAGGCACCGGGCTTGCG</t>
  </si>
  <si>
    <t>CCHF.CCHF.r.80</t>
  </si>
  <si>
    <t>GGGATTGTYCCAAAGCAGACWCCCATYTC</t>
  </si>
  <si>
    <t>CCHF.f.2</t>
  </si>
  <si>
    <t>CCHF.CCHF.Tofla.f.35</t>
  </si>
  <si>
    <t>CAAAGGGGCAGAAAAAAATGCACAAGGC</t>
  </si>
  <si>
    <t>CCHF.CCHF.Tofla.r.81</t>
  </si>
  <si>
    <t>GGGACTGCACCGAAGGTGACCCCAAGCTC</t>
  </si>
  <si>
    <t>CCHF.Hazara.Hazara.r.82</t>
  </si>
  <si>
    <t>GGCACGGCTCCAAACGATATTCCAAGCTC</t>
  </si>
  <si>
    <t>Artashat.f.71</t>
  </si>
  <si>
    <t>ARGTAGGCACYGGRAAGATGGTGAAAAT</t>
  </si>
  <si>
    <t>Artashat.r.102</t>
  </si>
  <si>
    <t>GGCACTGCTCCRAAGCARGCACCCATGTC</t>
  </si>
  <si>
    <t>DeraGhazi.DeraGhazi.f.38</t>
  </si>
  <si>
    <t>TAGTAGGTAAGACTAAACTTGCCTCAGT</t>
  </si>
  <si>
    <t>DeraGhazi.AbuHammad.f.36</t>
  </si>
  <si>
    <t>CAATCGGCAAGACCAAACTGCTCTCAAT</t>
  </si>
  <si>
    <t>DeraGhazi.AbuHammad.r.79</t>
  </si>
  <si>
    <t>GGCACGGCGCCAAAGCTGAGGACAAGATC</t>
  </si>
  <si>
    <t>DeraGhazi.AbuMina.f.37</t>
  </si>
  <si>
    <t>CAGTAGGCAAAACTAAGCTGCTGTCTAT</t>
  </si>
  <si>
    <t>Keterrah.f.72</t>
  </si>
  <si>
    <t>CAGTAGGCAGTGCTAAAATTGATAAAAT</t>
  </si>
  <si>
    <t>Keterrah.r.103</t>
  </si>
  <si>
    <t>GGAATAGCTCCAAAGCAAGATGCCATGTC</t>
  </si>
  <si>
    <t>Saphire.f.73</t>
  </si>
  <si>
    <t>CAGTTGGAAAGGTGAAGCTTACATCAGT</t>
  </si>
  <si>
    <t>Saphire.r.105</t>
  </si>
  <si>
    <t>GGCACTGCACCAAAGCAAAGGGTCATGTC</t>
  </si>
  <si>
    <t>VinegarHill.f.74</t>
  </si>
  <si>
    <t>TTGTAGGGAAAACAAAGCTGTCCTCCGT</t>
  </si>
  <si>
    <t>VinegarHill.r.104</t>
  </si>
  <si>
    <t>GGGACTGAACCAAATGACAGGACCATGTC</t>
  </si>
  <si>
    <t>Qalyub.Geran.f.57</t>
  </si>
  <si>
    <t>CAGCAGGTGCCAAGAAAATCTCTGCTAT</t>
  </si>
  <si>
    <t>Qalyub.Geran.r.91</t>
  </si>
  <si>
    <t>GGGAAGAGCCCCAGTGCTGCTGTCATGTC</t>
  </si>
  <si>
    <t>Qalyub.Qalyub.r.94</t>
  </si>
  <si>
    <t>GGGAAAAGCCCAAAGGCAGCTGTCATGTC</t>
  </si>
  <si>
    <t>Qalyub.Bandia.f.59</t>
  </si>
  <si>
    <t>CATCTGGTGCCAAAAAAGTATCTGCTAT</t>
  </si>
  <si>
    <t>Qalyub.Bandia.r.92</t>
  </si>
  <si>
    <t>GGAAATAGACCGAATACAGAGGTCATATC</t>
  </si>
  <si>
    <t>Qalyub.Chim.f.60</t>
  </si>
  <si>
    <t>CTATTGGTCCGAGAAAGGTGGATGAGAT</t>
  </si>
  <si>
    <t>Qalyub.Chim.r.93</t>
  </si>
  <si>
    <t>GGAAAGAGTCCAAAGCATGTTATCATTTC</t>
  </si>
  <si>
    <t>Qalyub.Qalyub.f.61</t>
  </si>
  <si>
    <t>CAGCAGGACCAAAAAAAGTTTCTGCTAT</t>
  </si>
  <si>
    <t>Sakhalin.Paramushir.f.63</t>
  </si>
  <si>
    <t>CCAGAGGAAARGAAAAGATGTGCAGYAT</t>
  </si>
  <si>
    <t>Sakhalin.Paramushir.r.95</t>
  </si>
  <si>
    <t>GGGAAGGCCCCAAAGCATGCAGCCATATC</t>
  </si>
  <si>
    <t>Sakhalin.CloMor.f.64</t>
  </si>
  <si>
    <t>CCAGAGGGAAGGAGAAGATGTTCAAGGT</t>
  </si>
  <si>
    <t>Sakhalin.CloMor.r.96</t>
  </si>
  <si>
    <t>GGGAAGGCTCCGAAGCATGCACCCATGTC</t>
  </si>
  <si>
    <t>Sakhalin.Sakhalin.f.65</t>
  </si>
  <si>
    <t>CCAGRGGRAAGGACAAGATGACYAARAT</t>
  </si>
  <si>
    <t>Sakhalin.Sakhalin.r.97</t>
  </si>
  <si>
    <t>GGGAATGCACCAAAGGTGGCRCCCAGGTC</t>
  </si>
  <si>
    <t>Sakhalin.Taggert.f.66</t>
  </si>
  <si>
    <t>CTAGAGGAAAGGAGAAGATGACAAGAAT</t>
  </si>
  <si>
    <t>Sakhalin.Taggert.r.98</t>
  </si>
  <si>
    <t>GGAAAAGCTCCAAAGGCAGCGCCTAGCTC</t>
  </si>
  <si>
    <t>Sakhalin.Tillamook.f.67</t>
  </si>
  <si>
    <t>CCAGAGGGAAGGACAAAATGACCAAGAT</t>
  </si>
  <si>
    <t>Sakhalin.Tillamook.r.99</t>
  </si>
  <si>
    <t>GGGAATGCTCCAAAGGCAGCACCCAGATC</t>
  </si>
  <si>
    <t>Thiafora.Erve.f.69</t>
  </si>
  <si>
    <t>CAAGAGGYAGTGCAAAGATCATCAAAAC</t>
  </si>
  <si>
    <t>Thiafora.Erve.r.100</t>
  </si>
  <si>
    <t>GAAATGGGTTTATGTTTTGGCATTATACC</t>
  </si>
  <si>
    <t>Thiafora.Thiafora.f.70</t>
  </si>
  <si>
    <t>CAAGAGGCAATATAAAGGTTGTAAAGGC</t>
  </si>
  <si>
    <t>Thiafora.Thiafora.r.101</t>
  </si>
  <si>
    <t>GGTATGATTCCAAAACAAGCCCCCATTTC</t>
  </si>
  <si>
    <t>1169790copy</t>
  </si>
  <si>
    <t>4316034copy</t>
  </si>
  <si>
    <t>20665131copy?</t>
  </si>
  <si>
    <t>WN.Vq.133</t>
  </si>
  <si>
    <t>WN.sRNA.133</t>
  </si>
  <si>
    <t>WN.V.133</t>
  </si>
  <si>
    <t>WN.NY-01</t>
  </si>
  <si>
    <t>WN.NY-02</t>
  </si>
  <si>
    <t>WN.NY-03</t>
  </si>
  <si>
    <t>WN.NY-04</t>
  </si>
  <si>
    <t>WN.NY-05</t>
  </si>
  <si>
    <t>WN.NY-06</t>
  </si>
  <si>
    <t>WN.NY-07</t>
  </si>
  <si>
    <t>WN.NY-08</t>
  </si>
  <si>
    <t>WN.NY-09</t>
  </si>
  <si>
    <t>WN.NY-10</t>
  </si>
  <si>
    <t>WN.Hoff.1</t>
  </si>
  <si>
    <t>PanFlav.119</t>
  </si>
  <si>
    <t>WN.sRNAx10+</t>
  </si>
  <si>
    <t>RT-PCR: ORF3</t>
  </si>
  <si>
    <t>EGFP-Mix 4-HEX</t>
  </si>
  <si>
    <t>PaFl.DgBt.224</t>
  </si>
  <si>
    <t>WESSVNS5.225</t>
  </si>
  <si>
    <t>WESSV_NS5.227</t>
  </si>
  <si>
    <t>WESSV.226</t>
  </si>
  <si>
    <t>AlphaEEV Mix</t>
  </si>
  <si>
    <t>PA.Dg+MID.229</t>
  </si>
  <si>
    <t>MIDVNS4.231</t>
  </si>
  <si>
    <t>MIDV_PA.228</t>
  </si>
  <si>
    <t>EDI.Ute-1</t>
  </si>
  <si>
    <t>WNV.NY-4</t>
  </si>
  <si>
    <t>EDI.Ute-2</t>
  </si>
  <si>
    <t>XEEVx10-3</t>
  </si>
  <si>
    <t>WESSVx10-4</t>
  </si>
  <si>
    <t>EDI.Ute-3</t>
  </si>
  <si>
    <t>MIDVx10-4</t>
  </si>
  <si>
    <t>WESSVx10-3</t>
  </si>
  <si>
    <t>MIDVx10-3</t>
  </si>
  <si>
    <t>WESSVx10-2</t>
  </si>
  <si>
    <t>MIDVx10-2</t>
  </si>
  <si>
    <t>WESSVx10-1</t>
  </si>
  <si>
    <t>MIDVx10-1</t>
  </si>
  <si>
    <t>Lyssa</t>
  </si>
  <si>
    <t>166a</t>
  </si>
  <si>
    <t>166b</t>
  </si>
  <si>
    <t>166c</t>
  </si>
  <si>
    <t>166d</t>
  </si>
  <si>
    <t>164a</t>
  </si>
  <si>
    <t>164b</t>
  </si>
  <si>
    <t>164c</t>
  </si>
  <si>
    <t>164d</t>
  </si>
  <si>
    <t>660a</t>
  </si>
  <si>
    <t>776a</t>
  </si>
  <si>
    <t>64a</t>
  </si>
  <si>
    <t>523a</t>
  </si>
  <si>
    <t>523b</t>
  </si>
  <si>
    <t>523c</t>
  </si>
  <si>
    <t>521a</t>
  </si>
  <si>
    <t>521b</t>
  </si>
  <si>
    <t>521c</t>
  </si>
  <si>
    <t>522a</t>
  </si>
  <si>
    <t>522b</t>
  </si>
  <si>
    <t>522c</t>
  </si>
  <si>
    <t>363a</t>
  </si>
  <si>
    <t>363b</t>
  </si>
  <si>
    <t>363c</t>
  </si>
  <si>
    <t>363d</t>
  </si>
  <si>
    <t>363e</t>
  </si>
  <si>
    <t>363f</t>
  </si>
  <si>
    <t>363g</t>
  </si>
  <si>
    <t>363h</t>
  </si>
  <si>
    <t>363i</t>
  </si>
  <si>
    <t>363k</t>
  </si>
  <si>
    <t>336a</t>
  </si>
  <si>
    <t>342a</t>
  </si>
  <si>
    <t>338a</t>
  </si>
  <si>
    <t>337a</t>
  </si>
  <si>
    <t>335a</t>
  </si>
  <si>
    <t>339a</t>
  </si>
  <si>
    <t>568a</t>
  </si>
  <si>
    <t>5a</t>
  </si>
  <si>
    <t>653a</t>
  </si>
  <si>
    <t>653b</t>
  </si>
  <si>
    <t>653c</t>
  </si>
  <si>
    <t>650a</t>
  </si>
  <si>
    <t>685J</t>
  </si>
  <si>
    <t>685a</t>
  </si>
  <si>
    <t>685b</t>
  </si>
  <si>
    <t>281a</t>
  </si>
  <si>
    <t>281b</t>
  </si>
  <si>
    <t>773a</t>
  </si>
  <si>
    <t>773b</t>
  </si>
  <si>
    <t>773c</t>
  </si>
  <si>
    <t>773d</t>
  </si>
  <si>
    <t>78b</t>
  </si>
  <si>
    <t>78c</t>
  </si>
  <si>
    <t>78d</t>
  </si>
  <si>
    <t>78e</t>
  </si>
  <si>
    <t>Wyeomyia</t>
  </si>
  <si>
    <t>17a</t>
  </si>
  <si>
    <t>675a</t>
  </si>
  <si>
    <t>633a</t>
  </si>
  <si>
    <t>280a</t>
  </si>
  <si>
    <t>280b</t>
  </si>
  <si>
    <t>671a</t>
  </si>
  <si>
    <t>62a</t>
  </si>
  <si>
    <t>681a</t>
  </si>
  <si>
    <t>524a</t>
  </si>
  <si>
    <t>524b</t>
  </si>
  <si>
    <t>524c</t>
  </si>
  <si>
    <t>524d</t>
  </si>
  <si>
    <t>455a</t>
  </si>
  <si>
    <t>663a</t>
  </si>
  <si>
    <t>663b</t>
  </si>
  <si>
    <t>663c</t>
  </si>
  <si>
    <t>631a</t>
  </si>
  <si>
    <t>631b</t>
  </si>
  <si>
    <t>631c</t>
  </si>
  <si>
    <t>630a</t>
  </si>
  <si>
    <t>630b</t>
  </si>
  <si>
    <t>630c</t>
  </si>
  <si>
    <t>775a</t>
  </si>
  <si>
    <t>775b</t>
  </si>
  <si>
    <t>Nairo.CCHFV</t>
  </si>
  <si>
    <t>Alpha</t>
  </si>
  <si>
    <t>DeraGhazi.DeraGhazi.f.40</t>
  </si>
  <si>
    <t>569a</t>
  </si>
  <si>
    <t>Nairo.NSD.DGBV</t>
  </si>
  <si>
    <t>Nairo.NSD.Kupe</t>
  </si>
  <si>
    <t>Nairo.NSD.NSDV</t>
  </si>
  <si>
    <t>Nairo.CCHFV.Tofla</t>
  </si>
  <si>
    <t>Nairo.Burana.Burana</t>
  </si>
  <si>
    <t>Nairo.Burana.Tacheng</t>
  </si>
  <si>
    <t>Nairo.Burana.Tamdy</t>
  </si>
  <si>
    <t>Nairo.DeraGhazi.AbuHammad</t>
  </si>
  <si>
    <t>Nairo.DeraGhazi.DeraGhazi</t>
  </si>
  <si>
    <t>Nairo.CCHFV.HAZV</t>
  </si>
  <si>
    <t>Nairo.Hughes.Caspiy</t>
  </si>
  <si>
    <t>Nairo.Hughes.Hughes</t>
  </si>
  <si>
    <t>Nairo.Hughes.PuntaSalinas</t>
  </si>
  <si>
    <t>Nairo.Hughes.Raza</t>
  </si>
  <si>
    <t>Nairo.Hughes.Soldado</t>
  </si>
  <si>
    <t>Nairo.Issyk-kul</t>
  </si>
  <si>
    <t>Nairo.Issyk-kul.Gossas</t>
  </si>
  <si>
    <t>Nairo.Issyk-kul.Issyk-kul</t>
  </si>
  <si>
    <t>Nairo.Issyk-kul.UzunAgach</t>
  </si>
  <si>
    <t>Flav.JEV</t>
  </si>
  <si>
    <t>Nairo.Kasokero.Kasokero</t>
  </si>
  <si>
    <t>Nairo.Kasokero.Yogue</t>
  </si>
  <si>
    <t>Nairo.Keterrah</t>
  </si>
  <si>
    <t>Nairo.Kasokero.LeopardsHill</t>
  </si>
  <si>
    <t>Alpha.MIDV</t>
  </si>
  <si>
    <t>Flav.WESSV</t>
  </si>
  <si>
    <t>Nairo.Qalyub.Bandia</t>
  </si>
  <si>
    <t>Nairo.Qalyub.Chim</t>
  </si>
  <si>
    <t>Nairo.Qalyub.Geran</t>
  </si>
  <si>
    <t>Nairo.Qalyub.Qalyub</t>
  </si>
  <si>
    <t>Phlebo.RVFV</t>
  </si>
  <si>
    <t>Nairo.Sakhalin.CloMor</t>
  </si>
  <si>
    <t>Nairo.Sakhalin.Paramushir</t>
  </si>
  <si>
    <t>Nairo.Sakhalin.Sakhalin</t>
  </si>
  <si>
    <t>Nairo.Sakhalin.Taggert</t>
  </si>
  <si>
    <t>Nairo.Sakhalin.Tillamook</t>
  </si>
  <si>
    <t>Nairo.Saphire</t>
  </si>
  <si>
    <t>Alpha.SindV</t>
  </si>
  <si>
    <t>Flav.SLEV</t>
  </si>
  <si>
    <t>Flav.TBEV</t>
  </si>
  <si>
    <t>Flav.USUV</t>
  </si>
  <si>
    <t>Nairo.Thiafora.Erve</t>
  </si>
  <si>
    <t>Nairo.Thiafora.Thiafora</t>
  </si>
  <si>
    <t>Nairo.VinegarHill</t>
  </si>
  <si>
    <t>Flav.WNV</t>
  </si>
  <si>
    <t>Flav.YFV</t>
  </si>
  <si>
    <t>Alpha.VEEV</t>
  </si>
  <si>
    <t>Alpha.WEEV</t>
  </si>
  <si>
    <t>Flav.Deng</t>
  </si>
  <si>
    <t>Alpha.EEEV</t>
  </si>
  <si>
    <t>Alpha.ChikV</t>
  </si>
  <si>
    <t>Nairo.Artashat</t>
  </si>
  <si>
    <t>687J</t>
  </si>
  <si>
    <t>683J</t>
  </si>
  <si>
    <t>684J</t>
  </si>
  <si>
    <t>686J</t>
  </si>
  <si>
    <t>688J</t>
  </si>
  <si>
    <t>683a</t>
  </si>
  <si>
    <t>684a</t>
  </si>
  <si>
    <t>Nairo.NSD</t>
  </si>
  <si>
    <t>Nairo.DeraGhazi.AbuMina</t>
  </si>
  <si>
    <t>Nairo.Burana</t>
  </si>
  <si>
    <t>PFlav-f</t>
  </si>
  <si>
    <t>PFlav-r</t>
  </si>
  <si>
    <t>13.48</t>
  </si>
  <si>
    <t>AlphaV-f</t>
  </si>
  <si>
    <t>AlphaV-r</t>
  </si>
  <si>
    <t>15.51</t>
  </si>
  <si>
    <t>AlphaV-f-d4</t>
  </si>
  <si>
    <t>AlphaV-r-d12</t>
  </si>
  <si>
    <t>13.22</t>
  </si>
  <si>
    <t>14.91</t>
  </si>
  <si>
    <t>13.95</t>
  </si>
  <si>
    <t>13.33</t>
  </si>
  <si>
    <t>14.57</t>
  </si>
  <si>
    <t>15.57</t>
  </si>
  <si>
    <t>Batai_Buny-S-f</t>
  </si>
  <si>
    <t>Batai_Buny-S-r</t>
  </si>
  <si>
    <t>13.66</t>
  </si>
  <si>
    <t>Batai_Buny-S-p</t>
  </si>
  <si>
    <t>Simbu-S-f</t>
  </si>
  <si>
    <t>Simbu-S-r</t>
  </si>
  <si>
    <t>Buny-M-f</t>
  </si>
  <si>
    <t>Buny-M-r</t>
  </si>
  <si>
    <t>Buny-M-p</t>
  </si>
  <si>
    <t>CCHFV-S-f</t>
  </si>
  <si>
    <t>CCHFV-S-r</t>
  </si>
  <si>
    <t>NSDV-S-f</t>
  </si>
  <si>
    <t>NSDV-S-r</t>
  </si>
  <si>
    <t>Alpha.WEE</t>
  </si>
  <si>
    <t>Alpha.CHK</t>
  </si>
  <si>
    <t>Alpha.EEE</t>
  </si>
  <si>
    <t>Alpha:VEE</t>
  </si>
  <si>
    <t>ParamixoV.HendraV</t>
  </si>
  <si>
    <t>BunyaV.Bunyamw.Ngari</t>
  </si>
  <si>
    <t>BunyaV.Bunyamw.Batai</t>
  </si>
  <si>
    <t>BunyaV.CEV.Inkoo</t>
  </si>
  <si>
    <t>BunyaV.SHUV</t>
  </si>
  <si>
    <t>ParamixoV.LinV</t>
  </si>
  <si>
    <t>BunyaV.AKAV</t>
  </si>
  <si>
    <t>Phlebo.Uuk.PAN</t>
  </si>
  <si>
    <t>BunyaV.Bunyamw</t>
  </si>
  <si>
    <t>BunyaV.CEV</t>
  </si>
  <si>
    <t>BunyaV.CEV.PAN</t>
  </si>
  <si>
    <t>BunyaV.CEV.TAH</t>
  </si>
  <si>
    <t>ParamixoV.NipahV</t>
  </si>
  <si>
    <t>BunyaV.Simbu</t>
  </si>
  <si>
    <t>BunyaV.Ilesha</t>
  </si>
  <si>
    <t>BunyaV.Oropouche</t>
  </si>
  <si>
    <t>BunyaV.</t>
  </si>
  <si>
    <t>Flav.MosqFlav</t>
  </si>
  <si>
    <t>DGBV-S-p</t>
  </si>
  <si>
    <t>NSDV-S-p</t>
  </si>
  <si>
    <t>CCHFV-S-p</t>
  </si>
  <si>
    <t>SakhalinPCRcontrol</t>
  </si>
  <si>
    <t>21.48</t>
  </si>
  <si>
    <t>CCAGGGGGAAGGACAAGATGACCAAGATACTGAACTGCACTCCCTTCAAGTCCGCAAACAGCTTGATGATTCCTTTGCCCCACAACACCTTTGAAGGCAACAGGCTCTACCTTCACCCACTTGTCCTAACTACCGGACGGATGTCTGACCTGGGCGCCACCTTTGGTGCATTCCCA</t>
  </si>
  <si>
    <t>N4</t>
  </si>
  <si>
    <t>Salt Free</t>
  </si>
  <si>
    <t>20.29</t>
  </si>
  <si>
    <t>CCAATTGGTGCAACCAAGATAAATGCCATGCTTGGAGAGTTACCATTTGTGTCGAAGGCACTGCGGAGGTTTCTTGCCCCAAGCTCAAACTTCAATGGCAGCAAAATATACATGCACCCAGCAGTCTTGACAGCAGGCAGACTCTCTGACATGGCAGCATGCTTTGGTGCATTTCCG</t>
  </si>
  <si>
    <t>Nairo-S-Sakhalin</t>
  </si>
  <si>
    <t>Nairo-S-Sakhalin.sm</t>
  </si>
  <si>
    <t>µM f</t>
  </si>
  <si>
    <t>µM r</t>
  </si>
  <si>
    <t>Tillamook-S-f</t>
  </si>
  <si>
    <t>Tillamook-S-r</t>
  </si>
  <si>
    <t>Nairo-S-Tillamook</t>
  </si>
  <si>
    <t>Taggert-S-f</t>
  </si>
  <si>
    <t>Taggert-S-r</t>
  </si>
  <si>
    <t>Nairo-S-Tagger</t>
  </si>
  <si>
    <t>CloMor-S-f</t>
  </si>
  <si>
    <t>CloMor-S-r</t>
  </si>
  <si>
    <t>Nairo-S-CloMor</t>
  </si>
  <si>
    <t>Paramushir-S-f</t>
  </si>
  <si>
    <t>Paramushir-S-r</t>
  </si>
  <si>
    <t>Nairo-S-Paramushir</t>
  </si>
  <si>
    <t>Nairo-S-Kasokero.sm</t>
  </si>
  <si>
    <t>239a</t>
  </si>
  <si>
    <t>Nairo-S</t>
  </si>
  <si>
    <t>240a</t>
  </si>
  <si>
    <t>Nairo-S-CCH</t>
  </si>
  <si>
    <t>239b</t>
  </si>
  <si>
    <t>probes?</t>
  </si>
  <si>
    <t>Nairo-S-CCH.FAM</t>
  </si>
  <si>
    <t>240b</t>
  </si>
  <si>
    <t>Nairo-S-NSD</t>
  </si>
  <si>
    <t>241a</t>
  </si>
  <si>
    <t>241b</t>
  </si>
  <si>
    <t>242a</t>
  </si>
  <si>
    <t>Nairo-S-DGB</t>
  </si>
  <si>
    <t>Nairo-S-NSD.FAM</t>
  </si>
  <si>
    <t>242b</t>
  </si>
  <si>
    <t>Nairo-S-DGB.FAM</t>
  </si>
  <si>
    <t>243a</t>
  </si>
  <si>
    <t>Nairo-S-HAZ</t>
  </si>
  <si>
    <t>243b</t>
  </si>
  <si>
    <t>Nairo-S-HAZ.FAM</t>
  </si>
  <si>
    <t xml:space="preserve">YoguePCRcontrolx479. PCRcontrol design: SakhalinPCRcontrol, </t>
  </si>
  <si>
    <t>Nairo-S-sgrNSD.sm</t>
  </si>
  <si>
    <t>Nairo-S-sgrNSD</t>
  </si>
  <si>
    <t>OrthoNairo</t>
  </si>
  <si>
    <t>Nairo-S-Sakhali</t>
  </si>
  <si>
    <t>Nairo-S-sgrSak</t>
  </si>
  <si>
    <t>Nairo-S-sgrKaso</t>
  </si>
  <si>
    <t>CCHFV-5</t>
  </si>
  <si>
    <t>Sakhal-sCtrl-4</t>
  </si>
  <si>
    <t>Yogue-sCtrl-4</t>
  </si>
  <si>
    <t>Nairo-S-NSD.dCB</t>
  </si>
  <si>
    <t>GanjamSW13-2</t>
  </si>
  <si>
    <t>Sakhal-sCtrl-5</t>
  </si>
  <si>
    <t>Yogue-sCtrl-5</t>
  </si>
  <si>
    <t>Nairo-S-DGB.dCB</t>
  </si>
  <si>
    <t>DugbeSW13-3</t>
  </si>
  <si>
    <t>Sakhal-sCtrl-6</t>
  </si>
  <si>
    <t>Yogue-sCtrl-6</t>
  </si>
  <si>
    <t>Nairo-S-HAZ.dCB</t>
  </si>
  <si>
    <t>Haz-5</t>
  </si>
  <si>
    <t>Sakhal-sCtrl-7</t>
  </si>
  <si>
    <t>Yogue-sCtrl-7</t>
  </si>
  <si>
    <t>AbuMinaPCRcontrol</t>
  </si>
  <si>
    <t>23.78</t>
  </si>
  <si>
    <t>GCAGTAGGCAAAACTAAGCTGCTGTCTATACTGAAGTCCTGTGGATGGAAATCAGACACAATGTTGGCCATTCCCTTTCCCCCTGGAGAGTTCAAGGGAAACAAGATCCACATGCACCCAGCTGTCCTGACAGCCGGAAGACTGAGTATGGACATGGTTCTGAGCTTTGGAGCAGTTCCA</t>
  </si>
  <si>
    <t>CaspiyPCRcontrol</t>
  </si>
  <si>
    <t>21.19</t>
  </si>
  <si>
    <t>ATTGTTGGGAAAACTCACATGATTGAGACGCTTGAAACAGTCAAGTTTAAGTGGAAATGATGTTGATGAGACCCTTTCCCCACAGAAGACTTTGCGGACAAAATCCACATGCATCCCGCAGTTCTGACATGTGGAAGAATAAACAATGATATGGTGGCCTGTTTTGGTGTTGTGCCT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</si>
</sst>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64" formatCode="0.0"/>
    <numFmt numFmtId="165" formatCode="0.000"/>
    <numFmt numFmtId="166" formatCode="General\ &quot;µL&quot;"/>
    <numFmt numFmtId="167" formatCode="0.0\ &quot;nmoles&quot;"/>
    <numFmt numFmtId="168" formatCode="General\ &quot;µg&quot;"/>
    <numFmt numFmtId="169" formatCode="General\ &quot;g/mol&quot;"/>
    <numFmt numFmtId="170" formatCode="General\ &quot;mer&quot;"/>
    <numFmt numFmtId="171" formatCode="General\ &quot;µM&quot;"/>
    <numFmt numFmtId="172" formatCode="0.0\ &quot;°C&quot;"/>
    <numFmt numFmtId="173" formatCode="0.00\ &quot;nmoles&quot;"/>
    <numFmt numFmtId="174" formatCode="0.0\ &quot;µL&quot;"/>
    <numFmt numFmtId="175" formatCode="General\ \%"/>
    <numFmt numFmtId="176" formatCode="General\ \µ\L\-\r"/>
    <numFmt numFmtId="177" formatCode="#,##0.00\ \µ\L\-\r"/>
  </numFmts>
  <fonts count="79" x14ac:knownFonts="1">
    <font>
      <sz val="10"/>
      <name val="Arial"/>
    </font>
    <font>
      <sz val="11"/>
      <color theme="1"/>
      <name val="Calibri"/>
      <family val="2"/>
      <scheme val="minor"/>
    </font>
    <font>
      <b/>
      <sz val="10"/>
      <name val="Arial"/>
      <family val="2"/>
    </font>
    <font>
      <sz val="10"/>
      <name val="Arial"/>
      <family val="2"/>
    </font>
    <font>
      <sz val="10"/>
      <name val="Arial"/>
      <family val="2"/>
    </font>
    <font>
      <sz val="8"/>
      <name val="Arial"/>
      <family val="2"/>
    </font>
    <font>
      <b/>
      <sz val="11"/>
      <name val="Arial"/>
      <family val="2"/>
    </font>
    <font>
      <b/>
      <sz val="10"/>
      <name val="Arial"/>
      <family val="2"/>
    </font>
    <font>
      <sz val="8"/>
      <name val="Arial"/>
      <family val="2"/>
    </font>
    <font>
      <b/>
      <i/>
      <sz val="12"/>
      <name val="Arial"/>
      <family val="2"/>
    </font>
    <font>
      <b/>
      <sz val="12"/>
      <name val="Arial"/>
      <family val="2"/>
    </font>
    <font>
      <sz val="9"/>
      <name val="Arial"/>
      <family val="2"/>
    </font>
    <font>
      <b/>
      <u/>
      <sz val="10"/>
      <name val="Arial"/>
      <family val="2"/>
    </font>
    <font>
      <b/>
      <i/>
      <sz val="10"/>
      <name val="Arial"/>
      <family val="2"/>
    </font>
    <font>
      <vertAlign val="subscript"/>
      <sz val="10"/>
      <name val="Arial"/>
      <family val="2"/>
    </font>
    <font>
      <sz val="11"/>
      <name val="Arial"/>
      <family val="2"/>
    </font>
    <font>
      <sz val="9"/>
      <name val="Arial"/>
      <family val="2"/>
    </font>
    <font>
      <sz val="7"/>
      <name val="Arial"/>
      <family val="2"/>
    </font>
    <font>
      <b/>
      <i/>
      <sz val="11"/>
      <name val="Arial"/>
      <family val="2"/>
    </font>
    <font>
      <sz val="6"/>
      <name val="Arial"/>
      <family val="2"/>
    </font>
    <font>
      <b/>
      <sz val="10"/>
      <color indexed="10"/>
      <name val="Arial"/>
      <family val="2"/>
    </font>
    <font>
      <i/>
      <sz val="8"/>
      <name val="Arial"/>
      <family val="2"/>
    </font>
    <font>
      <b/>
      <sz val="8"/>
      <color indexed="10"/>
      <name val="Arial"/>
      <family val="2"/>
    </font>
    <font>
      <b/>
      <sz val="7"/>
      <color indexed="10"/>
      <name val="Arial"/>
      <family val="2"/>
    </font>
    <font>
      <b/>
      <sz val="9"/>
      <color indexed="10"/>
      <name val="Arial"/>
      <family val="2"/>
    </font>
    <font>
      <b/>
      <i/>
      <sz val="8"/>
      <color indexed="10"/>
      <name val="Arial"/>
      <family val="2"/>
    </font>
    <font>
      <b/>
      <i/>
      <vertAlign val="subscript"/>
      <sz val="12"/>
      <name val="Arial"/>
      <family val="2"/>
    </font>
    <font>
      <b/>
      <i/>
      <sz val="10"/>
      <color indexed="10"/>
      <name val="Arial"/>
      <family val="2"/>
    </font>
    <font>
      <b/>
      <i/>
      <sz val="12"/>
      <color indexed="10"/>
      <name val="Arial"/>
      <family val="2"/>
    </font>
    <font>
      <b/>
      <sz val="11"/>
      <color rgb="FFFFFF00"/>
      <name val="Arial"/>
      <family val="2"/>
    </font>
    <font>
      <sz val="8.25"/>
      <name val="Microsoft Sans Serif"/>
      <family val="2"/>
    </font>
    <font>
      <sz val="8.25"/>
      <name val="Microsoft Sans Serif"/>
      <family val="2"/>
    </font>
    <font>
      <b/>
      <sz val="10"/>
      <name val="Microsoft Sans Serif"/>
      <family val="2"/>
    </font>
    <font>
      <b/>
      <sz val="10"/>
      <color rgb="FF0070C0"/>
      <name val="Arial"/>
      <family val="2"/>
    </font>
    <font>
      <b/>
      <sz val="10"/>
      <color theme="0" tint="-0.14999847407452621"/>
      <name val="Arial"/>
      <family val="2"/>
    </font>
    <font>
      <i/>
      <sz val="10"/>
      <color theme="3" tint="0.39997558519241921"/>
      <name val="Arial"/>
      <family val="2"/>
    </font>
    <font>
      <sz val="8.25"/>
      <name val="Microsoft Sans Serif"/>
      <family val="2"/>
    </font>
    <font>
      <sz val="8.25"/>
      <name val="Microsoft Sans Serif"/>
      <family val="2"/>
    </font>
    <font>
      <sz val="8.25"/>
      <name val="Arial"/>
      <family val="2"/>
    </font>
    <font>
      <b/>
      <sz val="9"/>
      <color rgb="FF000000"/>
      <name val="Tahoma"/>
      <family val="2"/>
    </font>
    <font>
      <sz val="9"/>
      <color rgb="FF008000"/>
      <name val="Tahoma"/>
      <family val="2"/>
    </font>
    <font>
      <sz val="10"/>
      <name val="Microsoft Sans Serif"/>
      <family val="2"/>
    </font>
    <font>
      <b/>
      <sz val="10"/>
      <color rgb="FF000000"/>
      <name val="Tahoma"/>
      <family val="2"/>
    </font>
    <font>
      <b/>
      <sz val="11"/>
      <name val="Microsoft Sans Serif"/>
      <family val="2"/>
    </font>
    <font>
      <sz val="11"/>
      <name val="Microsoft Sans Serif"/>
      <family val="2"/>
    </font>
    <font>
      <sz val="11"/>
      <name val="Tahoma"/>
      <family val="2"/>
    </font>
    <font>
      <b/>
      <i/>
      <sz val="10"/>
      <color rgb="FFFF0000"/>
      <name val="Arial"/>
      <family val="2"/>
    </font>
    <font>
      <sz val="11"/>
      <name val="Calibri"/>
      <family val="2"/>
      <scheme val="minor"/>
    </font>
    <font>
      <b/>
      <i/>
      <sz val="12"/>
      <color rgb="FFFF0000"/>
      <name val="Arial"/>
      <family val="2"/>
    </font>
    <font>
      <sz val="9"/>
      <color rgb="FFFFFF00"/>
      <name val="Arial"/>
      <family val="2"/>
    </font>
    <font>
      <sz val="10"/>
      <color rgb="FFFFFF00"/>
      <name val="Arial"/>
      <family val="2"/>
    </font>
    <font>
      <sz val="8.25"/>
      <name val="Microsoft Sans Serif"/>
    </font>
    <font>
      <b/>
      <sz val="9"/>
      <name val="Microsoft Sans Serif"/>
      <family val="2"/>
    </font>
    <font>
      <b/>
      <sz val="7"/>
      <color rgb="FF000000"/>
      <name val="Tahoma"/>
      <charset val="1"/>
    </font>
    <font>
      <sz val="9"/>
      <color theme="1"/>
      <name val="Microsoft Sans Serif"/>
      <family val="2"/>
    </font>
    <font>
      <sz val="9"/>
      <color theme="1"/>
      <name val="Tahoma"/>
      <family val="2"/>
    </font>
    <font>
      <sz val="7"/>
      <color rgb="FF000000"/>
      <name val="Tahoma"/>
      <charset val="1"/>
    </font>
    <font>
      <sz val="7"/>
      <color rgb="FF008000"/>
      <name val="Tahoma"/>
      <charset val="1"/>
    </font>
    <font>
      <sz val="11"/>
      <color rgb="FF008000"/>
      <name val="Tahoma"/>
      <family val="2"/>
    </font>
    <font>
      <sz val="10"/>
      <color rgb="FFFF0000"/>
      <name val="Arial"/>
      <family val="2"/>
    </font>
    <font>
      <sz val="10"/>
      <color rgb="FF000000"/>
      <name val="Consolas"/>
      <family val="3"/>
    </font>
    <font>
      <sz val="8.25"/>
      <name val="Microsoft Sans Serif"/>
      <charset val="1"/>
    </font>
    <font>
      <sz val="9"/>
      <name val="Microsoft Sans Serif"/>
      <family val="2"/>
    </font>
    <font>
      <sz val="10"/>
      <color rgb="FF004080"/>
      <name val="Tahoma"/>
      <family val="2"/>
    </font>
    <font>
      <b/>
      <sz val="9"/>
      <name val="Arial"/>
      <family val="2"/>
    </font>
    <font>
      <sz val="10"/>
      <color rgb="FF004000"/>
      <name val="Tahoma"/>
      <family val="2"/>
    </font>
    <font>
      <sz val="10"/>
      <color rgb="FFFF8000"/>
      <name val="Tahoma"/>
      <family val="2"/>
    </font>
    <font>
      <sz val="10"/>
      <color rgb="FF800080"/>
      <name val="Tahoma"/>
      <family val="2"/>
    </font>
    <font>
      <b/>
      <sz val="11"/>
      <color rgb="FF000000"/>
      <name val="Tahoma"/>
      <family val="2"/>
    </font>
    <font>
      <sz val="10"/>
      <color rgb="FF000000"/>
      <name val="Tahoma"/>
      <family val="2"/>
    </font>
    <font>
      <sz val="10"/>
      <color rgb="FF008000"/>
      <name val="Tahoma"/>
      <family val="2"/>
    </font>
    <font>
      <sz val="10"/>
      <name val="Tahoma"/>
      <family val="2"/>
    </font>
    <font>
      <sz val="7"/>
      <color rgb="FF008000"/>
      <name val="Tahoma"/>
      <family val="2"/>
    </font>
    <font>
      <b/>
      <sz val="7"/>
      <color rgb="FF000000"/>
      <name val="Tahoma"/>
      <family val="2"/>
    </font>
    <font>
      <sz val="10"/>
      <name val="Arial"/>
    </font>
    <font>
      <b/>
      <sz val="10"/>
      <color rgb="FFFF0000"/>
      <name val="Arial"/>
      <family val="2"/>
    </font>
    <font>
      <b/>
      <sz val="8"/>
      <name val="Microsoft Sans Serif"/>
      <family val="2"/>
    </font>
    <font>
      <b/>
      <sz val="8"/>
      <color rgb="FF000000"/>
      <name val="Tahoma"/>
      <family val="2"/>
    </font>
    <font>
      <b/>
      <sz val="8"/>
      <color rgb="FF008000"/>
      <name val="Tahoma"/>
      <family val="2"/>
    </font>
  </fonts>
  <fills count="32">
    <fill>
      <patternFill patternType="none"/>
    </fill>
    <fill>
      <patternFill patternType="gray125"/>
    </fill>
    <fill>
      <patternFill patternType="solid">
        <fgColor indexed="15"/>
        <bgColor indexed="64"/>
      </patternFill>
    </fill>
    <fill>
      <patternFill patternType="solid">
        <fgColor indexed="13"/>
        <bgColor indexed="64"/>
      </patternFill>
    </fill>
    <fill>
      <patternFill patternType="solid">
        <fgColor indexed="40"/>
        <bgColor indexed="64"/>
      </patternFill>
    </fill>
    <fill>
      <patternFill patternType="solid">
        <fgColor indexed="41"/>
        <bgColor indexed="64"/>
      </patternFill>
    </fill>
    <fill>
      <patternFill patternType="solid">
        <fgColor rgb="FFFFFF00"/>
        <bgColor indexed="64"/>
      </patternFill>
    </fill>
    <fill>
      <patternFill patternType="solid">
        <fgColor theme="6" tint="0.79998168889431442"/>
        <bgColor indexed="64"/>
      </patternFill>
    </fill>
    <fill>
      <patternFill patternType="solid">
        <fgColor rgb="FFA9C4E9"/>
        <bgColor rgb="FF000000"/>
      </patternFill>
    </fill>
    <fill>
      <patternFill patternType="solid">
        <fgColor rgb="FFD3DCE9"/>
        <bgColor rgb="FF000000"/>
      </patternFill>
    </fill>
    <fill>
      <patternFill patternType="solid">
        <fgColor indexed="22"/>
        <bgColor indexed="8"/>
      </patternFill>
    </fill>
    <fill>
      <patternFill patternType="solid">
        <fgColor rgb="FFE4ECF7"/>
        <bgColor rgb="FF000000"/>
      </patternFill>
    </fill>
    <fill>
      <patternFill patternType="solid">
        <fgColor rgb="FF87CEEB"/>
        <bgColor rgb="FF000000"/>
      </patternFill>
    </fill>
    <fill>
      <patternFill patternType="solid">
        <fgColor rgb="FF00FF00"/>
        <bgColor rgb="FF000000"/>
      </patternFill>
    </fill>
    <fill>
      <patternFill patternType="solid">
        <fgColor rgb="FFFFFFFF"/>
        <bgColor rgb="FF000000"/>
      </patternFill>
    </fill>
    <fill>
      <patternFill patternType="solid">
        <fgColor rgb="FFFFD700"/>
        <bgColor rgb="FF000000"/>
      </patternFill>
    </fill>
    <fill>
      <patternFill patternType="solid">
        <fgColor indexed="31"/>
        <bgColor indexed="8"/>
      </patternFill>
    </fill>
    <fill>
      <patternFill patternType="solid">
        <fgColor theme="5"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00B0F0"/>
        <bgColor indexed="64"/>
      </patternFill>
    </fill>
    <fill>
      <patternFill patternType="solid">
        <fgColor rgb="FFE6E6FA"/>
        <bgColor rgb="FF000000"/>
      </patternFill>
    </fill>
    <fill>
      <patternFill patternType="solid">
        <fgColor rgb="FFD3D3D3"/>
        <bgColor rgb="FF000000"/>
      </patternFill>
    </fill>
    <fill>
      <patternFill patternType="solid">
        <fgColor rgb="FFFF0000"/>
        <bgColor rgb="FF000000"/>
      </patternFill>
    </fill>
    <fill>
      <patternFill patternType="solid">
        <fgColor theme="0"/>
        <bgColor rgb="FF000000"/>
      </patternFill>
    </fill>
  </fills>
  <borders count="35">
    <border>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ck">
        <color indexed="64"/>
      </left>
      <right style="thick">
        <color indexed="64"/>
      </right>
      <top style="thick">
        <color indexed="64"/>
      </top>
      <bottom style="double">
        <color indexed="64"/>
      </bottom>
      <diagonal/>
    </border>
    <border>
      <left/>
      <right/>
      <top/>
      <bottom style="medium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ck">
        <color indexed="64"/>
      </left>
      <right style="thick">
        <color indexed="64"/>
      </right>
      <top/>
      <bottom style="double">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thin">
        <color indexed="64"/>
      </right>
      <top style="thin">
        <color indexed="64"/>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ck">
        <color indexed="64"/>
      </right>
      <top style="thick">
        <color indexed="64"/>
      </top>
      <bottom style="double">
        <color indexed="64"/>
      </bottom>
      <diagonal/>
    </border>
    <border>
      <left/>
      <right style="double">
        <color indexed="64"/>
      </right>
      <top/>
      <bottom/>
      <diagonal/>
    </border>
    <border>
      <left/>
      <right style="thick">
        <color indexed="64"/>
      </right>
      <top/>
      <bottom style="double">
        <color indexed="64"/>
      </bottom>
      <diagonal/>
    </border>
    <border>
      <left/>
      <right style="double">
        <color indexed="64"/>
      </right>
      <top/>
      <bottom style="thin">
        <color indexed="64"/>
      </bottom>
      <diagonal/>
    </border>
    <border>
      <left style="thick">
        <color indexed="64"/>
      </left>
      <right style="thin">
        <color indexed="64"/>
      </right>
      <top/>
      <bottom/>
      <diagonal/>
    </border>
    <border>
      <left style="thick">
        <color indexed="64"/>
      </left>
      <right/>
      <top style="thin">
        <color indexed="64"/>
      </top>
      <bottom/>
      <diagonal/>
    </border>
    <border>
      <left/>
      <right style="thin">
        <color rgb="FF000000"/>
      </right>
      <top/>
      <bottom/>
      <diagonal/>
    </border>
    <border>
      <left/>
      <right style="thin">
        <color rgb="FF000000"/>
      </right>
      <top/>
      <bottom style="thin">
        <color rgb="FF000000"/>
      </bottom>
      <diagonal/>
    </border>
    <border>
      <left style="thick">
        <color indexed="64"/>
      </left>
      <right style="thick">
        <color indexed="64"/>
      </right>
      <top/>
      <bottom/>
      <diagonal/>
    </border>
    <border>
      <left/>
      <right/>
      <top style="thin">
        <color indexed="64"/>
      </top>
      <bottom/>
      <diagonal/>
    </border>
    <border>
      <left style="thick">
        <color indexed="64"/>
      </left>
      <right/>
      <top style="thin">
        <color indexed="64"/>
      </top>
      <bottom style="thin">
        <color indexed="64"/>
      </bottom>
      <diagonal/>
    </border>
  </borders>
  <cellStyleXfs count="17">
    <xf numFmtId="0" fontId="0" fillId="0" borderId="0"/>
    <xf numFmtId="0" fontId="30" fillId="0" borderId="0">
      <alignment vertical="top"/>
      <protection locked="0"/>
    </xf>
    <xf numFmtId="0" fontId="30" fillId="0" borderId="0">
      <alignment vertical="top"/>
      <protection locked="0"/>
    </xf>
    <xf numFmtId="0" fontId="30" fillId="0" borderId="0">
      <alignment vertical="top"/>
      <protection locked="0"/>
    </xf>
    <xf numFmtId="0" fontId="3" fillId="0" borderId="0"/>
    <xf numFmtId="0" fontId="30" fillId="0" borderId="0">
      <alignment vertical="top"/>
      <protection locked="0"/>
    </xf>
    <xf numFmtId="0" fontId="30" fillId="0" borderId="0">
      <protection locked="0"/>
    </xf>
    <xf numFmtId="0" fontId="31" fillId="0" borderId="0">
      <protection locked="0"/>
    </xf>
    <xf numFmtId="9" fontId="30" fillId="0" borderId="0" applyNumberFormat="0">
      <protection locked="0"/>
    </xf>
    <xf numFmtId="0" fontId="1" fillId="0" borderId="0"/>
    <xf numFmtId="0" fontId="3" fillId="0" borderId="0"/>
    <xf numFmtId="0" fontId="36" fillId="0" borderId="0">
      <alignment vertical="top"/>
      <protection locked="0"/>
    </xf>
    <xf numFmtId="0" fontId="30" fillId="0" borderId="0">
      <alignment vertical="top"/>
      <protection locked="0"/>
    </xf>
    <xf numFmtId="0" fontId="30" fillId="0" borderId="0">
      <protection locked="0"/>
    </xf>
    <xf numFmtId="0" fontId="30" fillId="0" borderId="0">
      <alignment vertical="top"/>
      <protection locked="0"/>
    </xf>
    <xf numFmtId="0" fontId="61" fillId="0" borderId="0">
      <alignment vertical="top"/>
      <protection locked="0"/>
    </xf>
    <xf numFmtId="0" fontId="74" fillId="0" borderId="0"/>
  </cellStyleXfs>
  <cellXfs count="524">
    <xf numFmtId="0" fontId="0" fillId="0" borderId="0" xfId="0"/>
    <xf numFmtId="0" fontId="0" fillId="0" borderId="0" xfId="0" applyAlignment="1">
      <alignment horizontal="center"/>
    </xf>
    <xf numFmtId="164" fontId="0" fillId="0" borderId="0" xfId="0" applyNumberFormat="1"/>
    <xf numFmtId="0" fontId="0" fillId="0" borderId="1" xfId="0" applyBorder="1"/>
    <xf numFmtId="0" fontId="0" fillId="0" borderId="2" xfId="0" applyBorder="1"/>
    <xf numFmtId="0" fontId="0" fillId="0" borderId="0" xfId="0" applyBorder="1" applyAlignment="1">
      <alignment horizontal="center"/>
    </xf>
    <xf numFmtId="164" fontId="0" fillId="0" borderId="1" xfId="0" applyNumberFormat="1" applyBorder="1"/>
    <xf numFmtId="0" fontId="0" fillId="0" borderId="0" xfId="0" applyBorder="1"/>
    <xf numFmtId="164" fontId="6" fillId="0" borderId="4" xfId="0" applyNumberFormat="1" applyFont="1" applyBorder="1"/>
    <xf numFmtId="0" fontId="4" fillId="0" borderId="7" xfId="0" applyFont="1" applyBorder="1" applyAlignment="1">
      <alignment horizontal="right"/>
    </xf>
    <xf numFmtId="2" fontId="5" fillId="0" borderId="1" xfId="0" applyNumberFormat="1" applyFont="1" applyBorder="1"/>
    <xf numFmtId="0" fontId="7" fillId="0" borderId="0" xfId="0" applyFont="1"/>
    <xf numFmtId="14" fontId="7" fillId="0" borderId="0" xfId="0" applyNumberFormat="1" applyFont="1"/>
    <xf numFmtId="0" fontId="0" fillId="0" borderId="8" xfId="0" applyBorder="1"/>
    <xf numFmtId="164" fontId="4" fillId="0" borderId="7" xfId="0" applyNumberFormat="1" applyFont="1" applyBorder="1" applyAlignment="1">
      <alignment horizontal="right"/>
    </xf>
    <xf numFmtId="2" fontId="6" fillId="0" borderId="4" xfId="0" applyNumberFormat="1" applyFont="1" applyBorder="1"/>
    <xf numFmtId="164" fontId="4" fillId="0" borderId="11" xfId="0" applyNumberFormat="1" applyFont="1" applyBorder="1" applyAlignment="1">
      <alignment horizontal="right"/>
    </xf>
    <xf numFmtId="0" fontId="4" fillId="0" borderId="11" xfId="0" applyFont="1" applyBorder="1" applyAlignment="1">
      <alignment horizontal="right"/>
    </xf>
    <xf numFmtId="0" fontId="0" fillId="0" borderId="12" xfId="0" applyBorder="1" applyAlignment="1">
      <alignment horizontal="center"/>
    </xf>
    <xf numFmtId="0" fontId="0" fillId="0" borderId="2" xfId="0" applyBorder="1" applyAlignment="1">
      <alignment horizontal="center"/>
    </xf>
    <xf numFmtId="0" fontId="0" fillId="0" borderId="13" xfId="0" applyBorder="1"/>
    <xf numFmtId="0" fontId="0" fillId="0" borderId="3" xfId="0" applyBorder="1"/>
    <xf numFmtId="0" fontId="0" fillId="0" borderId="4" xfId="0" applyBorder="1" applyAlignment="1">
      <alignment horizontal="center"/>
    </xf>
    <xf numFmtId="1" fontId="8" fillId="0" borderId="0" xfId="0" applyNumberFormat="1" applyFont="1"/>
    <xf numFmtId="0" fontId="3" fillId="0" borderId="0" xfId="0" applyFont="1"/>
    <xf numFmtId="0" fontId="4" fillId="0" borderId="4" xfId="0" applyFont="1" applyBorder="1" applyAlignment="1">
      <alignment horizontal="right"/>
    </xf>
    <xf numFmtId="165" fontId="4" fillId="0" borderId="4" xfId="0" applyNumberFormat="1" applyFont="1" applyBorder="1" applyAlignment="1">
      <alignment horizontal="right"/>
    </xf>
    <xf numFmtId="0" fontId="9" fillId="0" borderId="0" xfId="0" applyFont="1"/>
    <xf numFmtId="0" fontId="0" fillId="0" borderId="14" xfId="0" applyBorder="1"/>
    <xf numFmtId="0" fontId="0" fillId="0" borderId="20" xfId="0" applyBorder="1"/>
    <xf numFmtId="0" fontId="10" fillId="0" borderId="4" xfId="0" applyFont="1" applyBorder="1" applyAlignment="1">
      <alignment horizontal="center"/>
    </xf>
    <xf numFmtId="164" fontId="0" fillId="0" borderId="0" xfId="0" applyNumberFormat="1" applyBorder="1"/>
    <xf numFmtId="0" fontId="0" fillId="0" borderId="0" xfId="0" applyFill="1"/>
    <xf numFmtId="1" fontId="4" fillId="0" borderId="7" xfId="0" applyNumberFormat="1" applyFont="1" applyBorder="1" applyAlignment="1">
      <alignment horizontal="right"/>
    </xf>
    <xf numFmtId="0" fontId="0" fillId="0" borderId="8" xfId="0" applyBorder="1" applyAlignment="1">
      <alignment horizontal="center"/>
    </xf>
    <xf numFmtId="2" fontId="4" fillId="0" borderId="7" xfId="0" applyNumberFormat="1" applyFont="1" applyBorder="1" applyAlignment="1">
      <alignment horizontal="right"/>
    </xf>
    <xf numFmtId="2" fontId="4" fillId="0" borderId="11" xfId="0" applyNumberFormat="1" applyFont="1" applyBorder="1" applyAlignment="1">
      <alignment horizontal="right"/>
    </xf>
    <xf numFmtId="164" fontId="4" fillId="0" borderId="4" xfId="0" applyNumberFormat="1" applyFont="1" applyBorder="1" applyAlignment="1">
      <alignment horizontal="right"/>
    </xf>
    <xf numFmtId="0" fontId="0" fillId="0" borderId="0" xfId="0" applyBorder="1" applyAlignment="1">
      <alignment horizontal="center" vertical="center"/>
    </xf>
    <xf numFmtId="0" fontId="0" fillId="0" borderId="4" xfId="0" applyBorder="1" applyAlignment="1">
      <alignment horizontal="center" wrapText="1"/>
    </xf>
    <xf numFmtId="2" fontId="4" fillId="0" borderId="4" xfId="0" applyNumberFormat="1" applyFont="1" applyBorder="1" applyAlignment="1">
      <alignment horizontal="right"/>
    </xf>
    <xf numFmtId="0" fontId="13" fillId="2" borderId="0" xfId="0" applyFont="1" applyFill="1" applyAlignment="1">
      <alignment horizontal="right"/>
    </xf>
    <xf numFmtId="0" fontId="0" fillId="2" borderId="0" xfId="0" applyFill="1"/>
    <xf numFmtId="0" fontId="11" fillId="0" borderId="0" xfId="0" applyFont="1" applyAlignment="1">
      <alignment horizontal="center" vertical="center"/>
    </xf>
    <xf numFmtId="0" fontId="17" fillId="0" borderId="0" xfId="0" applyFont="1" applyAlignment="1">
      <alignment vertical="center" wrapText="1"/>
    </xf>
    <xf numFmtId="0" fontId="0" fillId="0" borderId="0" xfId="0" applyAlignment="1">
      <alignment vertical="center"/>
    </xf>
    <xf numFmtId="0" fontId="0" fillId="0" borderId="25" xfId="0" applyBorder="1" applyAlignment="1">
      <alignment vertical="center"/>
    </xf>
    <xf numFmtId="0" fontId="11" fillId="0" borderId="0" xfId="0" applyFont="1" applyAlignment="1">
      <alignment vertical="center"/>
    </xf>
    <xf numFmtId="0" fontId="8" fillId="0" borderId="0" xfId="0" applyFont="1" applyAlignment="1">
      <alignment vertical="center"/>
    </xf>
    <xf numFmtId="167" fontId="8" fillId="0" borderId="0" xfId="0" applyNumberFormat="1" applyFont="1" applyAlignment="1">
      <alignment vertical="center"/>
    </xf>
    <xf numFmtId="169" fontId="8" fillId="0" borderId="0" xfId="0" applyNumberFormat="1" applyFont="1" applyAlignment="1">
      <alignment vertical="center"/>
    </xf>
    <xf numFmtId="10" fontId="8" fillId="0" borderId="0" xfId="0" applyNumberFormat="1" applyFont="1" applyAlignment="1">
      <alignment vertical="center"/>
    </xf>
    <xf numFmtId="0" fontId="19" fillId="0" borderId="25" xfId="0" applyFont="1" applyBorder="1" applyAlignment="1">
      <alignment vertical="center"/>
    </xf>
    <xf numFmtId="166" fontId="6" fillId="0" borderId="4" xfId="0" applyNumberFormat="1" applyFont="1" applyBorder="1" applyAlignment="1">
      <alignment vertical="center"/>
    </xf>
    <xf numFmtId="9" fontId="8" fillId="0" borderId="0" xfId="0" applyNumberFormat="1" applyFont="1" applyAlignment="1">
      <alignment vertical="center"/>
    </xf>
    <xf numFmtId="173" fontId="8" fillId="0" borderId="0" xfId="0" applyNumberFormat="1" applyFont="1" applyAlignment="1">
      <alignment vertical="center"/>
    </xf>
    <xf numFmtId="170" fontId="8" fillId="0" borderId="0" xfId="0" applyNumberFormat="1" applyFont="1" applyAlignment="1">
      <alignment vertical="center"/>
    </xf>
    <xf numFmtId="171" fontId="4" fillId="0" borderId="26" xfId="0" applyNumberFormat="1" applyFont="1" applyBorder="1" applyAlignment="1">
      <alignment horizontal="right" vertical="center"/>
    </xf>
    <xf numFmtId="0" fontId="8" fillId="0" borderId="2" xfId="0" applyFont="1" applyBorder="1" applyAlignment="1">
      <alignment horizontal="left" vertical="center"/>
    </xf>
    <xf numFmtId="0" fontId="11" fillId="0" borderId="2" xfId="0" applyFont="1" applyBorder="1" applyAlignment="1">
      <alignment horizontal="left" vertical="center"/>
    </xf>
    <xf numFmtId="2" fontId="5" fillId="0" borderId="12" xfId="0" applyNumberFormat="1" applyFont="1" applyBorder="1"/>
    <xf numFmtId="174" fontId="8" fillId="0" borderId="0" xfId="0" applyNumberFormat="1" applyFont="1" applyAlignment="1">
      <alignment vertical="center"/>
    </xf>
    <xf numFmtId="0" fontId="17" fillId="0" borderId="0" xfId="0" applyFont="1" applyAlignment="1">
      <alignment vertical="center"/>
    </xf>
    <xf numFmtId="166" fontId="6" fillId="2" borderId="4" xfId="0" applyNumberFormat="1" applyFont="1" applyFill="1" applyBorder="1" applyAlignment="1">
      <alignment vertical="center"/>
    </xf>
    <xf numFmtId="1" fontId="8" fillId="0" borderId="5" xfId="0" applyNumberFormat="1" applyFont="1" applyBorder="1"/>
    <xf numFmtId="2" fontId="5" fillId="0" borderId="15" xfId="0" applyNumberFormat="1" applyFont="1" applyBorder="1"/>
    <xf numFmtId="1" fontId="8" fillId="0" borderId="16" xfId="0" applyNumberFormat="1" applyFont="1" applyBorder="1"/>
    <xf numFmtId="1" fontId="8" fillId="0" borderId="6" xfId="0" applyNumberFormat="1" applyFont="1" applyBorder="1"/>
    <xf numFmtId="171" fontId="4" fillId="4" borderId="26" xfId="0" applyNumberFormat="1" applyFont="1" applyFill="1" applyBorder="1" applyAlignment="1">
      <alignment horizontal="right" vertical="center"/>
    </xf>
    <xf numFmtId="175" fontId="8" fillId="0" borderId="0" xfId="0" applyNumberFormat="1" applyFont="1" applyAlignment="1">
      <alignment vertical="center"/>
    </xf>
    <xf numFmtId="171" fontId="8" fillId="0" borderId="26" xfId="0" applyNumberFormat="1" applyFont="1" applyBorder="1" applyAlignment="1">
      <alignment horizontal="right" vertical="center"/>
    </xf>
    <xf numFmtId="171" fontId="8" fillId="0" borderId="24" xfId="0" applyNumberFormat="1" applyFont="1" applyBorder="1" applyAlignment="1">
      <alignment horizontal="right" vertical="center"/>
    </xf>
    <xf numFmtId="0" fontId="22" fillId="0" borderId="2" xfId="0" applyFont="1" applyBorder="1" applyAlignment="1">
      <alignment horizontal="left" vertical="center"/>
    </xf>
    <xf numFmtId="0" fontId="23" fillId="0" borderId="0" xfId="0" applyFont="1" applyAlignment="1">
      <alignment vertical="center"/>
    </xf>
    <xf numFmtId="0" fontId="22" fillId="0" borderId="0" xfId="0" applyFont="1" applyAlignment="1">
      <alignment vertical="center"/>
    </xf>
    <xf numFmtId="172" fontId="8" fillId="5" borderId="0" xfId="0" applyNumberFormat="1" applyFont="1" applyFill="1" applyAlignment="1">
      <alignment vertical="center"/>
    </xf>
    <xf numFmtId="0" fontId="8" fillId="5" borderId="0" xfId="0" applyFont="1" applyFill="1" applyAlignment="1">
      <alignment vertical="center"/>
    </xf>
    <xf numFmtId="0" fontId="0" fillId="5" borderId="0" xfId="0" applyFill="1" applyAlignment="1">
      <alignment vertical="center"/>
    </xf>
    <xf numFmtId="0" fontId="24" fillId="0" borderId="0" xfId="0" applyFont="1" applyAlignment="1">
      <alignment vertical="center"/>
    </xf>
    <xf numFmtId="176" fontId="0" fillId="0" borderId="0" xfId="0" applyNumberFormat="1"/>
    <xf numFmtId="0" fontId="11" fillId="0" borderId="9" xfId="0" applyFont="1" applyBorder="1" applyAlignment="1">
      <alignment vertical="center"/>
    </xf>
    <xf numFmtId="0" fontId="11" fillId="0" borderId="20" xfId="0" applyFont="1" applyBorder="1" applyAlignment="1">
      <alignment vertical="center"/>
    </xf>
    <xf numFmtId="0" fontId="11" fillId="0" borderId="10" xfId="0" applyFont="1" applyBorder="1" applyAlignment="1">
      <alignment vertical="center"/>
    </xf>
    <xf numFmtId="164" fontId="4" fillId="0" borderId="26" xfId="0" applyNumberFormat="1" applyFont="1" applyBorder="1" applyAlignment="1">
      <alignment horizontal="right"/>
    </xf>
    <xf numFmtId="1" fontId="8" fillId="0" borderId="2" xfId="0" applyNumberFormat="1" applyFont="1" applyBorder="1"/>
    <xf numFmtId="0" fontId="0" fillId="0" borderId="28" xfId="0" applyBorder="1"/>
    <xf numFmtId="177" fontId="0" fillId="0" borderId="0" xfId="0" applyNumberFormat="1"/>
    <xf numFmtId="0" fontId="0" fillId="0" borderId="25" xfId="0" applyBorder="1" applyAlignment="1">
      <alignment horizontal="center" vertical="center"/>
    </xf>
    <xf numFmtId="0" fontId="11" fillId="0" borderId="18" xfId="0" applyFont="1" applyBorder="1" applyAlignment="1">
      <alignment vertical="center"/>
    </xf>
    <xf numFmtId="166" fontId="29" fillId="0" borderId="4" xfId="0" applyNumberFormat="1" applyFont="1" applyFill="1" applyBorder="1" applyAlignment="1">
      <alignment vertical="center"/>
    </xf>
    <xf numFmtId="0" fontId="3" fillId="0" borderId="0" xfId="0" applyFont="1" applyAlignment="1">
      <alignment horizontal="center"/>
    </xf>
    <xf numFmtId="0" fontId="3" fillId="0" borderId="0" xfId="0" applyFont="1" applyAlignment="1">
      <alignment horizontal="left"/>
    </xf>
    <xf numFmtId="2" fontId="8" fillId="0" borderId="0" xfId="0" applyNumberFormat="1" applyFont="1" applyAlignment="1">
      <alignment vertical="center"/>
    </xf>
    <xf numFmtId="0" fontId="11" fillId="7" borderId="20" xfId="0" applyFont="1" applyFill="1" applyBorder="1" applyAlignment="1">
      <alignment vertical="center"/>
    </xf>
    <xf numFmtId="0" fontId="5" fillId="0" borderId="2" xfId="0" applyFont="1" applyBorder="1" applyAlignment="1">
      <alignment horizontal="left" vertical="center"/>
    </xf>
    <xf numFmtId="168" fontId="8" fillId="0" borderId="0" xfId="0" applyNumberFormat="1" applyFont="1" applyAlignment="1">
      <alignment horizontal="right" vertical="center"/>
    </xf>
    <xf numFmtId="0" fontId="8" fillId="0" borderId="0" xfId="0" applyFont="1" applyAlignment="1">
      <alignment horizontal="right" vertical="center"/>
    </xf>
    <xf numFmtId="0" fontId="3" fillId="6" borderId="9" xfId="0" applyFont="1" applyFill="1" applyBorder="1" applyAlignment="1">
      <alignment horizontal="center"/>
    </xf>
    <xf numFmtId="0" fontId="0" fillId="6" borderId="10" xfId="0" applyFill="1" applyBorder="1" applyAlignment="1">
      <alignment horizontal="center"/>
    </xf>
    <xf numFmtId="0" fontId="20" fillId="0" borderId="0" xfId="0" applyFont="1" applyAlignment="1">
      <alignment vertical="center"/>
    </xf>
    <xf numFmtId="170" fontId="5" fillId="0" borderId="0" xfId="0" applyNumberFormat="1" applyFont="1" applyAlignment="1">
      <alignment vertical="center"/>
    </xf>
    <xf numFmtId="166" fontId="29" fillId="0" borderId="4" xfId="0" applyNumberFormat="1" applyFont="1" applyBorder="1" applyAlignment="1">
      <alignment vertical="center"/>
    </xf>
    <xf numFmtId="166" fontId="34" fillId="0" borderId="4" xfId="0" applyNumberFormat="1" applyFont="1" applyBorder="1" applyAlignment="1">
      <alignment vertical="center"/>
    </xf>
    <xf numFmtId="0" fontId="5" fillId="0" borderId="0" xfId="0" applyFont="1" applyAlignment="1">
      <alignment horizontal="center" vertical="center"/>
    </xf>
    <xf numFmtId="0" fontId="5" fillId="0" borderId="0" xfId="0" applyFont="1" applyAlignment="1">
      <alignment vertical="center"/>
    </xf>
    <xf numFmtId="1" fontId="3" fillId="0" borderId="7" xfId="0" applyNumberFormat="1" applyFont="1" applyBorder="1" applyAlignment="1">
      <alignment horizontal="right"/>
    </xf>
    <xf numFmtId="0" fontId="3" fillId="0" borderId="7" xfId="0" applyFont="1" applyBorder="1" applyAlignment="1">
      <alignment horizontal="right"/>
    </xf>
    <xf numFmtId="0" fontId="2" fillId="0" borderId="0" xfId="0" applyFont="1"/>
    <xf numFmtId="14" fontId="2" fillId="0" borderId="0" xfId="0" applyNumberFormat="1" applyFont="1"/>
    <xf numFmtId="164" fontId="3" fillId="0" borderId="7" xfId="0" applyNumberFormat="1" applyFont="1" applyBorder="1" applyAlignment="1">
      <alignment horizontal="right"/>
    </xf>
    <xf numFmtId="0" fontId="3" fillId="0" borderId="4" xfId="0" applyFont="1" applyBorder="1" applyAlignment="1">
      <alignment horizontal="right"/>
    </xf>
    <xf numFmtId="0" fontId="3" fillId="0" borderId="11" xfId="0" applyFont="1" applyBorder="1" applyAlignment="1">
      <alignment horizontal="right"/>
    </xf>
    <xf numFmtId="1" fontId="5" fillId="0" borderId="5" xfId="0" applyNumberFormat="1" applyFont="1" applyBorder="1"/>
    <xf numFmtId="1" fontId="5" fillId="0" borderId="6" xfId="0" applyNumberFormat="1" applyFont="1" applyBorder="1"/>
    <xf numFmtId="1" fontId="5" fillId="0" borderId="16" xfId="0" applyNumberFormat="1" applyFont="1" applyBorder="1"/>
    <xf numFmtId="164" fontId="3" fillId="0" borderId="4" xfId="0" applyNumberFormat="1" applyFont="1" applyBorder="1" applyAlignment="1">
      <alignment horizontal="right"/>
    </xf>
    <xf numFmtId="0" fontId="37" fillId="8" borderId="0" xfId="11" applyFont="1" applyFill="1" applyBorder="1" applyAlignment="1" applyProtection="1">
      <alignment horizontal="center" vertical="center"/>
      <protection locked="0"/>
    </xf>
    <xf numFmtId="0" fontId="37" fillId="9" borderId="0" xfId="11" applyFont="1" applyFill="1" applyBorder="1" applyAlignment="1" applyProtection="1">
      <alignment horizontal="center" vertical="center" wrapText="1"/>
      <protection locked="0"/>
    </xf>
    <xf numFmtId="0" fontId="30" fillId="10" borderId="0" xfId="3" applyFont="1" applyFill="1" applyBorder="1" applyAlignment="1" applyProtection="1">
      <alignment horizontal="center" vertical="center"/>
      <protection locked="0"/>
    </xf>
    <xf numFmtId="0" fontId="38" fillId="10" borderId="0" xfId="3" applyFont="1" applyFill="1" applyBorder="1" applyAlignment="1" applyProtection="1">
      <alignment horizontal="center" vertical="center"/>
      <protection locked="0"/>
    </xf>
    <xf numFmtId="49" fontId="39" fillId="12" borderId="30" xfId="11" applyNumberFormat="1" applyFont="1" applyFill="1" applyBorder="1" applyAlignment="1" applyProtection="1">
      <alignment horizontal="center" vertical="top"/>
      <protection locked="0"/>
    </xf>
    <xf numFmtId="49" fontId="39" fillId="13" borderId="30" xfId="11" applyNumberFormat="1" applyFont="1" applyFill="1" applyBorder="1" applyAlignment="1" applyProtection="1">
      <alignment horizontal="center" vertical="top"/>
      <protection locked="0"/>
    </xf>
    <xf numFmtId="0" fontId="30" fillId="0" borderId="0" xfId="12" applyFont="1" applyFill="1" applyBorder="1" applyAlignment="1" applyProtection="1">
      <alignment vertical="top"/>
      <protection locked="0"/>
    </xf>
    <xf numFmtId="0" fontId="38" fillId="0" borderId="0" xfId="12" applyFont="1" applyFill="1" applyBorder="1" applyAlignment="1" applyProtection="1">
      <alignment vertical="top"/>
      <protection locked="0"/>
    </xf>
    <xf numFmtId="49" fontId="40" fillId="14" borderId="30" xfId="11" applyNumberFormat="1" applyFont="1" applyFill="1" applyBorder="1" applyAlignment="1" applyProtection="1">
      <alignment horizontal="center" vertical="top"/>
    </xf>
    <xf numFmtId="0" fontId="32" fillId="0" borderId="0" xfId="12" applyFont="1" applyFill="1" applyBorder="1" applyAlignment="1" applyProtection="1">
      <alignment horizontal="left" vertical="top"/>
      <protection locked="0"/>
    </xf>
    <xf numFmtId="0" fontId="3" fillId="0" borderId="0" xfId="12" applyFont="1" applyFill="1" applyBorder="1" applyAlignment="1" applyProtection="1">
      <alignment vertical="top"/>
      <protection locked="0"/>
    </xf>
    <xf numFmtId="0" fontId="41" fillId="0" borderId="0" xfId="12" applyFont="1" applyFill="1" applyBorder="1" applyAlignment="1" applyProtection="1">
      <alignment vertical="top"/>
      <protection locked="0"/>
    </xf>
    <xf numFmtId="49" fontId="42" fillId="14" borderId="31" xfId="11" applyNumberFormat="1" applyFont="1" applyFill="1" applyBorder="1" applyAlignment="1" applyProtection="1">
      <alignment horizontal="center"/>
    </xf>
    <xf numFmtId="0" fontId="32" fillId="0" borderId="0" xfId="12" applyFont="1" applyFill="1" applyBorder="1" applyAlignment="1" applyProtection="1">
      <alignment horizontal="left"/>
      <protection locked="0"/>
    </xf>
    <xf numFmtId="0" fontId="2" fillId="0" borderId="0" xfId="12" applyFont="1" applyFill="1" applyBorder="1" applyAlignment="1" applyProtection="1">
      <protection locked="0"/>
    </xf>
    <xf numFmtId="0" fontId="32" fillId="0" borderId="0" xfId="12" applyFont="1" applyFill="1" applyBorder="1" applyAlignment="1" applyProtection="1">
      <protection locked="0"/>
    </xf>
    <xf numFmtId="0" fontId="32" fillId="0" borderId="0" xfId="12" applyFont="1" applyFill="1" applyBorder="1" applyAlignment="1" applyProtection="1">
      <alignment horizontal="left" vertical="center"/>
      <protection locked="0"/>
    </xf>
    <xf numFmtId="0" fontId="6" fillId="0" borderId="0" xfId="12" applyFont="1" applyFill="1" applyBorder="1" applyAlignment="1" applyProtection="1">
      <alignment vertical="center"/>
      <protection locked="0"/>
    </xf>
    <xf numFmtId="0" fontId="43" fillId="0" borderId="0" xfId="12" applyFont="1" applyFill="1" applyBorder="1" applyAlignment="1" applyProtection="1">
      <alignment vertical="center"/>
      <protection locked="0"/>
    </xf>
    <xf numFmtId="49" fontId="39" fillId="15" borderId="30" xfId="11" applyNumberFormat="1" applyFont="1" applyFill="1" applyBorder="1" applyAlignment="1" applyProtection="1">
      <alignment horizontal="center" vertical="top"/>
      <protection locked="0"/>
    </xf>
    <xf numFmtId="0" fontId="30" fillId="16" borderId="0" xfId="3" applyFont="1" applyFill="1" applyBorder="1" applyAlignment="1" applyProtection="1">
      <alignment horizontal="center" vertical="center"/>
      <protection locked="0"/>
    </xf>
    <xf numFmtId="0" fontId="6" fillId="0" borderId="0" xfId="12" applyFont="1" applyFill="1" applyBorder="1" applyAlignment="1" applyProtection="1">
      <alignment horizontal="center"/>
    </xf>
    <xf numFmtId="0" fontId="3" fillId="0" borderId="0" xfId="12" applyFont="1" applyFill="1" applyBorder="1" applyAlignment="1" applyProtection="1">
      <protection locked="0"/>
    </xf>
    <xf numFmtId="0" fontId="44" fillId="0" borderId="0" xfId="3" applyFont="1" applyFill="1" applyBorder="1" applyAlignment="1" applyProtection="1">
      <alignment vertical="top"/>
      <protection locked="0"/>
    </xf>
    <xf numFmtId="49" fontId="45" fillId="0" borderId="17" xfId="13" applyNumberFormat="1" applyFont="1" applyFill="1" applyBorder="1" applyAlignment="1">
      <alignment horizontal="center" vertical="top"/>
      <protection locked="0"/>
    </xf>
    <xf numFmtId="0" fontId="3" fillId="0" borderId="3" xfId="12" applyFont="1" applyFill="1" applyBorder="1" applyAlignment="1" applyProtection="1"/>
    <xf numFmtId="0" fontId="2" fillId="0" borderId="3" xfId="12" applyFont="1" applyBorder="1" applyAlignment="1" applyProtection="1"/>
    <xf numFmtId="0" fontId="38" fillId="0" borderId="3" xfId="12" applyFont="1" applyBorder="1" applyAlignment="1" applyProtection="1"/>
    <xf numFmtId="0" fontId="38" fillId="0" borderId="3" xfId="12" applyFont="1" applyFill="1" applyBorder="1" applyAlignment="1" applyProtection="1"/>
    <xf numFmtId="0" fontId="2" fillId="0" borderId="3" xfId="12" applyFont="1" applyFill="1" applyBorder="1" applyAlignment="1" applyProtection="1"/>
    <xf numFmtId="0" fontId="3" fillId="0" borderId="0" xfId="12" applyFont="1" applyAlignment="1" applyProtection="1"/>
    <xf numFmtId="0" fontId="3" fillId="0" borderId="11" xfId="12" applyFont="1" applyBorder="1" applyAlignment="1" applyProtection="1">
      <alignment horizontal="right"/>
    </xf>
    <xf numFmtId="0" fontId="5" fillId="0" borderId="0" xfId="12" applyFont="1" applyFill="1" applyAlignment="1" applyProtection="1"/>
    <xf numFmtId="0" fontId="38" fillId="0" borderId="0" xfId="12" applyFont="1" applyFill="1" applyAlignment="1" applyProtection="1"/>
    <xf numFmtId="14" fontId="2" fillId="0" borderId="0" xfId="12" applyNumberFormat="1" applyFont="1" applyFill="1" applyAlignment="1" applyProtection="1"/>
    <xf numFmtId="0" fontId="2" fillId="0" borderId="0" xfId="12" applyFont="1" applyFill="1" applyAlignment="1" applyProtection="1"/>
    <xf numFmtId="0" fontId="38" fillId="0" borderId="0" xfId="12" applyFont="1" applyAlignment="1" applyProtection="1"/>
    <xf numFmtId="0" fontId="3" fillId="0" borderId="7" xfId="12" applyFont="1" applyBorder="1" applyAlignment="1" applyProtection="1">
      <alignment horizontal="right"/>
    </xf>
    <xf numFmtId="14" fontId="38" fillId="0" borderId="0" xfId="12" applyNumberFormat="1" applyFont="1" applyFill="1" applyAlignment="1" applyProtection="1"/>
    <xf numFmtId="0" fontId="9" fillId="0" borderId="0" xfId="12" applyFont="1" applyAlignment="1" applyProtection="1"/>
    <xf numFmtId="0" fontId="38" fillId="0" borderId="0" xfId="12" applyFont="1" applyFill="1" applyBorder="1" applyAlignment="1" applyProtection="1"/>
    <xf numFmtId="0" fontId="38" fillId="0" borderId="9" xfId="12" applyFont="1" applyFill="1" applyBorder="1" applyAlignment="1" applyProtection="1">
      <alignment horizontal="center"/>
    </xf>
    <xf numFmtId="0" fontId="38" fillId="0" borderId="0" xfId="12" applyFont="1" applyFill="1" applyBorder="1" applyAlignment="1" applyProtection="1">
      <alignment horizontal="center"/>
    </xf>
    <xf numFmtId="0" fontId="38" fillId="0" borderId="4" xfId="12" applyFont="1" applyFill="1" applyBorder="1" applyAlignment="1" applyProtection="1">
      <alignment wrapText="1"/>
    </xf>
    <xf numFmtId="0" fontId="38" fillId="0" borderId="19" xfId="12" applyFont="1" applyFill="1" applyBorder="1" applyAlignment="1" applyProtection="1">
      <alignment horizontal="center" vertical="center"/>
    </xf>
    <xf numFmtId="0" fontId="3" fillId="0" borderId="7" xfId="12" applyFont="1" applyFill="1" applyBorder="1" applyAlignment="1" applyProtection="1">
      <alignment horizontal="right"/>
    </xf>
    <xf numFmtId="0" fontId="38" fillId="0" borderId="1" xfId="12" applyFont="1" applyFill="1" applyBorder="1" applyAlignment="1" applyProtection="1"/>
    <xf numFmtId="2" fontId="5" fillId="0" borderId="5" xfId="12" applyNumberFormat="1" applyFont="1" applyFill="1" applyBorder="1" applyAlignment="1" applyProtection="1"/>
    <xf numFmtId="2" fontId="5" fillId="0" borderId="15" xfId="12" applyNumberFormat="1" applyFont="1" applyFill="1" applyBorder="1" applyAlignment="1" applyProtection="1"/>
    <xf numFmtId="164" fontId="38" fillId="0" borderId="0" xfId="12" applyNumberFormat="1" applyFont="1" applyFill="1" applyAlignment="1" applyProtection="1"/>
    <xf numFmtId="174" fontId="6" fillId="0" borderId="6" xfId="12" applyNumberFormat="1" applyFont="1" applyFill="1" applyBorder="1" applyAlignment="1" applyProtection="1"/>
    <xf numFmtId="164" fontId="5" fillId="0" borderId="5" xfId="12" applyNumberFormat="1" applyFont="1" applyFill="1" applyBorder="1" applyAlignment="1" applyProtection="1"/>
    <xf numFmtId="0" fontId="3" fillId="0" borderId="0" xfId="12" applyFont="1" applyFill="1" applyAlignment="1" applyProtection="1"/>
    <xf numFmtId="2" fontId="5" fillId="0" borderId="16" xfId="12" applyNumberFormat="1" applyFont="1" applyFill="1" applyBorder="1" applyAlignment="1" applyProtection="1"/>
    <xf numFmtId="2" fontId="5" fillId="0" borderId="1" xfId="12" applyNumberFormat="1" applyFont="1" applyFill="1" applyBorder="1" applyAlignment="1" applyProtection="1"/>
    <xf numFmtId="2" fontId="38" fillId="0" borderId="0" xfId="12" applyNumberFormat="1" applyFont="1" applyFill="1" applyAlignment="1" applyProtection="1"/>
    <xf numFmtId="164" fontId="5" fillId="0" borderId="16" xfId="12" applyNumberFormat="1" applyFont="1" applyFill="1" applyBorder="1" applyAlignment="1" applyProtection="1"/>
    <xf numFmtId="0" fontId="3" fillId="0" borderId="0" xfId="12" applyFont="1" applyBorder="1" applyAlignment="1" applyProtection="1">
      <alignment horizontal="center"/>
    </xf>
    <xf numFmtId="0" fontId="9" fillId="0" borderId="0" xfId="12" applyFont="1" applyBorder="1" applyAlignment="1" applyProtection="1"/>
    <xf numFmtId="0" fontId="3" fillId="0" borderId="0" xfId="12" applyFont="1" applyBorder="1" applyAlignment="1" applyProtection="1"/>
    <xf numFmtId="0" fontId="38" fillId="0" borderId="0" xfId="12" applyFont="1" applyAlignment="1" applyProtection="1">
      <alignment horizontal="center"/>
    </xf>
    <xf numFmtId="0" fontId="18" fillId="0" borderId="0" xfId="12" applyFont="1" applyAlignment="1" applyProtection="1"/>
    <xf numFmtId="2" fontId="5" fillId="0" borderId="6" xfId="12" applyNumberFormat="1" applyFont="1" applyFill="1" applyBorder="1" applyAlignment="1" applyProtection="1"/>
    <xf numFmtId="2" fontId="5" fillId="0" borderId="12" xfId="12" applyNumberFormat="1" applyFont="1" applyFill="1" applyBorder="1" applyAlignment="1" applyProtection="1"/>
    <xf numFmtId="2" fontId="38" fillId="0" borderId="22" xfId="12" applyNumberFormat="1" applyFont="1" applyFill="1" applyBorder="1" applyAlignment="1" applyProtection="1"/>
    <xf numFmtId="164" fontId="5" fillId="0" borderId="6" xfId="12" applyNumberFormat="1" applyFont="1" applyFill="1" applyBorder="1" applyAlignment="1" applyProtection="1"/>
    <xf numFmtId="164" fontId="38" fillId="0" borderId="1" xfId="12" applyNumberFormat="1" applyFont="1" applyFill="1" applyBorder="1" applyAlignment="1" applyProtection="1"/>
    <xf numFmtId="174" fontId="6" fillId="0" borderId="4" xfId="12" applyNumberFormat="1" applyFont="1" applyFill="1" applyBorder="1" applyAlignment="1" applyProtection="1"/>
    <xf numFmtId="164" fontId="3" fillId="0" borderId="3" xfId="12" applyNumberFormat="1" applyFont="1" applyFill="1" applyBorder="1" applyAlignment="1" applyProtection="1"/>
    <xf numFmtId="164" fontId="38" fillId="0" borderId="3" xfId="12" applyNumberFormat="1" applyFont="1" applyFill="1" applyBorder="1" applyAlignment="1" applyProtection="1"/>
    <xf numFmtId="164" fontId="38" fillId="0" borderId="3" xfId="12" applyNumberFormat="1" applyFont="1" applyBorder="1" applyAlignment="1" applyProtection="1"/>
    <xf numFmtId="0" fontId="5" fillId="3" borderId="0" xfId="12" applyFont="1" applyFill="1" applyAlignment="1" applyProtection="1"/>
    <xf numFmtId="0" fontId="38" fillId="3" borderId="0" xfId="12" applyFont="1" applyFill="1" applyAlignment="1" applyProtection="1"/>
    <xf numFmtId="14" fontId="2" fillId="3" borderId="0" xfId="12" applyNumberFormat="1" applyFont="1" applyFill="1" applyAlignment="1" applyProtection="1"/>
    <xf numFmtId="174" fontId="6" fillId="3" borderId="6" xfId="12" applyNumberFormat="1" applyFont="1" applyFill="1" applyBorder="1" applyAlignment="1" applyProtection="1"/>
    <xf numFmtId="0" fontId="15" fillId="0" borderId="0" xfId="12" applyFont="1" applyAlignment="1" applyProtection="1">
      <alignment horizontal="center"/>
    </xf>
    <xf numFmtId="0" fontId="9" fillId="0" borderId="0" xfId="12" applyFont="1" applyAlignment="1" applyProtection="1">
      <alignment vertical="center"/>
    </xf>
    <xf numFmtId="166" fontId="6" fillId="6" borderId="4" xfId="0" applyNumberFormat="1" applyFont="1" applyFill="1" applyBorder="1" applyAlignment="1">
      <alignment vertical="center"/>
    </xf>
    <xf numFmtId="0" fontId="0" fillId="6" borderId="25" xfId="0" applyFill="1" applyBorder="1" applyAlignment="1">
      <alignment vertical="center"/>
    </xf>
    <xf numFmtId="171" fontId="8" fillId="17" borderId="24" xfId="0" applyNumberFormat="1" applyFont="1" applyFill="1" applyBorder="1" applyAlignment="1">
      <alignment horizontal="right" vertical="center"/>
    </xf>
    <xf numFmtId="166" fontId="6" fillId="17" borderId="4" xfId="0" applyNumberFormat="1" applyFont="1" applyFill="1" applyBorder="1" applyAlignment="1">
      <alignment vertical="center"/>
    </xf>
    <xf numFmtId="0" fontId="0" fillId="17" borderId="0" xfId="0" applyFill="1" applyAlignment="1">
      <alignment vertical="center"/>
    </xf>
    <xf numFmtId="0" fontId="11" fillId="17" borderId="20" xfId="0" applyFont="1" applyFill="1" applyBorder="1" applyAlignment="1">
      <alignment vertical="center"/>
    </xf>
    <xf numFmtId="0" fontId="8" fillId="17" borderId="0" xfId="0" applyFont="1" applyFill="1" applyAlignment="1">
      <alignment vertical="center"/>
    </xf>
    <xf numFmtId="167" fontId="8" fillId="17" borderId="0" xfId="0" applyNumberFormat="1" applyFont="1" applyFill="1" applyAlignment="1">
      <alignment vertical="center"/>
    </xf>
    <xf numFmtId="168" fontId="8" fillId="17" borderId="0" xfId="0" applyNumberFormat="1" applyFont="1" applyFill="1" applyAlignment="1">
      <alignment horizontal="right" vertical="center"/>
    </xf>
    <xf numFmtId="169" fontId="8" fillId="17" borderId="0" xfId="0" applyNumberFormat="1" applyFont="1" applyFill="1" applyAlignment="1">
      <alignment vertical="center"/>
    </xf>
    <xf numFmtId="172" fontId="8" fillId="17" borderId="0" xfId="0" applyNumberFormat="1" applyFont="1" applyFill="1" applyAlignment="1">
      <alignment vertical="center"/>
    </xf>
    <xf numFmtId="174" fontId="8" fillId="17" borderId="0" xfId="0" applyNumberFormat="1" applyFont="1" applyFill="1" applyAlignment="1">
      <alignment vertical="center"/>
    </xf>
    <xf numFmtId="0" fontId="17" fillId="17" borderId="0" xfId="0" applyFont="1" applyFill="1" applyAlignment="1">
      <alignment vertical="center" wrapText="1"/>
    </xf>
    <xf numFmtId="170" fontId="8" fillId="17" borderId="0" xfId="0" applyNumberFormat="1" applyFont="1" applyFill="1" applyAlignment="1">
      <alignment vertical="center"/>
    </xf>
    <xf numFmtId="0" fontId="17" fillId="17" borderId="0" xfId="0" applyFont="1" applyFill="1" applyAlignment="1">
      <alignment vertical="center"/>
    </xf>
    <xf numFmtId="0" fontId="19" fillId="17" borderId="25" xfId="0" applyFont="1" applyFill="1" applyBorder="1" applyAlignment="1">
      <alignment vertical="center"/>
    </xf>
    <xf numFmtId="171" fontId="4" fillId="17" borderId="26" xfId="0" applyNumberFormat="1" applyFont="1" applyFill="1" applyBorder="1" applyAlignment="1">
      <alignment horizontal="right" vertical="center"/>
    </xf>
    <xf numFmtId="0" fontId="11" fillId="17" borderId="0" xfId="0" applyFont="1" applyFill="1" applyAlignment="1">
      <alignment vertical="center"/>
    </xf>
    <xf numFmtId="0" fontId="17" fillId="0" borderId="2" xfId="0" applyFont="1" applyBorder="1" applyAlignment="1">
      <alignment horizontal="left" vertical="center"/>
    </xf>
    <xf numFmtId="0" fontId="11" fillId="5" borderId="2" xfId="0" applyFont="1" applyFill="1" applyBorder="1" applyAlignment="1">
      <alignment horizontal="left" vertical="center"/>
    </xf>
    <xf numFmtId="0" fontId="11" fillId="0" borderId="27" xfId="0" applyFont="1" applyBorder="1" applyAlignment="1">
      <alignment horizontal="left" vertical="center"/>
    </xf>
    <xf numFmtId="0" fontId="23" fillId="18" borderId="0" xfId="0" applyFont="1" applyFill="1" applyAlignment="1">
      <alignment vertical="center"/>
    </xf>
    <xf numFmtId="0" fontId="10" fillId="6" borderId="4" xfId="0" applyFont="1" applyFill="1" applyBorder="1" applyAlignment="1">
      <alignment horizontal="center"/>
    </xf>
    <xf numFmtId="0" fontId="0" fillId="6" borderId="0" xfId="0" applyFill="1" applyAlignment="1">
      <alignment horizontal="center"/>
    </xf>
    <xf numFmtId="164" fontId="4" fillId="6" borderId="7" xfId="0" applyNumberFormat="1" applyFont="1" applyFill="1" applyBorder="1" applyAlignment="1">
      <alignment horizontal="right"/>
    </xf>
    <xf numFmtId="164" fontId="6" fillId="6" borderId="4" xfId="0" applyNumberFormat="1" applyFont="1" applyFill="1" applyBorder="1"/>
    <xf numFmtId="0" fontId="3" fillId="0" borderId="0" xfId="0" applyFont="1" applyAlignment="1">
      <alignment vertical="center"/>
    </xf>
    <xf numFmtId="0" fontId="0" fillId="0" borderId="0" xfId="0" applyBorder="1" applyAlignment="1">
      <alignment vertical="center"/>
    </xf>
    <xf numFmtId="0" fontId="11" fillId="0" borderId="0" xfId="0" applyFont="1" applyBorder="1" applyAlignment="1">
      <alignment vertical="center"/>
    </xf>
    <xf numFmtId="0" fontId="0" fillId="17" borderId="0" xfId="0" applyFill="1" applyBorder="1" applyAlignment="1">
      <alignment vertical="center"/>
    </xf>
    <xf numFmtId="0" fontId="3" fillId="0" borderId="0" xfId="0" applyFont="1" applyBorder="1" applyAlignment="1">
      <alignment vertical="center"/>
    </xf>
    <xf numFmtId="16" fontId="8" fillId="0" borderId="0" xfId="0" applyNumberFormat="1" applyFont="1" applyAlignment="1">
      <alignment vertical="center"/>
    </xf>
    <xf numFmtId="0" fontId="46" fillId="6" borderId="0" xfId="0" applyFont="1" applyFill="1" applyAlignment="1">
      <alignment vertical="center"/>
    </xf>
    <xf numFmtId="0" fontId="0" fillId="19" borderId="0" xfId="0" applyFill="1" applyAlignment="1">
      <alignment horizontal="center"/>
    </xf>
    <xf numFmtId="0" fontId="0" fillId="19" borderId="0" xfId="0" applyFill="1"/>
    <xf numFmtId="2" fontId="3" fillId="0" borderId="11" xfId="0" applyNumberFormat="1" applyFont="1" applyBorder="1" applyAlignment="1">
      <alignment horizontal="right"/>
    </xf>
    <xf numFmtId="169" fontId="8" fillId="6" borderId="0" xfId="0" applyNumberFormat="1" applyFont="1" applyFill="1" applyAlignment="1">
      <alignment vertical="center"/>
    </xf>
    <xf numFmtId="0" fontId="8" fillId="6" borderId="0" xfId="0" applyFont="1" applyFill="1" applyAlignment="1">
      <alignment vertical="center"/>
    </xf>
    <xf numFmtId="172" fontId="8" fillId="6" borderId="0" xfId="0" applyNumberFormat="1" applyFont="1" applyFill="1" applyAlignment="1">
      <alignment vertical="center"/>
    </xf>
    <xf numFmtId="174" fontId="8" fillId="6" borderId="0" xfId="0" applyNumberFormat="1" applyFont="1" applyFill="1" applyAlignment="1">
      <alignment vertical="center"/>
    </xf>
    <xf numFmtId="20" fontId="5" fillId="0" borderId="0" xfId="0" applyNumberFormat="1" applyFont="1" applyAlignment="1">
      <alignment vertical="center"/>
    </xf>
    <xf numFmtId="49" fontId="5" fillId="0" borderId="0" xfId="0" applyNumberFormat="1" applyFont="1" applyAlignment="1">
      <alignment vertical="center"/>
    </xf>
    <xf numFmtId="0" fontId="0" fillId="0" borderId="0" xfId="0" applyFill="1" applyAlignment="1">
      <alignment horizontal="center"/>
    </xf>
    <xf numFmtId="0" fontId="3" fillId="19" borderId="0" xfId="0" applyFont="1" applyFill="1"/>
    <xf numFmtId="0" fontId="0" fillId="0" borderId="0" xfId="0" applyAlignment="1"/>
    <xf numFmtId="0" fontId="0" fillId="0" borderId="0" xfId="0" applyAlignment="1">
      <alignment horizontal="left"/>
    </xf>
    <xf numFmtId="0" fontId="0" fillId="6" borderId="0" xfId="0" applyFill="1"/>
    <xf numFmtId="2" fontId="3" fillId="0" borderId="7" xfId="0" applyNumberFormat="1" applyFont="1" applyBorder="1" applyAlignment="1">
      <alignment horizontal="right"/>
    </xf>
    <xf numFmtId="164" fontId="3" fillId="0" borderId="11" xfId="0" applyNumberFormat="1" applyFont="1" applyBorder="1" applyAlignment="1">
      <alignment horizontal="right"/>
    </xf>
    <xf numFmtId="1" fontId="5" fillId="0" borderId="0" xfId="0" applyNumberFormat="1" applyFont="1"/>
    <xf numFmtId="0" fontId="0" fillId="20" borderId="0" xfId="0" applyFill="1" applyAlignment="1">
      <alignment horizontal="center"/>
    </xf>
    <xf numFmtId="0" fontId="0" fillId="20" borderId="0" xfId="0" applyFill="1"/>
    <xf numFmtId="0" fontId="9" fillId="6" borderId="0" xfId="0" applyFont="1" applyFill="1"/>
    <xf numFmtId="164" fontId="3" fillId="0" borderId="23" xfId="0" applyNumberFormat="1" applyFont="1" applyBorder="1" applyAlignment="1">
      <alignment horizontal="right"/>
    </xf>
    <xf numFmtId="2" fontId="3" fillId="0" borderId="32" xfId="0" applyNumberFormat="1" applyFont="1" applyBorder="1" applyAlignment="1">
      <alignment horizontal="right"/>
    </xf>
    <xf numFmtId="164" fontId="3" fillId="0" borderId="0" xfId="0" applyNumberFormat="1" applyFont="1" applyBorder="1" applyAlignment="1">
      <alignment horizontal="right"/>
    </xf>
    <xf numFmtId="2" fontId="3" fillId="0" borderId="0" xfId="0" applyNumberFormat="1" applyFont="1" applyBorder="1" applyAlignment="1">
      <alignment horizontal="right"/>
    </xf>
    <xf numFmtId="0" fontId="0" fillId="0" borderId="8" xfId="0" applyFill="1" applyBorder="1" applyAlignment="1">
      <alignment horizontal="center"/>
    </xf>
    <xf numFmtId="0" fontId="0" fillId="0" borderId="8" xfId="0" applyFill="1" applyBorder="1"/>
    <xf numFmtId="0" fontId="35" fillId="0" borderId="25" xfId="0" applyFont="1" applyBorder="1" applyAlignment="1">
      <alignment vertical="center"/>
    </xf>
    <xf numFmtId="0" fontId="47" fillId="19" borderId="0" xfId="0" applyFont="1" applyFill="1" applyAlignment="1">
      <alignment horizontal="center"/>
    </xf>
    <xf numFmtId="0" fontId="47" fillId="19" borderId="0" xfId="0" applyFont="1" applyFill="1"/>
    <xf numFmtId="171" fontId="5" fillId="0" borderId="24" xfId="0" applyNumberFormat="1" applyFont="1" applyBorder="1" applyAlignment="1">
      <alignment horizontal="right" vertical="center"/>
    </xf>
    <xf numFmtId="0" fontId="11" fillId="0" borderId="20" xfId="0" applyFont="1" applyFill="1" applyBorder="1" applyAlignment="1">
      <alignment vertical="center"/>
    </xf>
    <xf numFmtId="166" fontId="6" fillId="0" borderId="0" xfId="0" applyNumberFormat="1" applyFont="1" applyBorder="1" applyAlignment="1">
      <alignment vertical="center"/>
    </xf>
    <xf numFmtId="0" fontId="3" fillId="0" borderId="0" xfId="0" applyFont="1" applyFill="1"/>
    <xf numFmtId="0" fontId="3" fillId="0" borderId="13" xfId="0" applyFont="1" applyBorder="1"/>
    <xf numFmtId="0" fontId="3" fillId="0" borderId="3" xfId="0" applyFont="1" applyBorder="1"/>
    <xf numFmtId="0" fontId="8" fillId="0" borderId="0" xfId="0" applyFont="1" applyBorder="1" applyAlignment="1">
      <alignment vertical="center"/>
    </xf>
    <xf numFmtId="167" fontId="8" fillId="0" borderId="0" xfId="0" applyNumberFormat="1" applyFont="1" applyBorder="1" applyAlignment="1">
      <alignment vertical="center"/>
    </xf>
    <xf numFmtId="168" fontId="8" fillId="0" borderId="0" xfId="0" applyNumberFormat="1" applyFont="1" applyBorder="1" applyAlignment="1">
      <alignment horizontal="right" vertical="center"/>
    </xf>
    <xf numFmtId="169" fontId="8" fillId="0" borderId="0" xfId="0" applyNumberFormat="1" applyFont="1" applyBorder="1" applyAlignment="1">
      <alignment vertical="center"/>
    </xf>
    <xf numFmtId="175" fontId="8" fillId="0" borderId="0" xfId="0" applyNumberFormat="1" applyFont="1" applyBorder="1" applyAlignment="1">
      <alignment vertical="center"/>
    </xf>
    <xf numFmtId="172" fontId="8" fillId="5" borderId="0" xfId="0" applyNumberFormat="1" applyFont="1" applyFill="1" applyBorder="1" applyAlignment="1">
      <alignment vertical="center"/>
    </xf>
    <xf numFmtId="170" fontId="8" fillId="0" borderId="0" xfId="0" applyNumberFormat="1" applyFont="1" applyBorder="1" applyAlignment="1">
      <alignment vertical="center"/>
    </xf>
    <xf numFmtId="0" fontId="17" fillId="0" borderId="0" xfId="0" applyFont="1" applyBorder="1" applyAlignment="1">
      <alignment vertical="center"/>
    </xf>
    <xf numFmtId="0" fontId="23" fillId="0" borderId="0" xfId="0" applyFont="1" applyBorder="1" applyAlignment="1">
      <alignment vertical="center"/>
    </xf>
    <xf numFmtId="0" fontId="11" fillId="0" borderId="0" xfId="0" applyFont="1" applyBorder="1" applyAlignment="1">
      <alignment horizontal="center" vertical="center"/>
    </xf>
    <xf numFmtId="17" fontId="8" fillId="0" borderId="0" xfId="0" applyNumberFormat="1" applyFont="1" applyAlignment="1">
      <alignment vertical="center"/>
    </xf>
    <xf numFmtId="0" fontId="0" fillId="0" borderId="0" xfId="0" applyFont="1" applyFill="1" applyBorder="1"/>
    <xf numFmtId="0" fontId="3" fillId="0" borderId="0" xfId="0" applyFont="1" applyFill="1" applyBorder="1"/>
    <xf numFmtId="0" fontId="46" fillId="6" borderId="0" xfId="0" applyFont="1" applyFill="1" applyBorder="1" applyAlignment="1">
      <alignment vertical="center"/>
    </xf>
    <xf numFmtId="0" fontId="49" fillId="21" borderId="20" xfId="0" applyFont="1" applyFill="1" applyBorder="1" applyAlignment="1">
      <alignment vertical="center"/>
    </xf>
    <xf numFmtId="171" fontId="8" fillId="22" borderId="24" xfId="0" applyNumberFormat="1" applyFont="1" applyFill="1" applyBorder="1" applyAlignment="1">
      <alignment horizontal="right" vertical="center"/>
    </xf>
    <xf numFmtId="166" fontId="6" fillId="22" borderId="4" xfId="0" applyNumberFormat="1" applyFont="1" applyFill="1" applyBorder="1" applyAlignment="1">
      <alignment vertical="center"/>
    </xf>
    <xf numFmtId="0" fontId="0" fillId="22" borderId="0" xfId="0" applyFill="1" applyAlignment="1">
      <alignment vertical="center"/>
    </xf>
    <xf numFmtId="0" fontId="8" fillId="22" borderId="0" xfId="0" applyFont="1" applyFill="1" applyAlignment="1">
      <alignment vertical="center"/>
    </xf>
    <xf numFmtId="167" fontId="8" fillId="22" borderId="0" xfId="0" applyNumberFormat="1" applyFont="1" applyFill="1" applyAlignment="1">
      <alignment vertical="center"/>
    </xf>
    <xf numFmtId="168" fontId="8" fillId="22" borderId="0" xfId="0" applyNumberFormat="1" applyFont="1" applyFill="1" applyAlignment="1">
      <alignment horizontal="right" vertical="center"/>
    </xf>
    <xf numFmtId="169" fontId="8" fillId="22" borderId="0" xfId="0" applyNumberFormat="1" applyFont="1" applyFill="1" applyAlignment="1">
      <alignment vertical="center"/>
    </xf>
    <xf numFmtId="172" fontId="8" fillId="22" borderId="0" xfId="0" applyNumberFormat="1" applyFont="1" applyFill="1" applyAlignment="1">
      <alignment vertical="center"/>
    </xf>
    <xf numFmtId="174" fontId="8" fillId="22" borderId="0" xfId="0" applyNumberFormat="1" applyFont="1" applyFill="1" applyAlignment="1">
      <alignment vertical="center"/>
    </xf>
    <xf numFmtId="0" fontId="17" fillId="22" borderId="0" xfId="0" applyFont="1" applyFill="1" applyAlignment="1">
      <alignment vertical="center" wrapText="1"/>
    </xf>
    <xf numFmtId="170" fontId="8" fillId="22" borderId="0" xfId="0" applyNumberFormat="1" applyFont="1" applyFill="1" applyAlignment="1">
      <alignment vertical="center"/>
    </xf>
    <xf numFmtId="0" fontId="17" fillId="22" borderId="0" xfId="0" applyFont="1" applyFill="1" applyAlignment="1">
      <alignment vertical="center"/>
    </xf>
    <xf numFmtId="0" fontId="23" fillId="22" borderId="0" xfId="0" applyFont="1" applyFill="1" applyAlignment="1">
      <alignment vertical="center"/>
    </xf>
    <xf numFmtId="0" fontId="19" fillId="22" borderId="25" xfId="0" applyFont="1" applyFill="1" applyBorder="1" applyAlignment="1">
      <alignment vertical="center"/>
    </xf>
    <xf numFmtId="171" fontId="4" fillId="22" borderId="26" xfId="0" applyNumberFormat="1" applyFont="1" applyFill="1" applyBorder="1" applyAlignment="1">
      <alignment horizontal="right" vertical="center"/>
    </xf>
    <xf numFmtId="0" fontId="11" fillId="22" borderId="0" xfId="0" applyFont="1" applyFill="1" applyAlignment="1">
      <alignment vertical="center"/>
    </xf>
    <xf numFmtId="17" fontId="8" fillId="22" borderId="0" xfId="0" applyNumberFormat="1" applyFont="1" applyFill="1" applyAlignment="1">
      <alignment vertical="center"/>
    </xf>
    <xf numFmtId="0" fontId="3" fillId="0" borderId="0" xfId="0" applyFont="1" applyFill="1" applyAlignment="1">
      <alignment horizontal="center"/>
    </xf>
    <xf numFmtId="0" fontId="2" fillId="23" borderId="0" xfId="0" applyFont="1" applyFill="1"/>
    <xf numFmtId="164" fontId="4" fillId="23" borderId="11" xfId="0" applyNumberFormat="1" applyFont="1" applyFill="1" applyBorder="1" applyAlignment="1">
      <alignment horizontal="right"/>
    </xf>
    <xf numFmtId="0" fontId="9" fillId="23" borderId="0" xfId="0" applyFont="1" applyFill="1"/>
    <xf numFmtId="49" fontId="3" fillId="0" borderId="7" xfId="12" applyNumberFormat="1" applyFont="1" applyFill="1" applyBorder="1" applyAlignment="1" applyProtection="1">
      <alignment horizontal="center"/>
    </xf>
    <xf numFmtId="165" fontId="4" fillId="0" borderId="11" xfId="0" applyNumberFormat="1" applyFont="1" applyBorder="1" applyAlignment="1">
      <alignment horizontal="right"/>
    </xf>
    <xf numFmtId="165" fontId="3" fillId="0" borderId="11" xfId="0" applyNumberFormat="1" applyFont="1" applyBorder="1" applyAlignment="1">
      <alignment horizontal="right"/>
    </xf>
    <xf numFmtId="0" fontId="11" fillId="24" borderId="0" xfId="0" applyFont="1" applyFill="1" applyAlignment="1">
      <alignment vertical="center"/>
    </xf>
    <xf numFmtId="169" fontId="17" fillId="0" borderId="0" xfId="0" applyNumberFormat="1" applyFont="1" applyAlignment="1">
      <alignment vertical="center"/>
    </xf>
    <xf numFmtId="166" fontId="2" fillId="0" borderId="4" xfId="0" applyNumberFormat="1" applyFont="1" applyBorder="1" applyAlignment="1">
      <alignment vertical="center"/>
    </xf>
    <xf numFmtId="0" fontId="10" fillId="25" borderId="4" xfId="0" applyFont="1" applyFill="1" applyBorder="1" applyAlignment="1">
      <alignment horizontal="center"/>
    </xf>
    <xf numFmtId="0" fontId="10" fillId="26" borderId="4" xfId="0" applyFont="1" applyFill="1" applyBorder="1" applyAlignment="1">
      <alignment horizontal="center"/>
    </xf>
    <xf numFmtId="0" fontId="10" fillId="27" borderId="4" xfId="0" applyFont="1" applyFill="1" applyBorder="1" applyAlignment="1">
      <alignment horizontal="center"/>
    </xf>
    <xf numFmtId="0" fontId="0" fillId="27" borderId="0" xfId="0" applyFill="1" applyAlignment="1">
      <alignment horizontal="center"/>
    </xf>
    <xf numFmtId="0" fontId="9" fillId="27" borderId="0" xfId="0" applyFont="1" applyFill="1"/>
    <xf numFmtId="0" fontId="11" fillId="6" borderId="0" xfId="0" applyFont="1" applyFill="1" applyAlignment="1">
      <alignment vertical="center"/>
    </xf>
    <xf numFmtId="0" fontId="11" fillId="0" borderId="20" xfId="0" applyFont="1" applyBorder="1" applyAlignment="1">
      <alignment vertical="center" wrapText="1"/>
    </xf>
    <xf numFmtId="2" fontId="4" fillId="0" borderId="32" xfId="0" applyNumberFormat="1" applyFont="1" applyBorder="1" applyAlignment="1">
      <alignment horizontal="right"/>
    </xf>
    <xf numFmtId="2" fontId="50" fillId="17" borderId="17" xfId="0" applyNumberFormat="1" applyFont="1" applyFill="1" applyBorder="1"/>
    <xf numFmtId="0" fontId="0" fillId="0" borderId="33" xfId="0" applyBorder="1"/>
    <xf numFmtId="0" fontId="0" fillId="0" borderId="4" xfId="0" applyBorder="1" applyAlignment="1">
      <alignment horizontal="center" wrapText="1"/>
    </xf>
    <xf numFmtId="0" fontId="0" fillId="0" borderId="4" xfId="0" applyBorder="1" applyAlignment="1">
      <alignment horizontal="center" wrapText="1"/>
    </xf>
    <xf numFmtId="2" fontId="0" fillId="0" borderId="0" xfId="0" applyNumberFormat="1" applyBorder="1"/>
    <xf numFmtId="2" fontId="0" fillId="0" borderId="0" xfId="0" applyNumberFormat="1" applyAlignment="1">
      <alignment vertical="center"/>
    </xf>
    <xf numFmtId="0" fontId="51" fillId="8" borderId="0" xfId="1" applyFont="1" applyFill="1" applyBorder="1" applyAlignment="1" applyProtection="1">
      <alignment horizontal="center" vertical="center"/>
      <protection locked="0"/>
    </xf>
    <xf numFmtId="0" fontId="51" fillId="9" borderId="0" xfId="1" applyFont="1" applyFill="1" applyBorder="1" applyAlignment="1" applyProtection="1">
      <alignment horizontal="center" vertical="center" wrapText="1"/>
      <protection locked="0"/>
    </xf>
    <xf numFmtId="0" fontId="30" fillId="9" borderId="0" xfId="2" applyFont="1" applyFill="1" applyBorder="1" applyAlignment="1" applyProtection="1">
      <alignment horizontal="center" vertical="center"/>
      <protection locked="0"/>
    </xf>
    <xf numFmtId="0" fontId="51" fillId="0" borderId="30" xfId="1" applyFont="1" applyFill="1" applyBorder="1" applyAlignment="1" applyProtection="1">
      <alignment vertical="top"/>
      <protection locked="0"/>
    </xf>
    <xf numFmtId="0" fontId="30" fillId="0" borderId="0" xfId="2" applyFont="1" applyFill="1" applyBorder="1" applyAlignment="1" applyProtection="1">
      <alignment vertical="top"/>
      <protection locked="0"/>
    </xf>
    <xf numFmtId="0" fontId="52" fillId="0" borderId="30" xfId="1" applyFont="1" applyFill="1" applyBorder="1" applyAlignment="1" applyProtection="1">
      <alignment horizontal="center" vertical="center"/>
      <protection locked="0"/>
    </xf>
    <xf numFmtId="0" fontId="52" fillId="0" borderId="0" xfId="2" applyFont="1" applyFill="1" applyBorder="1" applyAlignment="1" applyProtection="1">
      <alignment horizontal="center" vertical="center"/>
      <protection locked="0"/>
    </xf>
    <xf numFmtId="0" fontId="51" fillId="0" borderId="31" xfId="1" applyFont="1" applyFill="1" applyBorder="1" applyAlignment="1" applyProtection="1">
      <alignment vertical="top"/>
      <protection locked="0"/>
    </xf>
    <xf numFmtId="49" fontId="53" fillId="0" borderId="31" xfId="1" applyNumberFormat="1" applyFont="1" applyFill="1" applyBorder="1" applyAlignment="1" applyProtection="1">
      <alignment horizontal="center" vertical="top"/>
      <protection locked="0"/>
    </xf>
    <xf numFmtId="49" fontId="53" fillId="12" borderId="30" xfId="1" applyNumberFormat="1" applyFont="1" applyFill="1" applyBorder="1" applyAlignment="1" applyProtection="1">
      <alignment horizontal="center" vertical="top"/>
    </xf>
    <xf numFmtId="0" fontId="54" fillId="0" borderId="30" xfId="1" applyFont="1" applyFill="1" applyBorder="1" applyAlignment="1" applyProtection="1">
      <alignment vertical="top"/>
      <protection locked="0"/>
    </xf>
    <xf numFmtId="49" fontId="55" fillId="14" borderId="30" xfId="1" applyNumberFormat="1" applyFont="1" applyFill="1" applyBorder="1" applyAlignment="1" applyProtection="1">
      <alignment horizontal="center" vertical="top"/>
    </xf>
    <xf numFmtId="0" fontId="54" fillId="0" borderId="0" xfId="2" applyFont="1" applyFill="1" applyBorder="1" applyAlignment="1" applyProtection="1">
      <alignment vertical="top"/>
      <protection locked="0"/>
    </xf>
    <xf numFmtId="49" fontId="39" fillId="14" borderId="30" xfId="1" applyNumberFormat="1" applyFont="1" applyFill="1" applyBorder="1" applyAlignment="1" applyProtection="1">
      <alignment horizontal="center" vertical="center"/>
    </xf>
    <xf numFmtId="49" fontId="39" fillId="0" borderId="30" xfId="1" applyNumberFormat="1" applyFont="1" applyFill="1" applyBorder="1" applyAlignment="1" applyProtection="1">
      <alignment horizontal="center" vertical="center"/>
      <protection locked="0"/>
    </xf>
    <xf numFmtId="49" fontId="56" fillId="14" borderId="31" xfId="1" applyNumberFormat="1" applyFont="1" applyFill="1" applyBorder="1" applyAlignment="1" applyProtection="1">
      <alignment horizontal="center" vertical="top"/>
    </xf>
    <xf numFmtId="49" fontId="57" fillId="0" borderId="31" xfId="1" applyNumberFormat="1" applyFont="1" applyFill="1" applyBorder="1" applyAlignment="1" applyProtection="1">
      <alignment horizontal="center" vertical="top"/>
    </xf>
    <xf numFmtId="49" fontId="53" fillId="15" borderId="30" xfId="1" applyNumberFormat="1" applyFont="1" applyFill="1" applyBorder="1" applyAlignment="1" applyProtection="1">
      <alignment horizontal="center" vertical="top"/>
    </xf>
    <xf numFmtId="49" fontId="53" fillId="28" borderId="30" xfId="1" applyNumberFormat="1" applyFont="1" applyFill="1" applyBorder="1" applyAlignment="1" applyProtection="1">
      <alignment horizontal="center" vertical="top"/>
    </xf>
    <xf numFmtId="49" fontId="53" fillId="12" borderId="30" xfId="1" applyNumberFormat="1" applyFont="1" applyFill="1" applyBorder="1" applyAlignment="1" applyProtection="1">
      <alignment horizontal="center" vertical="top"/>
      <protection locked="0"/>
    </xf>
    <xf numFmtId="49" fontId="53" fillId="28" borderId="30" xfId="1" applyNumberFormat="1" applyFont="1" applyFill="1" applyBorder="1" applyAlignment="1" applyProtection="1">
      <alignment horizontal="center" vertical="top"/>
      <protection locked="0"/>
    </xf>
    <xf numFmtId="0" fontId="30" fillId="0" borderId="0" xfId="3" applyFont="1" applyFill="1" applyBorder="1" applyAlignment="1" applyProtection="1">
      <alignment vertical="top"/>
      <protection locked="0"/>
    </xf>
    <xf numFmtId="0" fontId="52" fillId="0" borderId="0" xfId="3" applyFont="1" applyFill="1" applyBorder="1" applyAlignment="1" applyProtection="1">
      <alignment horizontal="center" vertical="top"/>
      <protection locked="0"/>
    </xf>
    <xf numFmtId="0" fontId="52" fillId="0" borderId="0" xfId="14" applyFont="1" applyFill="1" applyBorder="1" applyAlignment="1" applyProtection="1">
      <alignment horizontal="center"/>
      <protection locked="0"/>
    </xf>
    <xf numFmtId="0" fontId="2" fillId="0" borderId="0" xfId="14" applyFont="1" applyFill="1" applyBorder="1" applyAlignment="1" applyProtection="1">
      <protection locked="0"/>
    </xf>
    <xf numFmtId="0" fontId="30" fillId="0" borderId="0" xfId="3" applyFont="1" applyFill="1" applyBorder="1" applyAlignment="1" applyProtection="1">
      <alignment horizontal="center" vertical="top"/>
      <protection locked="0"/>
    </xf>
    <xf numFmtId="49" fontId="58" fillId="14" borderId="17" xfId="2" applyNumberFormat="1" applyFont="1" applyFill="1" applyBorder="1" applyAlignment="1" applyProtection="1">
      <alignment horizontal="center" vertical="top"/>
    </xf>
    <xf numFmtId="0" fontId="30" fillId="0" borderId="0" xfId="14" applyFont="1" applyFill="1" applyBorder="1" applyAlignment="1" applyProtection="1">
      <alignment vertical="top"/>
      <protection locked="0"/>
    </xf>
    <xf numFmtId="164" fontId="59" fillId="0" borderId="7" xfId="12" applyNumberFormat="1" applyFont="1" applyFill="1" applyBorder="1" applyAlignment="1" applyProtection="1">
      <alignment horizontal="center"/>
    </xf>
    <xf numFmtId="0" fontId="15" fillId="0" borderId="0" xfId="14" applyFont="1" applyAlignment="1" applyProtection="1">
      <alignment horizontal="center"/>
    </xf>
    <xf numFmtId="0" fontId="9" fillId="0" borderId="0" xfId="13" applyFont="1" applyProtection="1"/>
    <xf numFmtId="0" fontId="38" fillId="0" borderId="0" xfId="14" applyFont="1" applyFill="1" applyBorder="1" applyAlignment="1" applyProtection="1">
      <alignment vertical="top"/>
      <protection locked="0"/>
    </xf>
    <xf numFmtId="0" fontId="60" fillId="0" borderId="0" xfId="0" applyFont="1" applyAlignment="1">
      <alignment vertical="center"/>
    </xf>
    <xf numFmtId="0" fontId="41" fillId="8" borderId="0" xfId="15" applyFont="1" applyFill="1" applyBorder="1" applyAlignment="1" applyProtection="1">
      <alignment horizontal="center" vertical="center"/>
      <protection locked="0"/>
    </xf>
    <xf numFmtId="0" fontId="41" fillId="9" borderId="0" xfId="15" applyFont="1" applyFill="1" applyBorder="1" applyAlignment="1" applyProtection="1">
      <alignment horizontal="center" vertical="center" wrapText="1"/>
      <protection locked="0"/>
    </xf>
    <xf numFmtId="0" fontId="52" fillId="10" borderId="0" xfId="3" applyFont="1" applyFill="1" applyBorder="1" applyAlignment="1" applyProtection="1">
      <alignment horizontal="center" vertical="center"/>
      <protection locked="0"/>
    </xf>
    <xf numFmtId="0" fontId="11" fillId="10" borderId="0" xfId="3" applyFont="1" applyFill="1" applyBorder="1" applyAlignment="1" applyProtection="1">
      <alignment horizontal="center" vertical="center"/>
      <protection locked="0"/>
    </xf>
    <xf numFmtId="0" fontId="62" fillId="10" borderId="0" xfId="3" applyFont="1" applyFill="1" applyBorder="1" applyAlignment="1" applyProtection="1">
      <alignment horizontal="center" vertical="center"/>
      <protection locked="0"/>
    </xf>
    <xf numFmtId="49" fontId="42" fillId="12" borderId="30" xfId="15" applyNumberFormat="1" applyFont="1" applyFill="1" applyBorder="1" applyAlignment="1" applyProtection="1">
      <alignment horizontal="center" vertical="top"/>
      <protection locked="0"/>
    </xf>
    <xf numFmtId="0" fontId="41" fillId="29" borderId="30" xfId="15" applyFont="1" applyFill="1" applyBorder="1" applyAlignment="1" applyProtection="1">
      <alignment vertical="top"/>
      <protection locked="0"/>
    </xf>
    <xf numFmtId="49" fontId="42" fillId="15" borderId="30" xfId="15" applyNumberFormat="1" applyFont="1" applyFill="1" applyBorder="1" applyAlignment="1" applyProtection="1">
      <alignment horizontal="center" vertical="top"/>
      <protection locked="0"/>
    </xf>
    <xf numFmtId="0" fontId="52" fillId="0" borderId="0" xfId="14" applyFont="1" applyFill="1" applyBorder="1" applyAlignment="1" applyProtection="1">
      <alignment horizontal="center" vertical="top"/>
      <protection locked="0"/>
    </xf>
    <xf numFmtId="0" fontId="11" fillId="0" borderId="0" xfId="14" applyFont="1" applyFill="1" applyBorder="1" applyAlignment="1" applyProtection="1">
      <alignment vertical="top"/>
      <protection locked="0"/>
    </xf>
    <xf numFmtId="0" fontId="62" fillId="0" borderId="0" xfId="14" applyFont="1" applyFill="1" applyBorder="1" applyAlignment="1" applyProtection="1">
      <alignment vertical="top"/>
      <protection locked="0"/>
    </xf>
    <xf numFmtId="49" fontId="63" fillId="14" borderId="30" xfId="15" applyNumberFormat="1" applyFont="1" applyFill="1" applyBorder="1" applyAlignment="1" applyProtection="1">
      <alignment horizontal="center" vertical="top"/>
    </xf>
    <xf numFmtId="0" fontId="41" fillId="0" borderId="30" xfId="15" applyFont="1" applyFill="1" applyBorder="1" applyAlignment="1" applyProtection="1">
      <alignment vertical="top"/>
      <protection locked="0"/>
    </xf>
    <xf numFmtId="0" fontId="64" fillId="0" borderId="0" xfId="14" applyFont="1" applyFill="1" applyBorder="1" applyAlignment="1" applyProtection="1">
      <protection locked="0"/>
    </xf>
    <xf numFmtId="0" fontId="52" fillId="0" borderId="0" xfId="14" applyFont="1" applyFill="1" applyBorder="1" applyAlignment="1" applyProtection="1">
      <protection locked="0"/>
    </xf>
    <xf numFmtId="49" fontId="65" fillId="14" borderId="30" xfId="15" applyNumberFormat="1" applyFont="1" applyFill="1" applyBorder="1" applyAlignment="1" applyProtection="1">
      <alignment horizontal="center" vertical="top"/>
    </xf>
    <xf numFmtId="49" fontId="66" fillId="14" borderId="30" xfId="15" applyNumberFormat="1" applyFont="1" applyFill="1" applyBorder="1" applyAlignment="1" applyProtection="1">
      <alignment horizontal="center" vertical="top"/>
    </xf>
    <xf numFmtId="0" fontId="52" fillId="0" borderId="0" xfId="14" applyFont="1" applyFill="1" applyBorder="1" applyAlignment="1" applyProtection="1">
      <alignment horizontal="center" vertical="center"/>
      <protection locked="0"/>
    </xf>
    <xf numFmtId="0" fontId="2" fillId="0" borderId="0" xfId="14" applyFont="1" applyFill="1" applyBorder="1" applyAlignment="1" applyProtection="1">
      <alignment vertical="center"/>
      <protection locked="0"/>
    </xf>
    <xf numFmtId="0" fontId="32" fillId="0" borderId="0" xfId="14" applyFont="1" applyFill="1" applyBorder="1" applyAlignment="1" applyProtection="1">
      <alignment vertical="center"/>
      <protection locked="0"/>
    </xf>
    <xf numFmtId="49" fontId="67" fillId="14" borderId="30" xfId="15" applyNumberFormat="1" applyFont="1" applyFill="1" applyBorder="1" applyAlignment="1" applyProtection="1">
      <alignment horizontal="center" vertical="top"/>
    </xf>
    <xf numFmtId="0" fontId="32" fillId="0" borderId="0" xfId="14" applyFont="1" applyFill="1" applyBorder="1" applyAlignment="1" applyProtection="1">
      <protection locked="0"/>
    </xf>
    <xf numFmtId="49" fontId="68" fillId="14" borderId="31" xfId="15" applyNumberFormat="1" applyFont="1" applyFill="1" applyBorder="1" applyAlignment="1" applyProtection="1">
      <alignment horizontal="center"/>
    </xf>
    <xf numFmtId="0" fontId="43" fillId="0" borderId="31" xfId="15" applyFont="1" applyFill="1" applyBorder="1" applyAlignment="1" applyProtection="1">
      <protection locked="0"/>
    </xf>
    <xf numFmtId="0" fontId="43" fillId="0" borderId="0" xfId="14" applyFont="1" applyFill="1" applyBorder="1" applyAlignment="1" applyProtection="1">
      <alignment horizontal="center"/>
      <protection locked="0"/>
    </xf>
    <xf numFmtId="0" fontId="6" fillId="0" borderId="0" xfId="14" applyFont="1" applyFill="1" applyBorder="1" applyAlignment="1" applyProtection="1">
      <protection locked="0"/>
    </xf>
    <xf numFmtId="0" fontId="43" fillId="0" borderId="0" xfId="14" applyFont="1" applyFill="1" applyBorder="1" applyAlignment="1" applyProtection="1">
      <protection locked="0"/>
    </xf>
    <xf numFmtId="49" fontId="42" fillId="12" borderId="30" xfId="15" applyNumberFormat="1" applyFont="1" applyFill="1" applyBorder="1" applyAlignment="1" applyProtection="1">
      <alignment horizontal="center" vertical="top"/>
    </xf>
    <xf numFmtId="49" fontId="42" fillId="15" borderId="30" xfId="15" applyNumberFormat="1" applyFont="1" applyFill="1" applyBorder="1" applyAlignment="1" applyProtection="1">
      <alignment horizontal="center" vertical="top"/>
    </xf>
    <xf numFmtId="49" fontId="69" fillId="14" borderId="30" xfId="15" applyNumberFormat="1" applyFont="1" applyFill="1" applyBorder="1" applyAlignment="1" applyProtection="1">
      <alignment horizontal="center" vertical="top"/>
    </xf>
    <xf numFmtId="49" fontId="70" fillId="14" borderId="30" xfId="15" applyNumberFormat="1" applyFont="1" applyFill="1" applyBorder="1" applyAlignment="1" applyProtection="1">
      <alignment horizontal="center" vertical="top"/>
    </xf>
    <xf numFmtId="49" fontId="71" fillId="14" borderId="30" xfId="15" applyNumberFormat="1" applyFont="1" applyFill="1" applyBorder="1" applyAlignment="1" applyProtection="1">
      <alignment horizontal="center" vertical="top"/>
    </xf>
    <xf numFmtId="0" fontId="62" fillId="0" borderId="0" xfId="12" applyFont="1" applyFill="1" applyBorder="1" applyAlignment="1" applyProtection="1">
      <alignment vertical="top"/>
      <protection locked="0"/>
    </xf>
    <xf numFmtId="0" fontId="43" fillId="0" borderId="0" xfId="12" applyFont="1" applyFill="1" applyBorder="1" applyAlignment="1" applyProtection="1">
      <protection locked="0"/>
    </xf>
    <xf numFmtId="0" fontId="32" fillId="0" borderId="0" xfId="12" applyFont="1" applyFill="1" applyBorder="1" applyAlignment="1" applyProtection="1">
      <alignment vertical="center"/>
      <protection locked="0"/>
    </xf>
    <xf numFmtId="49" fontId="42" fillId="13" borderId="30" xfId="15" applyNumberFormat="1" applyFont="1" applyFill="1" applyBorder="1" applyAlignment="1" applyProtection="1">
      <alignment horizontal="center" vertical="top"/>
    </xf>
    <xf numFmtId="0" fontId="52" fillId="0" borderId="0" xfId="12" applyFont="1" applyFill="1" applyBorder="1" applyAlignment="1" applyProtection="1">
      <alignment horizontal="center" vertical="center"/>
      <protection locked="0"/>
    </xf>
    <xf numFmtId="0" fontId="52" fillId="0" borderId="0" xfId="12" applyFont="1" applyFill="1" applyBorder="1" applyAlignment="1" applyProtection="1">
      <alignment horizontal="center" vertical="top"/>
      <protection locked="0"/>
    </xf>
    <xf numFmtId="0" fontId="43" fillId="0" borderId="0" xfId="12" applyFont="1" applyFill="1" applyBorder="1" applyAlignment="1" applyProtection="1">
      <alignment horizontal="center"/>
      <protection locked="0"/>
    </xf>
    <xf numFmtId="49" fontId="42" fillId="28" borderId="30" xfId="15" applyNumberFormat="1" applyFont="1" applyFill="1" applyBorder="1" applyAlignment="1" applyProtection="1">
      <alignment horizontal="center" vertical="top"/>
      <protection locked="0"/>
    </xf>
    <xf numFmtId="0" fontId="52" fillId="0" borderId="0" xfId="12" applyFont="1" applyFill="1" applyBorder="1" applyAlignment="1" applyProtection="1">
      <alignment horizontal="center"/>
      <protection locked="0"/>
    </xf>
    <xf numFmtId="0" fontId="41" fillId="0" borderId="0" xfId="3" applyFont="1" applyFill="1" applyBorder="1" applyAlignment="1" applyProtection="1">
      <alignment vertical="center"/>
      <protection locked="0"/>
    </xf>
    <xf numFmtId="0" fontId="6" fillId="0" borderId="17" xfId="14" applyFont="1" applyFill="1" applyBorder="1" applyAlignment="1" applyProtection="1">
      <alignment horizontal="center"/>
    </xf>
    <xf numFmtId="0" fontId="3" fillId="0" borderId="3" xfId="14" applyFont="1" applyFill="1" applyBorder="1" applyAlignment="1" applyProtection="1"/>
    <xf numFmtId="0" fontId="2" fillId="0" borderId="3" xfId="14" applyFont="1" applyBorder="1" applyAlignment="1" applyProtection="1"/>
    <xf numFmtId="0" fontId="38" fillId="0" borderId="3" xfId="14" applyFont="1" applyBorder="1" applyAlignment="1" applyProtection="1"/>
    <xf numFmtId="0" fontId="38" fillId="0" borderId="3" xfId="14" applyFont="1" applyFill="1" applyBorder="1" applyAlignment="1" applyProtection="1"/>
    <xf numFmtId="0" fontId="2" fillId="0" borderId="3" xfId="14" applyFont="1" applyFill="1" applyBorder="1" applyAlignment="1" applyProtection="1"/>
    <xf numFmtId="0" fontId="6" fillId="0" borderId="0" xfId="14" applyFont="1" applyFill="1" applyBorder="1" applyAlignment="1" applyProtection="1">
      <alignment horizontal="center"/>
    </xf>
    <xf numFmtId="0" fontId="3" fillId="0" borderId="0" xfId="14" applyFont="1" applyAlignment="1" applyProtection="1"/>
    <xf numFmtId="0" fontId="3" fillId="0" borderId="11" xfId="14" applyFont="1" applyBorder="1" applyAlignment="1" applyProtection="1">
      <alignment horizontal="right"/>
    </xf>
    <xf numFmtId="0" fontId="5" fillId="0" borderId="0" xfId="14" applyFont="1" applyFill="1" applyAlignment="1" applyProtection="1"/>
    <xf numFmtId="0" fontId="38" fillId="0" borderId="0" xfId="14" applyFont="1" applyFill="1" applyAlignment="1" applyProtection="1"/>
    <xf numFmtId="14" fontId="2" fillId="0" borderId="0" xfId="14" applyNumberFormat="1" applyFont="1" applyFill="1" applyAlignment="1" applyProtection="1"/>
    <xf numFmtId="0" fontId="2" fillId="0" borderId="0" xfId="14" applyFont="1" applyFill="1" applyAlignment="1" applyProtection="1"/>
    <xf numFmtId="0" fontId="38" fillId="0" borderId="0" xfId="14" applyFont="1" applyAlignment="1" applyProtection="1"/>
    <xf numFmtId="0" fontId="3" fillId="0" borderId="7" xfId="14" applyFont="1" applyBorder="1" applyAlignment="1" applyProtection="1">
      <alignment horizontal="right"/>
    </xf>
    <xf numFmtId="14" fontId="38" fillId="0" borderId="0" xfId="14" applyNumberFormat="1" applyFont="1" applyFill="1" applyAlignment="1" applyProtection="1"/>
    <xf numFmtId="0" fontId="9" fillId="0" borderId="0" xfId="14" applyFont="1" applyAlignment="1" applyProtection="1"/>
    <xf numFmtId="0" fontId="38" fillId="0" borderId="0" xfId="14" applyFont="1" applyFill="1" applyBorder="1" applyAlignment="1" applyProtection="1"/>
    <xf numFmtId="0" fontId="38" fillId="0" borderId="9" xfId="14" applyFont="1" applyFill="1" applyBorder="1" applyAlignment="1" applyProtection="1">
      <alignment horizontal="center"/>
    </xf>
    <xf numFmtId="0" fontId="38" fillId="0" borderId="0" xfId="14" applyFont="1" applyFill="1" applyBorder="1" applyAlignment="1" applyProtection="1">
      <alignment horizontal="center"/>
    </xf>
    <xf numFmtId="0" fontId="38" fillId="0" borderId="4" xfId="14" applyFont="1" applyFill="1" applyBorder="1" applyAlignment="1" applyProtection="1">
      <alignment wrapText="1"/>
    </xf>
    <xf numFmtId="0" fontId="38" fillId="0" borderId="19" xfId="14" applyFont="1" applyFill="1" applyBorder="1" applyAlignment="1" applyProtection="1">
      <alignment horizontal="center" vertical="center"/>
    </xf>
    <xf numFmtId="0" fontId="3" fillId="0" borderId="7" xfId="14" applyFont="1" applyFill="1" applyBorder="1" applyAlignment="1" applyProtection="1">
      <alignment horizontal="right"/>
    </xf>
    <xf numFmtId="0" fontId="38" fillId="0" borderId="1" xfId="14" applyFont="1" applyFill="1" applyBorder="1" applyAlignment="1" applyProtection="1"/>
    <xf numFmtId="2" fontId="5" fillId="0" borderId="5" xfId="14" applyNumberFormat="1" applyFont="1" applyFill="1" applyBorder="1" applyAlignment="1" applyProtection="1"/>
    <xf numFmtId="2" fontId="5" fillId="0" borderId="15" xfId="14" applyNumberFormat="1" applyFont="1" applyFill="1" applyBorder="1" applyAlignment="1" applyProtection="1"/>
    <xf numFmtId="164" fontId="38" fillId="0" borderId="0" xfId="14" applyNumberFormat="1" applyFont="1" applyFill="1" applyAlignment="1" applyProtection="1"/>
    <xf numFmtId="174" fontId="6" fillId="0" borderId="6" xfId="14" applyNumberFormat="1" applyFont="1" applyFill="1" applyBorder="1" applyAlignment="1" applyProtection="1"/>
    <xf numFmtId="164" fontId="5" fillId="0" borderId="5" xfId="14" applyNumberFormat="1" applyFont="1" applyFill="1" applyBorder="1" applyAlignment="1" applyProtection="1"/>
    <xf numFmtId="0" fontId="3" fillId="0" borderId="0" xfId="14" applyFont="1" applyFill="1" applyAlignment="1" applyProtection="1"/>
    <xf numFmtId="2" fontId="5" fillId="0" borderId="16" xfId="14" applyNumberFormat="1" applyFont="1" applyFill="1" applyBorder="1" applyAlignment="1" applyProtection="1"/>
    <xf numFmtId="2" fontId="5" fillId="0" borderId="1" xfId="14" applyNumberFormat="1" applyFont="1" applyFill="1" applyBorder="1" applyAlignment="1" applyProtection="1"/>
    <xf numFmtId="2" fontId="38" fillId="0" borderId="0" xfId="14" applyNumberFormat="1" applyFont="1" applyFill="1" applyAlignment="1" applyProtection="1"/>
    <xf numFmtId="164" fontId="5" fillId="0" borderId="16" xfId="14" applyNumberFormat="1" applyFont="1" applyFill="1" applyBorder="1" applyAlignment="1" applyProtection="1"/>
    <xf numFmtId="0" fontId="18" fillId="0" borderId="0" xfId="14" applyFont="1" applyAlignment="1" applyProtection="1"/>
    <xf numFmtId="2" fontId="5" fillId="0" borderId="6" xfId="14" applyNumberFormat="1" applyFont="1" applyFill="1" applyBorder="1" applyAlignment="1" applyProtection="1"/>
    <xf numFmtId="2" fontId="5" fillId="0" borderId="12" xfId="14" applyNumberFormat="1" applyFont="1" applyFill="1" applyBorder="1" applyAlignment="1" applyProtection="1"/>
    <xf numFmtId="2" fontId="38" fillId="0" borderId="22" xfId="14" applyNumberFormat="1" applyFont="1" applyFill="1" applyBorder="1" applyAlignment="1" applyProtection="1"/>
    <xf numFmtId="164" fontId="5" fillId="0" borderId="6" xfId="14" applyNumberFormat="1" applyFont="1" applyFill="1" applyBorder="1" applyAlignment="1" applyProtection="1"/>
    <xf numFmtId="164" fontId="38" fillId="0" borderId="1" xfId="14" applyNumberFormat="1" applyFont="1" applyFill="1" applyBorder="1" applyAlignment="1" applyProtection="1"/>
    <xf numFmtId="174" fontId="6" fillId="0" borderId="4" xfId="14" applyNumberFormat="1" applyFont="1" applyFill="1" applyBorder="1" applyAlignment="1" applyProtection="1"/>
    <xf numFmtId="164" fontId="3" fillId="0" borderId="3" xfId="14" applyNumberFormat="1" applyFont="1" applyFill="1" applyBorder="1" applyAlignment="1" applyProtection="1"/>
    <xf numFmtId="164" fontId="38" fillId="0" borderId="3" xfId="14" applyNumberFormat="1" applyFont="1" applyFill="1" applyBorder="1" applyAlignment="1" applyProtection="1"/>
    <xf numFmtId="164" fontId="38" fillId="0" borderId="3" xfId="14" applyNumberFormat="1" applyFont="1" applyBorder="1" applyAlignment="1" applyProtection="1"/>
    <xf numFmtId="0" fontId="32" fillId="0" borderId="0" xfId="2" applyFont="1" applyFill="1" applyBorder="1" applyAlignment="1" applyProtection="1">
      <alignment wrapText="1"/>
      <protection locked="0"/>
    </xf>
    <xf numFmtId="49" fontId="42" fillId="0" borderId="31" xfId="2" applyNumberFormat="1" applyFont="1" applyFill="1" applyBorder="1" applyAlignment="1" applyProtection="1">
      <alignment horizontal="center" wrapText="1"/>
    </xf>
    <xf numFmtId="0" fontId="30" fillId="11" borderId="0" xfId="2" applyFont="1" applyFill="1" applyBorder="1" applyAlignment="1" applyProtection="1">
      <alignment horizontal="center" vertical="center" wrapText="1"/>
      <protection locked="0"/>
    </xf>
    <xf numFmtId="49" fontId="72" fillId="14" borderId="30" xfId="2" applyNumberFormat="1" applyFont="1" applyFill="1" applyBorder="1" applyAlignment="1" applyProtection="1">
      <alignment horizontal="center" vertical="top"/>
    </xf>
    <xf numFmtId="49" fontId="72" fillId="0" borderId="30" xfId="2" applyNumberFormat="1" applyFont="1" applyFill="1" applyBorder="1" applyAlignment="1" applyProtection="1">
      <alignment horizontal="center" vertical="top"/>
    </xf>
    <xf numFmtId="49" fontId="73" fillId="0" borderId="30" xfId="2" applyNumberFormat="1" applyFont="1" applyFill="1" applyBorder="1" applyAlignment="1" applyProtection="1">
      <alignment horizontal="center" vertical="top"/>
      <protection locked="0"/>
    </xf>
    <xf numFmtId="0" fontId="30" fillId="11" borderId="0" xfId="2" applyFont="1" applyFill="1" applyBorder="1" applyAlignment="1" applyProtection="1">
      <alignment horizontal="center" vertical="center"/>
      <protection locked="0"/>
    </xf>
    <xf numFmtId="49" fontId="42" fillId="0" borderId="31" xfId="2" applyNumberFormat="1" applyFont="1" applyFill="1" applyBorder="1" applyAlignment="1" applyProtection="1">
      <alignment horizontal="left" wrapText="1"/>
    </xf>
    <xf numFmtId="49" fontId="72" fillId="14" borderId="30" xfId="2" applyNumberFormat="1" applyFont="1" applyFill="1" applyBorder="1" applyAlignment="1" applyProtection="1">
      <alignment horizontal="left" vertical="top"/>
    </xf>
    <xf numFmtId="49" fontId="73" fillId="15" borderId="30" xfId="2" applyNumberFormat="1" applyFont="1" applyFill="1" applyBorder="1" applyAlignment="1" applyProtection="1">
      <alignment horizontal="center" vertical="top"/>
      <protection locked="0"/>
    </xf>
    <xf numFmtId="49" fontId="73" fillId="12" borderId="30" xfId="2" applyNumberFormat="1" applyFont="1" applyFill="1" applyBorder="1" applyAlignment="1" applyProtection="1">
      <alignment horizontal="center" vertical="top"/>
      <protection locked="0"/>
    </xf>
    <xf numFmtId="49" fontId="73" fillId="30" borderId="30" xfId="2" applyNumberFormat="1" applyFont="1" applyFill="1" applyBorder="1" applyAlignment="1" applyProtection="1">
      <alignment horizontal="center" vertical="top"/>
      <protection locked="0"/>
    </xf>
    <xf numFmtId="0" fontId="30" fillId="0" borderId="30" xfId="2" applyFont="1" applyFill="1" applyBorder="1" applyAlignment="1" applyProtection="1">
      <alignment vertical="top"/>
      <protection locked="0"/>
    </xf>
    <xf numFmtId="49" fontId="73" fillId="31" borderId="30" xfId="2" applyNumberFormat="1" applyFont="1" applyFill="1" applyBorder="1" applyAlignment="1" applyProtection="1">
      <alignment horizontal="center" vertical="top"/>
      <protection locked="0"/>
    </xf>
    <xf numFmtId="0" fontId="30" fillId="9" borderId="0" xfId="2" applyFont="1" applyFill="1" applyBorder="1" applyAlignment="1" applyProtection="1">
      <alignment horizontal="center" vertical="center" wrapText="1"/>
      <protection locked="0"/>
    </xf>
    <xf numFmtId="0" fontId="30" fillId="8" borderId="0" xfId="2" applyFont="1" applyFill="1" applyBorder="1" applyAlignment="1" applyProtection="1">
      <alignment horizontal="center" vertical="center"/>
      <protection locked="0"/>
    </xf>
    <xf numFmtId="174" fontId="30" fillId="0" borderId="0" xfId="12" applyNumberFormat="1" applyFont="1" applyFill="1" applyBorder="1" applyAlignment="1" applyProtection="1">
      <alignment vertical="top"/>
      <protection locked="0"/>
    </xf>
    <xf numFmtId="0" fontId="0" fillId="0" borderId="4" xfId="0" applyBorder="1" applyAlignment="1">
      <alignment horizontal="center" wrapText="1"/>
    </xf>
    <xf numFmtId="0" fontId="35" fillId="0" borderId="0" xfId="0" applyFont="1" applyBorder="1" applyAlignment="1">
      <alignment vertical="center"/>
    </xf>
    <xf numFmtId="0" fontId="3" fillId="0" borderId="25" xfId="0" applyFont="1" applyBorder="1" applyAlignment="1">
      <alignment vertical="center"/>
    </xf>
    <xf numFmtId="0" fontId="0" fillId="6" borderId="0" xfId="0" applyFill="1" applyBorder="1" applyAlignment="1">
      <alignment vertical="center"/>
    </xf>
    <xf numFmtId="0" fontId="11" fillId="7" borderId="0" xfId="0" applyFont="1" applyFill="1" applyBorder="1" applyAlignment="1">
      <alignment vertical="center"/>
    </xf>
    <xf numFmtId="0" fontId="11" fillId="3" borderId="0" xfId="0" applyFont="1" applyFill="1" applyBorder="1" applyAlignment="1">
      <alignment vertical="center"/>
    </xf>
    <xf numFmtId="0" fontId="0" fillId="0" borderId="4" xfId="0" applyBorder="1" applyAlignment="1">
      <alignment horizontal="center" wrapText="1"/>
    </xf>
    <xf numFmtId="0" fontId="0" fillId="3" borderId="25" xfId="0" applyFill="1" applyBorder="1" applyAlignment="1">
      <alignment vertical="center"/>
    </xf>
    <xf numFmtId="0" fontId="24" fillId="0" borderId="0" xfId="0" applyFont="1" applyBorder="1" applyAlignment="1">
      <alignment vertical="center"/>
    </xf>
    <xf numFmtId="0" fontId="75" fillId="0" borderId="0" xfId="0" applyFont="1" applyFill="1" applyBorder="1"/>
    <xf numFmtId="0" fontId="51" fillId="8" borderId="0" xfId="15" applyFont="1" applyFill="1" applyBorder="1" applyAlignment="1" applyProtection="1">
      <alignment horizontal="center" vertical="center"/>
      <protection locked="0"/>
    </xf>
    <xf numFmtId="0" fontId="51" fillId="9" borderId="0" xfId="15" applyFont="1" applyFill="1" applyBorder="1" applyAlignment="1" applyProtection="1">
      <alignment horizontal="center" vertical="center" wrapText="1"/>
      <protection locked="0"/>
    </xf>
    <xf numFmtId="0" fontId="51" fillId="0" borderId="30" xfId="15" applyFont="1" applyFill="1" applyBorder="1" applyAlignment="1" applyProtection="1">
      <alignment vertical="top"/>
      <protection locked="0"/>
    </xf>
    <xf numFmtId="49" fontId="53" fillId="15" borderId="30" xfId="15" applyNumberFormat="1" applyFont="1" applyFill="1" applyBorder="1" applyAlignment="1" applyProtection="1">
      <alignment horizontal="center" vertical="top"/>
      <protection locked="0"/>
    </xf>
    <xf numFmtId="49" fontId="53" fillId="0" borderId="30" xfId="15" applyNumberFormat="1" applyFont="1" applyFill="1" applyBorder="1" applyAlignment="1" applyProtection="1">
      <alignment horizontal="center" vertical="top"/>
      <protection locked="0"/>
    </xf>
    <xf numFmtId="49" fontId="57" fillId="14" borderId="30" xfId="15" applyNumberFormat="1" applyFont="1" applyFill="1" applyBorder="1" applyAlignment="1" applyProtection="1">
      <alignment horizontal="center" vertical="top"/>
    </xf>
    <xf numFmtId="49" fontId="57" fillId="0" borderId="30" xfId="15" applyNumberFormat="1" applyFont="1" applyFill="1" applyBorder="1" applyAlignment="1" applyProtection="1">
      <alignment horizontal="center" vertical="top"/>
    </xf>
    <xf numFmtId="0" fontId="76" fillId="0" borderId="30" xfId="15" applyFont="1" applyFill="1" applyBorder="1" applyAlignment="1" applyProtection="1">
      <alignment vertical="center"/>
      <protection locked="0"/>
    </xf>
    <xf numFmtId="49" fontId="77" fillId="14" borderId="30" xfId="15" applyNumberFormat="1" applyFont="1" applyFill="1" applyBorder="1" applyAlignment="1" applyProtection="1">
      <alignment horizontal="center" vertical="center"/>
    </xf>
    <xf numFmtId="49" fontId="77" fillId="0" borderId="30" xfId="15" applyNumberFormat="1" applyFont="1" applyFill="1" applyBorder="1" applyAlignment="1" applyProtection="1">
      <alignment horizontal="center" vertical="center"/>
    </xf>
    <xf numFmtId="0" fontId="76" fillId="0" borderId="0" xfId="2" applyFont="1" applyFill="1" applyBorder="1" applyAlignment="1" applyProtection="1">
      <alignment horizontal="center" vertical="center"/>
      <protection locked="0"/>
    </xf>
    <xf numFmtId="49" fontId="53" fillId="0" borderId="31" xfId="15" applyNumberFormat="1" applyFont="1" applyFill="1" applyBorder="1" applyAlignment="1" applyProtection="1">
      <alignment horizontal="center" vertical="top"/>
      <protection locked="0"/>
    </xf>
    <xf numFmtId="49" fontId="56" fillId="14" borderId="31" xfId="15" applyNumberFormat="1" applyFont="1" applyFill="1" applyBorder="1" applyAlignment="1" applyProtection="1">
      <alignment horizontal="center" vertical="top"/>
    </xf>
    <xf numFmtId="0" fontId="51" fillId="0" borderId="31" xfId="15" applyFont="1" applyFill="1" applyBorder="1" applyAlignment="1" applyProtection="1">
      <alignment vertical="top"/>
      <protection locked="0"/>
    </xf>
    <xf numFmtId="49" fontId="56" fillId="0" borderId="31" xfId="15" applyNumberFormat="1" applyFont="1" applyFill="1" applyBorder="1" applyAlignment="1" applyProtection="1">
      <alignment horizontal="center" vertical="top"/>
    </xf>
    <xf numFmtId="49" fontId="53" fillId="15" borderId="30" xfId="15" applyNumberFormat="1" applyFont="1" applyFill="1" applyBorder="1" applyAlignment="1" applyProtection="1">
      <alignment horizontal="center" vertical="top"/>
    </xf>
    <xf numFmtId="49" fontId="53" fillId="12" borderId="30" xfId="15" applyNumberFormat="1" applyFont="1" applyFill="1" applyBorder="1" applyAlignment="1" applyProtection="1">
      <alignment horizontal="center" vertical="top"/>
    </xf>
    <xf numFmtId="49" fontId="53" fillId="12" borderId="30" xfId="15" applyNumberFormat="1" applyFont="1" applyFill="1" applyBorder="1" applyAlignment="1" applyProtection="1">
      <alignment horizontal="center" vertical="top"/>
      <protection locked="0"/>
    </xf>
    <xf numFmtId="49" fontId="77" fillId="0" borderId="30" xfId="15" applyNumberFormat="1" applyFont="1" applyFill="1" applyBorder="1" applyAlignment="1" applyProtection="1">
      <alignment horizontal="center" vertical="center"/>
      <protection locked="0"/>
    </xf>
    <xf numFmtId="49" fontId="57" fillId="0" borderId="31" xfId="15" applyNumberFormat="1" applyFont="1" applyFill="1" applyBorder="1" applyAlignment="1" applyProtection="1">
      <alignment horizontal="center" vertical="top"/>
    </xf>
    <xf numFmtId="49" fontId="53" fillId="0" borderId="30" xfId="15" applyNumberFormat="1" applyFont="1" applyFill="1" applyBorder="1" applyAlignment="1" applyProtection="1">
      <alignment horizontal="center" vertical="top"/>
    </xf>
    <xf numFmtId="49" fontId="78" fillId="0" borderId="30" xfId="15" applyNumberFormat="1" applyFont="1" applyFill="1" applyBorder="1" applyAlignment="1" applyProtection="1">
      <alignment horizontal="center" vertical="center"/>
    </xf>
    <xf numFmtId="49" fontId="56" fillId="0" borderId="30" xfId="15" applyNumberFormat="1" applyFont="1" applyFill="1" applyBorder="1" applyAlignment="1" applyProtection="1">
      <alignment horizontal="center" vertical="top"/>
    </xf>
    <xf numFmtId="0" fontId="60" fillId="0" borderId="0" xfId="16" applyFont="1" applyAlignment="1">
      <alignment vertical="center"/>
    </xf>
    <xf numFmtId="0" fontId="11" fillId="0" borderId="2" xfId="0" applyFont="1" applyBorder="1" applyAlignment="1">
      <alignment horizontal="center" wrapText="1"/>
    </xf>
    <xf numFmtId="0" fontId="11" fillId="0" borderId="12" xfId="0" applyFont="1" applyBorder="1" applyAlignment="1">
      <alignment horizontal="center" wrapText="1"/>
    </xf>
    <xf numFmtId="0" fontId="16" fillId="0" borderId="6" xfId="0" applyFont="1" applyBorder="1" applyAlignment="1">
      <alignment horizontal="center" wrapText="1"/>
    </xf>
    <xf numFmtId="0" fontId="0" fillId="0" borderId="6" xfId="0" applyBorder="1" applyAlignment="1">
      <alignment horizontal="center" wrapText="1"/>
    </xf>
    <xf numFmtId="0" fontId="0" fillId="0" borderId="12" xfId="0" applyBorder="1" applyAlignment="1">
      <alignment horizontal="center" wrapText="1"/>
    </xf>
    <xf numFmtId="0" fontId="3" fillId="0" borderId="6" xfId="0" applyFont="1" applyBorder="1" applyAlignment="1">
      <alignment horizontal="center" wrapText="1"/>
    </xf>
    <xf numFmtId="0" fontId="11" fillId="0" borderId="6" xfId="0" applyFont="1" applyBorder="1" applyAlignment="1">
      <alignment horizontal="center" wrapText="1"/>
    </xf>
    <xf numFmtId="0" fontId="0" fillId="0" borderId="13" xfId="0" applyBorder="1" applyAlignment="1">
      <alignment horizontal="center" wrapText="1"/>
    </xf>
    <xf numFmtId="0" fontId="0" fillId="0" borderId="21" xfId="0" applyBorder="1" applyAlignment="1">
      <alignment horizontal="center" wrapText="1"/>
    </xf>
    <xf numFmtId="0" fontId="11" fillId="0" borderId="13" xfId="0" applyFont="1" applyBorder="1" applyAlignment="1">
      <alignment horizontal="center" wrapText="1"/>
    </xf>
    <xf numFmtId="0" fontId="11" fillId="0" borderId="21" xfId="0" applyFont="1" applyBorder="1" applyAlignment="1">
      <alignment horizontal="center" wrapText="1"/>
    </xf>
    <xf numFmtId="0" fontId="16" fillId="0" borderId="13"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6" fillId="0" borderId="4" xfId="0" applyFont="1" applyBorder="1" applyAlignment="1">
      <alignment horizontal="center" wrapText="1"/>
    </xf>
    <xf numFmtId="0" fontId="0" fillId="0" borderId="4" xfId="0" applyBorder="1" applyAlignment="1">
      <alignment horizontal="center" wrapText="1"/>
    </xf>
    <xf numFmtId="0" fontId="5" fillId="0" borderId="34" xfId="12" applyFont="1" applyFill="1" applyBorder="1" applyAlignment="1" applyProtection="1">
      <alignment horizontal="center" vertical="center"/>
    </xf>
    <xf numFmtId="0" fontId="5" fillId="0" borderId="21" xfId="12" applyFont="1" applyFill="1" applyBorder="1" applyAlignment="1" applyProtection="1">
      <alignment horizontal="center" vertical="center"/>
    </xf>
    <xf numFmtId="0" fontId="51" fillId="11" borderId="0" xfId="1" applyFont="1" applyFill="1" applyBorder="1" applyAlignment="1" applyProtection="1">
      <alignment horizontal="center" vertical="center"/>
      <protection locked="0"/>
    </xf>
    <xf numFmtId="0" fontId="38" fillId="0" borderId="5" xfId="12" applyFont="1" applyFill="1" applyBorder="1" applyAlignment="1" applyProtection="1">
      <alignment horizontal="center" wrapText="1"/>
    </xf>
    <xf numFmtId="0" fontId="38" fillId="0" borderId="15" xfId="12" applyFont="1" applyFill="1" applyBorder="1" applyAlignment="1" applyProtection="1">
      <alignment horizontal="center" wrapText="1"/>
    </xf>
    <xf numFmtId="0" fontId="38" fillId="0" borderId="13" xfId="12" applyFont="1" applyFill="1" applyBorder="1" applyAlignment="1" applyProtection="1">
      <alignment horizontal="center" wrapText="1"/>
    </xf>
    <xf numFmtId="0" fontId="38" fillId="0" borderId="21" xfId="12" applyFont="1" applyFill="1" applyBorder="1" applyAlignment="1" applyProtection="1">
      <alignment horizontal="center" wrapText="1"/>
    </xf>
    <xf numFmtId="0" fontId="5" fillId="0" borderId="29" xfId="12" applyFont="1" applyFill="1" applyBorder="1" applyAlignment="1" applyProtection="1">
      <alignment horizontal="center" vertical="center"/>
    </xf>
    <xf numFmtId="0" fontId="5" fillId="0" borderId="15" xfId="12" applyFont="1" applyFill="1" applyBorder="1" applyAlignment="1" applyProtection="1">
      <alignment horizontal="center" vertical="center"/>
    </xf>
    <xf numFmtId="0" fontId="37" fillId="11" borderId="0" xfId="11" applyFont="1" applyFill="1" applyBorder="1" applyAlignment="1" applyProtection="1">
      <alignment horizontal="center" vertical="center"/>
      <protection locked="0"/>
    </xf>
    <xf numFmtId="0" fontId="51" fillId="11" borderId="0" xfId="15" applyFont="1" applyFill="1" applyBorder="1" applyAlignment="1" applyProtection="1">
      <alignment horizontal="center" vertical="center"/>
      <protection locked="0"/>
    </xf>
    <xf numFmtId="0" fontId="38" fillId="0" borderId="13" xfId="14" applyFont="1" applyFill="1" applyBorder="1" applyAlignment="1" applyProtection="1">
      <alignment horizontal="center" wrapText="1"/>
    </xf>
    <xf numFmtId="0" fontId="38" fillId="0" borderId="21" xfId="14" applyFont="1" applyFill="1" applyBorder="1" applyAlignment="1" applyProtection="1">
      <alignment horizontal="center" wrapText="1"/>
    </xf>
    <xf numFmtId="0" fontId="5" fillId="0" borderId="29" xfId="14" applyFont="1" applyFill="1" applyBorder="1" applyAlignment="1" applyProtection="1">
      <alignment horizontal="center" vertical="center"/>
    </xf>
    <xf numFmtId="0" fontId="5" fillId="0" borderId="15" xfId="14" applyFont="1" applyFill="1" applyBorder="1" applyAlignment="1" applyProtection="1">
      <alignment horizontal="center" vertical="center"/>
    </xf>
    <xf numFmtId="0" fontId="41" fillId="11" borderId="0" xfId="15" applyFont="1" applyFill="1" applyBorder="1" applyAlignment="1" applyProtection="1">
      <alignment horizontal="center" vertical="center"/>
      <protection locked="0"/>
    </xf>
    <xf numFmtId="166" fontId="6" fillId="2" borderId="22" xfId="0" applyNumberFormat="1" applyFont="1" applyFill="1" applyBorder="1" applyAlignment="1">
      <alignment vertical="center"/>
    </xf>
    <xf numFmtId="0" fontId="11" fillId="3" borderId="20" xfId="0" applyFont="1" applyFill="1" applyBorder="1" applyAlignment="1">
      <alignment vertical="center"/>
    </xf>
    <xf numFmtId="0" fontId="11" fillId="3" borderId="9" xfId="0" applyFont="1" applyFill="1" applyBorder="1" applyAlignment="1">
      <alignment vertical="center"/>
    </xf>
    <xf numFmtId="0" fontId="24" fillId="7" borderId="0" xfId="0" applyFont="1" applyFill="1" applyBorder="1" applyAlignment="1">
      <alignment vertical="center"/>
    </xf>
    <xf numFmtId="0" fontId="11" fillId="7" borderId="10" xfId="0" applyFont="1" applyFill="1" applyBorder="1" applyAlignment="1">
      <alignment vertical="center"/>
    </xf>
  </cellXfs>
  <cellStyles count="17">
    <cellStyle name="Normal" xfId="1"/>
    <cellStyle name="Normal 2" xfId="2"/>
    <cellStyle name="Normal 3" xfId="3"/>
    <cellStyle name="Normal 4" xfId="11"/>
    <cellStyle name="Normal 5" xfId="15"/>
    <cellStyle name="Normal_93" xfId="4"/>
    <cellStyle name="Normal_Exp 106. HEV-RT genotyp HVR. WN horse, TBEV" xfId="12"/>
    <cellStyle name="Prozent 2" xfId="8"/>
    <cellStyle name="Standard" xfId="0" builtinId="0"/>
    <cellStyle name="Standard 2" xfId="5"/>
    <cellStyle name="Standard 2 2" xfId="13"/>
    <cellStyle name="Standard 2 2 2" xfId="14"/>
    <cellStyle name="Standard 2 3" xfId="16"/>
    <cellStyle name="Standard 3" xfId="6"/>
    <cellStyle name="Standard 4" xfId="7"/>
    <cellStyle name="Standard 5" xfId="9"/>
    <cellStyle name="Standard 6" xfId="10"/>
  </cellStyles>
  <dxfs count="749">
    <dxf>
      <font>
        <condense val="0"/>
        <extend val="0"/>
        <color indexed="9"/>
      </font>
    </dxf>
    <dxf>
      <fill>
        <patternFill>
          <bgColor rgb="FFFFFF00"/>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17"/>
      </font>
      <fill>
        <patternFill>
          <bgColor indexed="42"/>
        </patternFill>
      </fill>
    </dxf>
    <dxf>
      <font>
        <color rgb="FFFFFF00"/>
      </font>
      <fill>
        <patternFill>
          <bgColor rgb="FF7030A0"/>
        </patternFill>
      </fill>
    </dxf>
    <dxf>
      <font>
        <b/>
        <i val="0"/>
        <color rgb="FFFFFF00"/>
      </font>
      <fill>
        <patternFill>
          <bgColor rgb="FFFF8811"/>
        </patternFill>
      </fill>
    </dxf>
    <dxf>
      <font>
        <color theme="1"/>
        <name val="Cambria"/>
        <scheme val="none"/>
      </font>
      <fill>
        <patternFill>
          <bgColor theme="9" tint="0.39994506668294322"/>
        </patternFill>
      </fill>
    </dxf>
    <dxf>
      <font>
        <color theme="0"/>
      </font>
      <fill>
        <patternFill>
          <bgColor theme="1"/>
        </patternFill>
      </fill>
    </dxf>
    <dxf>
      <fill>
        <patternFill>
          <bgColor indexed="44"/>
        </patternFill>
      </fill>
    </dxf>
    <dxf>
      <fill>
        <patternFill>
          <bgColor indexed="51"/>
        </patternFill>
      </fill>
    </dxf>
    <dxf>
      <font>
        <condense val="0"/>
        <extend val="0"/>
        <color indexed="20"/>
      </font>
      <fill>
        <patternFill>
          <bgColor indexed="45"/>
        </patternFill>
      </fill>
    </dxf>
    <dxf>
      <fill>
        <patternFill>
          <bgColor indexed="40"/>
        </patternFill>
      </fill>
    </dxf>
    <dxf>
      <font>
        <condense val="0"/>
        <extend val="0"/>
        <color indexed="17"/>
      </font>
      <fill>
        <patternFill>
          <bgColor indexed="42"/>
        </patternFill>
      </fill>
    </dxf>
    <dxf>
      <font>
        <condense val="0"/>
        <extend val="0"/>
        <color indexed="9"/>
      </font>
    </dxf>
    <dxf>
      <font>
        <condense val="0"/>
        <extend val="0"/>
        <color indexed="60"/>
      </font>
      <fill>
        <patternFill>
          <bgColor indexed="43"/>
        </patternFill>
      </fill>
    </dxf>
    <dxf>
      <fill>
        <patternFill>
          <bgColor indexed="51"/>
        </patternFill>
      </fill>
    </dxf>
    <dxf>
      <fill>
        <patternFill>
          <bgColor rgb="FFFFFF00"/>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17"/>
      </font>
      <fill>
        <patternFill>
          <bgColor indexed="42"/>
        </patternFill>
      </fill>
    </dxf>
    <dxf>
      <font>
        <color rgb="FFFFFF00"/>
      </font>
      <fill>
        <patternFill>
          <bgColor rgb="FF7030A0"/>
        </patternFill>
      </fill>
    </dxf>
    <dxf>
      <font>
        <b/>
        <i val="0"/>
        <color rgb="FFFFFF00"/>
      </font>
      <fill>
        <patternFill>
          <bgColor rgb="FFFF8811"/>
        </patternFill>
      </fill>
    </dxf>
    <dxf>
      <font>
        <color theme="1"/>
        <name val="Cambria"/>
        <scheme val="none"/>
      </font>
      <fill>
        <patternFill>
          <bgColor theme="9" tint="0.39994506668294322"/>
        </patternFill>
      </fill>
    </dxf>
    <dxf>
      <font>
        <color theme="0"/>
      </font>
      <fill>
        <patternFill>
          <bgColor theme="1"/>
        </patternFill>
      </fill>
    </dxf>
    <dxf>
      <fill>
        <patternFill>
          <bgColor indexed="44"/>
        </patternFill>
      </fill>
    </dxf>
    <dxf>
      <fill>
        <patternFill>
          <bgColor indexed="51"/>
        </patternFill>
      </fill>
    </dxf>
    <dxf>
      <font>
        <condense val="0"/>
        <extend val="0"/>
        <color indexed="9"/>
      </font>
    </dxf>
    <dxf>
      <fill>
        <patternFill>
          <bgColor rgb="FFFFFF00"/>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17"/>
      </font>
      <fill>
        <patternFill>
          <bgColor indexed="42"/>
        </patternFill>
      </fill>
    </dxf>
    <dxf>
      <font>
        <color rgb="FFFFFF00"/>
      </font>
      <fill>
        <patternFill>
          <bgColor rgb="FF7030A0"/>
        </patternFill>
      </fill>
    </dxf>
    <dxf>
      <font>
        <b/>
        <i val="0"/>
        <color rgb="FFFFFF00"/>
      </font>
      <fill>
        <patternFill>
          <bgColor rgb="FFFF8811"/>
        </patternFill>
      </fill>
    </dxf>
    <dxf>
      <font>
        <color theme="1"/>
        <name val="Cambria"/>
        <scheme val="none"/>
      </font>
      <fill>
        <patternFill>
          <bgColor theme="9" tint="0.39994506668294322"/>
        </patternFill>
      </fill>
    </dxf>
    <dxf>
      <font>
        <color theme="0"/>
      </font>
      <fill>
        <patternFill>
          <bgColor theme="1"/>
        </patternFill>
      </fill>
    </dxf>
    <dxf>
      <fill>
        <patternFill>
          <bgColor indexed="44"/>
        </patternFill>
      </fill>
    </dxf>
    <dxf>
      <fill>
        <patternFill>
          <bgColor indexed="51"/>
        </patternFill>
      </fill>
    </dxf>
    <dxf>
      <font>
        <condense val="0"/>
        <extend val="0"/>
        <color indexed="9"/>
      </font>
    </dxf>
    <dxf>
      <fill>
        <patternFill>
          <bgColor rgb="FFFFFF00"/>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17"/>
      </font>
      <fill>
        <patternFill>
          <bgColor indexed="42"/>
        </patternFill>
      </fill>
    </dxf>
    <dxf>
      <font>
        <color rgb="FFFFFF00"/>
      </font>
      <fill>
        <patternFill>
          <bgColor rgb="FF7030A0"/>
        </patternFill>
      </fill>
    </dxf>
    <dxf>
      <font>
        <b/>
        <i val="0"/>
        <color rgb="FFFFFF00"/>
      </font>
      <fill>
        <patternFill>
          <bgColor rgb="FFFF8811"/>
        </patternFill>
      </fill>
    </dxf>
    <dxf>
      <font>
        <color theme="1"/>
        <name val="Cambria"/>
        <scheme val="none"/>
      </font>
      <fill>
        <patternFill>
          <bgColor theme="9" tint="0.39994506668294322"/>
        </patternFill>
      </fill>
    </dxf>
    <dxf>
      <font>
        <color theme="0"/>
      </font>
      <fill>
        <patternFill>
          <bgColor theme="1"/>
        </patternFill>
      </fill>
    </dxf>
    <dxf>
      <fill>
        <patternFill>
          <bgColor indexed="44"/>
        </patternFill>
      </fill>
    </dxf>
    <dxf>
      <fill>
        <patternFill>
          <bgColor indexed="51"/>
        </patternFill>
      </fill>
    </dxf>
    <dxf>
      <font>
        <condense val="0"/>
        <extend val="0"/>
        <color indexed="9"/>
      </font>
    </dxf>
    <dxf>
      <fill>
        <patternFill>
          <bgColor rgb="FFFFFF00"/>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17"/>
      </font>
      <fill>
        <patternFill>
          <bgColor indexed="42"/>
        </patternFill>
      </fill>
    </dxf>
    <dxf>
      <font>
        <color rgb="FFFFFF00"/>
      </font>
      <fill>
        <patternFill>
          <bgColor rgb="FF7030A0"/>
        </patternFill>
      </fill>
    </dxf>
    <dxf>
      <font>
        <b/>
        <i val="0"/>
        <color rgb="FFFFFF00"/>
      </font>
      <fill>
        <patternFill>
          <bgColor rgb="FFFF8811"/>
        </patternFill>
      </fill>
    </dxf>
    <dxf>
      <font>
        <color theme="1"/>
        <name val="Cambria"/>
        <scheme val="none"/>
      </font>
      <fill>
        <patternFill>
          <bgColor theme="9" tint="0.39994506668294322"/>
        </patternFill>
      </fill>
    </dxf>
    <dxf>
      <font>
        <color theme="0"/>
      </font>
      <fill>
        <patternFill>
          <bgColor theme="1"/>
        </patternFill>
      </fill>
    </dxf>
    <dxf>
      <fill>
        <patternFill>
          <bgColor indexed="44"/>
        </patternFill>
      </fill>
    </dxf>
    <dxf>
      <fill>
        <patternFill>
          <bgColor indexed="51"/>
        </patternFill>
      </fill>
    </dxf>
    <dxf>
      <font>
        <condense val="0"/>
        <extend val="0"/>
        <color indexed="9"/>
      </font>
    </dxf>
    <dxf>
      <font>
        <condense val="0"/>
        <extend val="0"/>
        <color indexed="9"/>
      </font>
    </dxf>
    <dxf>
      <font>
        <condense val="0"/>
        <extend val="0"/>
        <color indexed="20"/>
      </font>
      <fill>
        <patternFill>
          <bgColor indexed="45"/>
        </patternFill>
      </fill>
    </dxf>
    <dxf>
      <font>
        <condense val="0"/>
        <extend val="0"/>
        <color indexed="60"/>
      </font>
      <fill>
        <patternFill>
          <bgColor indexed="43"/>
        </patternFill>
      </fill>
    </dxf>
    <dxf>
      <font>
        <condense val="0"/>
        <extend val="0"/>
        <color indexed="17"/>
      </font>
      <fill>
        <patternFill>
          <bgColor indexed="42"/>
        </patternFill>
      </fill>
    </dxf>
    <dxf>
      <font>
        <condense val="0"/>
        <extend val="0"/>
        <color indexed="9"/>
      </font>
    </dxf>
    <dxf>
      <font>
        <condense val="0"/>
        <extend val="0"/>
        <color indexed="20"/>
      </font>
      <fill>
        <patternFill>
          <bgColor indexed="45"/>
        </patternFill>
      </fill>
    </dxf>
    <dxf>
      <font>
        <condense val="0"/>
        <extend val="0"/>
        <color indexed="60"/>
      </font>
      <fill>
        <patternFill>
          <bgColor indexed="43"/>
        </patternFill>
      </fill>
    </dxf>
    <dxf>
      <font>
        <condense val="0"/>
        <extend val="0"/>
        <color indexed="17"/>
      </font>
      <fill>
        <patternFill>
          <bgColor indexed="42"/>
        </patternFill>
      </fill>
    </dxf>
    <dxf>
      <fill>
        <patternFill>
          <bgColor rgb="FFFFFF00"/>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17"/>
      </font>
      <fill>
        <patternFill>
          <bgColor indexed="42"/>
        </patternFill>
      </fill>
    </dxf>
    <dxf>
      <font>
        <color rgb="FFFFFF00"/>
      </font>
      <fill>
        <patternFill>
          <bgColor rgb="FF7030A0"/>
        </patternFill>
      </fill>
    </dxf>
    <dxf>
      <font>
        <b/>
        <i val="0"/>
        <color rgb="FFFFFF00"/>
      </font>
      <fill>
        <patternFill>
          <bgColor rgb="FFFF8811"/>
        </patternFill>
      </fill>
    </dxf>
    <dxf>
      <font>
        <color theme="1"/>
        <name val="Cambria"/>
        <scheme val="none"/>
      </font>
      <fill>
        <patternFill>
          <bgColor theme="9" tint="0.39994506668294322"/>
        </patternFill>
      </fill>
    </dxf>
    <dxf>
      <font>
        <color theme="0"/>
      </font>
      <fill>
        <patternFill>
          <bgColor theme="1"/>
        </patternFill>
      </fill>
    </dxf>
    <dxf>
      <fill>
        <patternFill>
          <bgColor indexed="44"/>
        </patternFill>
      </fill>
    </dxf>
    <dxf>
      <fill>
        <patternFill>
          <bgColor indexed="51"/>
        </patternFill>
      </fill>
    </dxf>
    <dxf>
      <font>
        <condense val="0"/>
        <extend val="0"/>
        <color indexed="9"/>
      </font>
    </dxf>
    <dxf>
      <font>
        <condense val="0"/>
        <extend val="0"/>
        <color indexed="9"/>
      </font>
    </dxf>
    <dxf>
      <font>
        <condense val="0"/>
        <extend val="0"/>
        <color indexed="20"/>
      </font>
      <fill>
        <patternFill>
          <bgColor indexed="45"/>
        </patternFill>
      </fill>
    </dxf>
    <dxf>
      <font>
        <condense val="0"/>
        <extend val="0"/>
        <color indexed="60"/>
      </font>
      <fill>
        <patternFill>
          <bgColor indexed="43"/>
        </patternFill>
      </fill>
    </dxf>
    <dxf>
      <font>
        <condense val="0"/>
        <extend val="0"/>
        <color indexed="17"/>
      </font>
      <fill>
        <patternFill>
          <bgColor indexed="42"/>
        </patternFill>
      </fill>
    </dxf>
    <dxf>
      <font>
        <condense val="0"/>
        <extend val="0"/>
        <color indexed="9"/>
      </font>
    </dxf>
    <dxf>
      <font>
        <condense val="0"/>
        <extend val="0"/>
        <color indexed="20"/>
      </font>
      <fill>
        <patternFill>
          <bgColor indexed="45"/>
        </patternFill>
      </fill>
    </dxf>
    <dxf>
      <font>
        <condense val="0"/>
        <extend val="0"/>
        <color indexed="60"/>
      </font>
      <fill>
        <patternFill>
          <bgColor indexed="43"/>
        </patternFill>
      </fill>
    </dxf>
    <dxf>
      <font>
        <condense val="0"/>
        <extend val="0"/>
        <color indexed="17"/>
      </font>
      <fill>
        <patternFill>
          <bgColor indexed="42"/>
        </patternFill>
      </fill>
    </dxf>
    <dxf>
      <fill>
        <patternFill>
          <bgColor rgb="FFFFFF00"/>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17"/>
      </font>
      <fill>
        <patternFill>
          <bgColor indexed="42"/>
        </patternFill>
      </fill>
    </dxf>
    <dxf>
      <font>
        <color rgb="FFFFFF00"/>
      </font>
      <fill>
        <patternFill>
          <bgColor rgb="FF7030A0"/>
        </patternFill>
      </fill>
    </dxf>
    <dxf>
      <font>
        <b/>
        <i val="0"/>
        <color rgb="FFFFFF00"/>
      </font>
      <fill>
        <patternFill>
          <bgColor rgb="FFFF8811"/>
        </patternFill>
      </fill>
    </dxf>
    <dxf>
      <font>
        <color theme="1"/>
        <name val="Cambria"/>
        <scheme val="none"/>
      </font>
      <fill>
        <patternFill>
          <bgColor theme="9" tint="0.39994506668294322"/>
        </patternFill>
      </fill>
    </dxf>
    <dxf>
      <font>
        <color theme="0"/>
      </font>
      <fill>
        <patternFill>
          <bgColor theme="1"/>
        </patternFill>
      </fill>
    </dxf>
    <dxf>
      <fill>
        <patternFill>
          <bgColor indexed="44"/>
        </patternFill>
      </fill>
    </dxf>
    <dxf>
      <fill>
        <patternFill>
          <bgColor indexed="51"/>
        </patternFill>
      </fill>
    </dxf>
    <dxf>
      <font>
        <condense val="0"/>
        <extend val="0"/>
        <color indexed="9"/>
      </font>
    </dxf>
    <dxf>
      <font>
        <condense val="0"/>
        <extend val="0"/>
        <color indexed="9"/>
      </font>
    </dxf>
    <dxf>
      <font>
        <condense val="0"/>
        <extend val="0"/>
        <color indexed="20"/>
      </font>
      <fill>
        <patternFill>
          <bgColor indexed="45"/>
        </patternFill>
      </fill>
    </dxf>
    <dxf>
      <font>
        <condense val="0"/>
        <extend val="0"/>
        <color indexed="60"/>
      </font>
      <fill>
        <patternFill>
          <bgColor indexed="43"/>
        </patternFill>
      </fill>
    </dxf>
    <dxf>
      <font>
        <condense val="0"/>
        <extend val="0"/>
        <color indexed="17"/>
      </font>
      <fill>
        <patternFill>
          <bgColor indexed="42"/>
        </patternFill>
      </fill>
    </dxf>
    <dxf>
      <font>
        <condense val="0"/>
        <extend val="0"/>
        <color indexed="9"/>
      </font>
    </dxf>
    <dxf>
      <font>
        <condense val="0"/>
        <extend val="0"/>
        <color indexed="20"/>
      </font>
      <fill>
        <patternFill>
          <bgColor indexed="45"/>
        </patternFill>
      </fill>
    </dxf>
    <dxf>
      <font>
        <condense val="0"/>
        <extend val="0"/>
        <color indexed="60"/>
      </font>
      <fill>
        <patternFill>
          <bgColor indexed="43"/>
        </patternFill>
      </fill>
    </dxf>
    <dxf>
      <font>
        <condense val="0"/>
        <extend val="0"/>
        <color indexed="17"/>
      </font>
      <fill>
        <patternFill>
          <bgColor indexed="42"/>
        </patternFill>
      </fill>
    </dxf>
    <dxf>
      <fill>
        <patternFill>
          <bgColor rgb="FFFFFF00"/>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17"/>
      </font>
      <fill>
        <patternFill>
          <bgColor indexed="42"/>
        </patternFill>
      </fill>
    </dxf>
    <dxf>
      <font>
        <color rgb="FFFFFF00"/>
      </font>
      <fill>
        <patternFill>
          <bgColor rgb="FF7030A0"/>
        </patternFill>
      </fill>
    </dxf>
    <dxf>
      <font>
        <b/>
        <i val="0"/>
        <color rgb="FFFFFF00"/>
      </font>
      <fill>
        <patternFill>
          <bgColor rgb="FFFF8811"/>
        </patternFill>
      </fill>
    </dxf>
    <dxf>
      <font>
        <color theme="1"/>
        <name val="Cambria"/>
        <scheme val="none"/>
      </font>
      <fill>
        <patternFill>
          <bgColor theme="9" tint="0.39994506668294322"/>
        </patternFill>
      </fill>
    </dxf>
    <dxf>
      <font>
        <color theme="0"/>
      </font>
      <fill>
        <patternFill>
          <bgColor theme="1"/>
        </patternFill>
      </fill>
    </dxf>
    <dxf>
      <fill>
        <patternFill>
          <bgColor indexed="44"/>
        </patternFill>
      </fill>
    </dxf>
    <dxf>
      <fill>
        <patternFill>
          <bgColor indexed="51"/>
        </patternFill>
      </fill>
    </dxf>
    <dxf>
      <font>
        <condense val="0"/>
        <extend val="0"/>
        <color indexed="9"/>
      </font>
    </dxf>
    <dxf>
      <font>
        <condense val="0"/>
        <extend val="0"/>
        <color indexed="9"/>
      </font>
    </dxf>
    <dxf>
      <font>
        <condense val="0"/>
        <extend val="0"/>
        <color indexed="20"/>
      </font>
      <fill>
        <patternFill>
          <bgColor indexed="45"/>
        </patternFill>
      </fill>
    </dxf>
    <dxf>
      <font>
        <condense val="0"/>
        <extend val="0"/>
        <color indexed="60"/>
      </font>
      <fill>
        <patternFill>
          <bgColor indexed="43"/>
        </patternFill>
      </fill>
    </dxf>
    <dxf>
      <font>
        <condense val="0"/>
        <extend val="0"/>
        <color indexed="17"/>
      </font>
      <fill>
        <patternFill>
          <bgColor indexed="42"/>
        </patternFill>
      </fill>
    </dxf>
    <dxf>
      <font>
        <condense val="0"/>
        <extend val="0"/>
        <color indexed="9"/>
      </font>
    </dxf>
    <dxf>
      <font>
        <condense val="0"/>
        <extend val="0"/>
        <color indexed="20"/>
      </font>
      <fill>
        <patternFill>
          <bgColor indexed="45"/>
        </patternFill>
      </fill>
    </dxf>
    <dxf>
      <font>
        <condense val="0"/>
        <extend val="0"/>
        <color indexed="60"/>
      </font>
      <fill>
        <patternFill>
          <bgColor indexed="43"/>
        </patternFill>
      </fill>
    </dxf>
    <dxf>
      <font>
        <condense val="0"/>
        <extend val="0"/>
        <color indexed="17"/>
      </font>
      <fill>
        <patternFill>
          <bgColor indexed="42"/>
        </patternFill>
      </fill>
    </dxf>
    <dxf>
      <fill>
        <patternFill>
          <bgColor rgb="FFFFFF00"/>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17"/>
      </font>
      <fill>
        <patternFill>
          <bgColor indexed="42"/>
        </patternFill>
      </fill>
    </dxf>
    <dxf>
      <font>
        <color rgb="FFFFFF00"/>
      </font>
      <fill>
        <patternFill>
          <bgColor rgb="FF7030A0"/>
        </patternFill>
      </fill>
    </dxf>
    <dxf>
      <font>
        <b/>
        <i val="0"/>
        <color rgb="FFFFFF00"/>
      </font>
      <fill>
        <patternFill>
          <bgColor rgb="FFFF8811"/>
        </patternFill>
      </fill>
    </dxf>
    <dxf>
      <font>
        <color theme="1"/>
        <name val="Cambria"/>
        <scheme val="none"/>
      </font>
      <fill>
        <patternFill>
          <bgColor theme="9" tint="0.39994506668294322"/>
        </patternFill>
      </fill>
    </dxf>
    <dxf>
      <font>
        <color theme="0"/>
      </font>
      <fill>
        <patternFill>
          <bgColor theme="1"/>
        </patternFill>
      </fill>
    </dxf>
    <dxf>
      <fill>
        <patternFill>
          <bgColor indexed="44"/>
        </patternFill>
      </fill>
    </dxf>
    <dxf>
      <fill>
        <patternFill>
          <bgColor indexed="51"/>
        </patternFill>
      </fill>
    </dxf>
    <dxf>
      <font>
        <condense val="0"/>
        <extend val="0"/>
        <color indexed="9"/>
      </font>
    </dxf>
    <dxf>
      <font>
        <condense val="0"/>
        <extend val="0"/>
        <color indexed="20"/>
      </font>
      <fill>
        <patternFill>
          <bgColor indexed="45"/>
        </patternFill>
      </fill>
    </dxf>
    <dxf>
      <font>
        <condense val="0"/>
        <extend val="0"/>
        <color indexed="60"/>
      </font>
      <fill>
        <patternFill>
          <bgColor indexed="43"/>
        </patternFill>
      </fill>
    </dxf>
    <dxf>
      <font>
        <condense val="0"/>
        <extend val="0"/>
        <color indexed="17"/>
      </font>
      <fill>
        <patternFill>
          <bgColor indexed="42"/>
        </patternFill>
      </fill>
    </dxf>
    <dxf>
      <font>
        <strike val="0"/>
        <color indexed="9"/>
      </font>
      <fill>
        <patternFill patternType="solid">
          <fgColor indexed="64"/>
          <bgColor indexed="9"/>
        </patternFill>
      </fill>
    </dxf>
    <dxf>
      <font>
        <condense val="0"/>
        <extend val="0"/>
        <color indexed="9"/>
      </font>
    </dxf>
    <dxf>
      <font>
        <condense val="0"/>
        <extend val="0"/>
        <color indexed="20"/>
      </font>
      <fill>
        <patternFill>
          <bgColor indexed="45"/>
        </patternFill>
      </fill>
    </dxf>
    <dxf>
      <font>
        <condense val="0"/>
        <extend val="0"/>
        <color indexed="60"/>
      </font>
      <fill>
        <patternFill>
          <bgColor indexed="43"/>
        </patternFill>
      </fill>
    </dxf>
    <dxf>
      <font>
        <condense val="0"/>
        <extend val="0"/>
        <color indexed="17"/>
      </font>
      <fill>
        <patternFill>
          <bgColor indexed="42"/>
        </patternFill>
      </fill>
    </dxf>
    <dxf>
      <fill>
        <patternFill>
          <bgColor rgb="FFFFFF00"/>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17"/>
      </font>
      <fill>
        <patternFill>
          <bgColor indexed="42"/>
        </patternFill>
      </fill>
    </dxf>
    <dxf>
      <font>
        <color rgb="FFFFFF00"/>
      </font>
      <fill>
        <patternFill>
          <bgColor rgb="FF7030A0"/>
        </patternFill>
      </fill>
    </dxf>
    <dxf>
      <font>
        <b/>
        <i val="0"/>
        <color rgb="FFFFFF00"/>
      </font>
      <fill>
        <patternFill>
          <bgColor rgb="FFFF8811"/>
        </patternFill>
      </fill>
    </dxf>
    <dxf>
      <font>
        <color theme="1"/>
        <name val="Cambria"/>
        <scheme val="none"/>
      </font>
      <fill>
        <patternFill>
          <bgColor theme="9" tint="0.39994506668294322"/>
        </patternFill>
      </fill>
    </dxf>
    <dxf>
      <font>
        <color theme="0"/>
      </font>
      <fill>
        <patternFill>
          <bgColor theme="1"/>
        </patternFill>
      </fill>
    </dxf>
    <dxf>
      <fill>
        <patternFill>
          <bgColor indexed="44"/>
        </patternFill>
      </fill>
    </dxf>
    <dxf>
      <fill>
        <patternFill>
          <bgColor indexed="51"/>
        </patternFill>
      </fill>
    </dxf>
    <dxf>
      <font>
        <condense val="0"/>
        <extend val="0"/>
        <color indexed="9"/>
      </font>
    </dxf>
    <dxf>
      <font>
        <color rgb="FFFFFF00"/>
      </font>
      <fill>
        <patternFill>
          <bgColor rgb="FFFF0000"/>
        </patternFill>
      </fill>
    </dxf>
    <dxf>
      <font>
        <color rgb="FFFFFF00"/>
      </font>
      <fill>
        <patternFill>
          <bgColor rgb="FFFF0000"/>
        </patternFill>
      </fill>
    </dxf>
    <dxf>
      <font>
        <color rgb="FFFFFF00"/>
      </font>
      <fill>
        <patternFill>
          <bgColor rgb="FFFF0000"/>
        </patternFill>
      </fill>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FF00"/>
      </font>
      <fill>
        <patternFill>
          <bgColor rgb="FFFF0000"/>
        </patternFill>
      </fill>
    </dxf>
    <dxf>
      <font>
        <color theme="0"/>
      </font>
    </dxf>
    <dxf>
      <font>
        <color theme="0"/>
      </font>
    </dxf>
    <dxf>
      <font>
        <color theme="0"/>
      </font>
    </dxf>
    <dxf>
      <font>
        <color theme="0"/>
      </font>
    </dxf>
    <dxf>
      <font>
        <color theme="0"/>
      </font>
    </dxf>
    <dxf>
      <font>
        <condense val="0"/>
        <extend val="0"/>
        <color indexed="9"/>
      </font>
    </dxf>
    <dxf>
      <font>
        <color rgb="FFFFFF00"/>
      </font>
      <fill>
        <patternFill>
          <bgColor rgb="FFFF0000"/>
        </patternFill>
      </fill>
    </dxf>
    <dxf>
      <font>
        <color theme="0"/>
      </font>
    </dxf>
    <dxf>
      <font>
        <color theme="0"/>
      </font>
    </dxf>
    <dxf>
      <font>
        <color theme="0"/>
      </font>
    </dxf>
    <dxf>
      <font>
        <color theme="0"/>
      </font>
    </dxf>
    <dxf>
      <font>
        <color theme="0"/>
      </font>
    </dxf>
    <dxf>
      <font>
        <condense val="0"/>
        <extend val="0"/>
        <color indexed="9"/>
      </font>
    </dxf>
    <dxf>
      <font>
        <color rgb="FFFFFF00"/>
      </font>
      <fill>
        <patternFill>
          <bgColor rgb="FFFF0000"/>
        </patternFill>
      </fill>
    </dxf>
    <dxf>
      <font>
        <color theme="0"/>
      </font>
    </dxf>
    <dxf>
      <font>
        <color theme="0"/>
      </font>
    </dxf>
    <dxf>
      <font>
        <color theme="0"/>
      </font>
    </dxf>
    <dxf>
      <font>
        <color theme="0"/>
      </font>
    </dxf>
    <dxf>
      <font>
        <color theme="0"/>
      </font>
    </dxf>
    <dxf>
      <font>
        <condense val="0"/>
        <extend val="0"/>
        <color indexed="9"/>
      </font>
    </dxf>
    <dxf>
      <font>
        <color rgb="FFFFFF00"/>
      </font>
      <fill>
        <patternFill>
          <bgColor rgb="FFFF0000"/>
        </patternFill>
      </fill>
    </dxf>
    <dxf>
      <font>
        <color theme="0"/>
      </font>
    </dxf>
    <dxf>
      <font>
        <color theme="0"/>
      </font>
    </dxf>
    <dxf>
      <font>
        <color theme="0"/>
      </font>
    </dxf>
    <dxf>
      <font>
        <color theme="0"/>
      </font>
    </dxf>
    <dxf>
      <font>
        <color theme="0"/>
      </font>
    </dxf>
    <dxf>
      <font>
        <condense val="0"/>
        <extend val="0"/>
        <color indexed="9"/>
      </font>
    </dxf>
    <dxf>
      <font>
        <color rgb="FFFFFF00"/>
      </font>
      <fill>
        <patternFill>
          <bgColor rgb="FFFF0000"/>
        </patternFill>
      </fill>
    </dxf>
    <dxf>
      <font>
        <color theme="0"/>
      </font>
    </dxf>
    <dxf>
      <font>
        <color theme="0"/>
      </font>
    </dxf>
    <dxf>
      <font>
        <color theme="0"/>
      </font>
    </dxf>
    <dxf>
      <font>
        <color theme="0"/>
      </font>
    </dxf>
    <dxf>
      <font>
        <color theme="0"/>
      </font>
    </dxf>
    <dxf>
      <font>
        <condense val="0"/>
        <extend val="0"/>
        <color indexed="9"/>
      </font>
    </dxf>
    <dxf>
      <font>
        <color rgb="FFFFFF00"/>
      </font>
      <fill>
        <patternFill>
          <bgColor rgb="FFFF0000"/>
        </patternFill>
      </fill>
    </dxf>
    <dxf>
      <font>
        <color theme="0"/>
      </font>
    </dxf>
    <dxf>
      <font>
        <color theme="0"/>
      </font>
    </dxf>
    <dxf>
      <font>
        <color theme="0"/>
      </font>
    </dxf>
    <dxf>
      <font>
        <color theme="0"/>
      </font>
    </dxf>
    <dxf>
      <font>
        <color theme="0"/>
      </font>
    </dxf>
    <dxf>
      <font>
        <condense val="0"/>
        <extend val="0"/>
        <color indexed="9"/>
      </font>
    </dxf>
    <dxf>
      <font>
        <color theme="0"/>
      </font>
    </dxf>
    <dxf>
      <font>
        <color theme="0"/>
      </font>
    </dxf>
    <dxf>
      <font>
        <color theme="0"/>
      </font>
    </dxf>
    <dxf>
      <font>
        <color theme="0"/>
      </font>
    </dxf>
    <dxf>
      <font>
        <color theme="0"/>
      </font>
    </dxf>
    <dxf>
      <font>
        <condense val="0"/>
        <extend val="0"/>
        <color indexed="9"/>
      </font>
    </dxf>
    <dxf>
      <font>
        <color theme="0"/>
      </font>
    </dxf>
    <dxf>
      <font>
        <color theme="0"/>
      </font>
    </dxf>
    <dxf>
      <font>
        <color theme="0"/>
      </font>
    </dxf>
    <dxf>
      <font>
        <color theme="0"/>
      </font>
    </dxf>
    <dxf>
      <font>
        <color theme="0"/>
      </font>
    </dxf>
    <dxf>
      <font>
        <condense val="0"/>
        <extend val="0"/>
        <color indexed="9"/>
      </font>
    </dxf>
    <dxf>
      <font>
        <color theme="0"/>
      </font>
    </dxf>
    <dxf>
      <font>
        <color theme="0"/>
      </font>
    </dxf>
    <dxf>
      <font>
        <color theme="0"/>
      </font>
    </dxf>
    <dxf>
      <font>
        <color theme="0"/>
      </font>
    </dxf>
    <dxf>
      <font>
        <color theme="0"/>
      </font>
    </dxf>
    <dxf>
      <font>
        <condense val="0"/>
        <extend val="0"/>
        <color indexed="9"/>
      </font>
    </dxf>
    <dxf>
      <font>
        <color theme="0"/>
      </font>
    </dxf>
    <dxf>
      <font>
        <color theme="0"/>
      </font>
    </dxf>
    <dxf>
      <font>
        <color theme="0"/>
      </font>
    </dxf>
    <dxf>
      <font>
        <color theme="0"/>
      </font>
    </dxf>
    <dxf>
      <font>
        <color theme="0"/>
      </font>
    </dxf>
    <dxf>
      <font>
        <condense val="0"/>
        <extend val="0"/>
        <color indexed="9"/>
      </font>
    </dxf>
    <dxf>
      <font>
        <color rgb="FFFFFF00"/>
      </font>
      <fill>
        <patternFill>
          <bgColor rgb="FFFF0000"/>
        </patternFill>
      </fill>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theme="0"/>
      </font>
    </dxf>
    <dxf>
      <font>
        <color theme="0"/>
      </font>
    </dxf>
    <dxf>
      <font>
        <color theme="0"/>
      </font>
    </dxf>
    <dxf>
      <font>
        <color rgb="FFFFFF00"/>
      </font>
      <fill>
        <patternFill>
          <bgColor rgb="FFFF0000"/>
        </patternFill>
      </fill>
    </dxf>
    <dxf>
      <font>
        <color rgb="FFFFFF00"/>
      </font>
      <fill>
        <patternFill>
          <bgColor rgb="FFFF0000"/>
        </patternFill>
      </fill>
    </dxf>
    <dxf>
      <font>
        <color theme="0"/>
      </font>
    </dxf>
    <dxf>
      <font>
        <color theme="0"/>
      </font>
    </dxf>
    <dxf>
      <font>
        <color theme="0"/>
      </font>
    </dxf>
    <dxf>
      <font>
        <condense val="0"/>
        <extend val="0"/>
        <color indexed="9"/>
      </font>
    </dxf>
    <dxf>
      <font>
        <color rgb="FFFFFF00"/>
      </font>
      <fill>
        <patternFill>
          <bgColor rgb="FFFF0000"/>
        </patternFill>
      </fill>
    </dxf>
    <dxf>
      <font>
        <color theme="0"/>
      </font>
    </dxf>
    <dxf>
      <font>
        <color theme="0"/>
      </font>
    </dxf>
    <dxf>
      <font>
        <color theme="0"/>
      </font>
    </dxf>
    <dxf>
      <font>
        <condense val="0"/>
        <extend val="0"/>
        <color indexed="9"/>
      </font>
    </dxf>
    <dxf>
      <font>
        <color rgb="FFFFFF00"/>
      </font>
      <fill>
        <patternFill>
          <bgColor rgb="FFFF0000"/>
        </patternFill>
      </fill>
    </dxf>
    <dxf>
      <font>
        <color theme="0"/>
      </font>
    </dxf>
    <dxf>
      <font>
        <color theme="0"/>
      </font>
    </dxf>
    <dxf>
      <font>
        <color theme="0"/>
      </font>
    </dxf>
    <dxf>
      <font>
        <condense val="0"/>
        <extend val="0"/>
        <color indexed="9"/>
      </font>
    </dxf>
    <dxf>
      <font>
        <color rgb="FFFFFF00"/>
      </font>
      <fill>
        <patternFill>
          <bgColor rgb="FFFF0000"/>
        </patternFill>
      </fill>
    </dxf>
    <dxf>
      <font>
        <color theme="0"/>
      </font>
    </dxf>
    <dxf>
      <font>
        <color theme="0"/>
      </font>
    </dxf>
    <dxf>
      <font>
        <color theme="0"/>
      </font>
    </dxf>
    <dxf>
      <font>
        <condense val="0"/>
        <extend val="0"/>
        <color indexed="9"/>
      </font>
    </dxf>
    <dxf>
      <font>
        <color rgb="FFFFFF00"/>
      </font>
      <fill>
        <patternFill>
          <bgColor rgb="FFFF0000"/>
        </patternFill>
      </fill>
    </dxf>
    <dxf>
      <font>
        <color theme="0"/>
      </font>
    </dxf>
    <dxf>
      <font>
        <color theme="0"/>
      </font>
    </dxf>
    <dxf>
      <font>
        <color theme="0"/>
      </font>
    </dxf>
    <dxf>
      <font>
        <condense val="0"/>
        <extend val="0"/>
        <color indexed="9"/>
      </font>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theme="0"/>
      </font>
    </dxf>
    <dxf>
      <font>
        <color theme="0"/>
      </font>
    </dxf>
    <dxf>
      <font>
        <color theme="0"/>
      </font>
    </dxf>
    <dxf>
      <font>
        <condense val="0"/>
        <extend val="0"/>
        <color indexed="9"/>
      </font>
    </dxf>
    <dxf>
      <font>
        <color theme="0"/>
      </font>
    </dxf>
    <dxf>
      <font>
        <color theme="0"/>
      </font>
    </dxf>
    <dxf>
      <font>
        <condense val="0"/>
        <extend val="0"/>
        <color indexed="9"/>
      </font>
    </dxf>
    <dxf>
      <font>
        <color theme="0"/>
      </font>
    </dxf>
    <dxf>
      <font>
        <color theme="0"/>
      </font>
    </dxf>
    <dxf>
      <font>
        <color theme="0"/>
      </font>
    </dxf>
    <dxf>
      <font>
        <color theme="0"/>
      </font>
    </dxf>
    <dxf>
      <font>
        <condense val="0"/>
        <extend val="0"/>
        <color indexed="9"/>
      </font>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theme="0"/>
      </font>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theme="0"/>
      </font>
    </dxf>
    <dxf>
      <font>
        <color theme="0"/>
      </font>
    </dxf>
    <dxf>
      <font>
        <color rgb="FFFFFF00"/>
      </font>
      <fill>
        <patternFill>
          <bgColor rgb="FFFF0000"/>
        </patternFill>
      </fill>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theme="0"/>
      </font>
    </dxf>
    <dxf>
      <font>
        <color theme="0"/>
      </font>
    </dxf>
    <dxf>
      <font>
        <color theme="0"/>
      </font>
    </dxf>
    <dxf>
      <font>
        <color theme="0"/>
      </font>
    </dxf>
    <dxf>
      <font>
        <color theme="0"/>
      </font>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rgb="FFFFFF00"/>
      </font>
      <fill>
        <patternFill>
          <bgColor rgb="FFFF0000"/>
        </patternFill>
      </fill>
    </dxf>
    <dxf>
      <font>
        <color theme="0"/>
      </font>
    </dxf>
    <dxf>
      <font>
        <color theme="0"/>
      </font>
    </dxf>
    <dxf>
      <font>
        <color theme="0"/>
      </font>
    </dxf>
    <dxf>
      <font>
        <color theme="0"/>
      </font>
    </dxf>
    <dxf>
      <font>
        <color rgb="FFFFFF00"/>
      </font>
      <fill>
        <patternFill>
          <bgColor rgb="FFFF0000"/>
        </patternFill>
      </fill>
    </dxf>
    <dxf>
      <font>
        <color theme="0"/>
      </font>
    </dxf>
    <dxf>
      <font>
        <color theme="0"/>
      </font>
    </dxf>
    <dxf>
      <font>
        <color theme="0"/>
      </font>
    </dxf>
    <dxf>
      <font>
        <color theme="0"/>
      </font>
    </dxf>
    <dxf>
      <font>
        <color theme="0"/>
      </font>
    </dxf>
    <dxf>
      <font>
        <color theme="0"/>
      </font>
    </dxf>
    <dxf>
      <font>
        <color theme="0"/>
      </font>
    </dxf>
    <dxf>
      <font>
        <condense val="0"/>
        <extend val="0"/>
        <color indexed="9"/>
      </font>
    </dxf>
    <dxf>
      <font>
        <color theme="0"/>
      </font>
    </dxf>
    <dxf>
      <font>
        <color theme="0"/>
      </font>
    </dxf>
    <dxf>
      <font>
        <color theme="0"/>
      </font>
    </dxf>
    <dxf>
      <font>
        <color theme="0"/>
      </font>
    </dxf>
    <dxf>
      <font>
        <condense val="0"/>
        <extend val="0"/>
        <color indexed="9"/>
      </font>
    </dxf>
    <dxf>
      <font>
        <color rgb="FFFFFF00"/>
      </font>
      <fill>
        <patternFill>
          <bgColor rgb="FFFF0000"/>
        </patternFill>
      </fill>
    </dxf>
    <dxf>
      <font>
        <color theme="0"/>
      </font>
    </dxf>
    <dxf>
      <font>
        <color theme="0"/>
      </font>
    </dxf>
    <dxf>
      <font>
        <color theme="0"/>
      </font>
    </dxf>
    <dxf>
      <font>
        <color theme="0"/>
      </font>
    </dxf>
    <dxf>
      <font>
        <color theme="0"/>
      </font>
    </dxf>
    <dxf>
      <font>
        <condense val="0"/>
        <extend val="0"/>
        <color indexed="9"/>
      </font>
    </dxf>
    <dxf>
      <font>
        <color rgb="FFFFFF00"/>
      </font>
      <fill>
        <patternFill>
          <bgColor rgb="FFFF0000"/>
        </patternFill>
      </fill>
    </dxf>
    <dxf>
      <font>
        <color theme="0"/>
      </font>
    </dxf>
    <dxf>
      <font>
        <color theme="0"/>
      </font>
    </dxf>
    <dxf>
      <font>
        <color theme="0"/>
      </font>
    </dxf>
    <dxf>
      <font>
        <color theme="0"/>
      </font>
    </dxf>
    <dxf>
      <font>
        <color theme="0"/>
      </font>
    </dxf>
    <dxf>
      <font>
        <condense val="0"/>
        <extend val="0"/>
        <color indexed="9"/>
      </font>
    </dxf>
    <dxf>
      <font>
        <color rgb="FFFFFF00"/>
      </font>
      <fill>
        <patternFill>
          <bgColor rgb="FFFF0000"/>
        </patternFill>
      </fill>
    </dxf>
    <dxf>
      <font>
        <color theme="0"/>
      </font>
    </dxf>
    <dxf>
      <font>
        <color theme="0"/>
      </font>
    </dxf>
    <dxf>
      <font>
        <color theme="0"/>
      </font>
    </dxf>
    <dxf>
      <font>
        <color theme="0"/>
      </font>
    </dxf>
    <dxf>
      <font>
        <color theme="0"/>
      </font>
    </dxf>
    <dxf>
      <font>
        <condense val="0"/>
        <extend val="0"/>
        <color indexed="9"/>
      </font>
    </dxf>
    <dxf>
      <font>
        <color theme="0"/>
      </font>
    </dxf>
    <dxf>
      <font>
        <color theme="0"/>
      </font>
    </dxf>
    <dxf>
      <font>
        <color theme="0"/>
      </font>
    </dxf>
    <dxf>
      <font>
        <color theme="0"/>
      </font>
    </dxf>
    <dxf>
      <font>
        <color theme="0"/>
      </font>
    </dxf>
    <dxf>
      <font>
        <condense val="0"/>
        <extend val="0"/>
        <color indexed="9"/>
      </font>
    </dxf>
    <dxf>
      <font>
        <color theme="0"/>
      </font>
    </dxf>
    <dxf>
      <font>
        <color theme="0"/>
      </font>
    </dxf>
    <dxf>
      <font>
        <color theme="0"/>
      </font>
    </dxf>
    <dxf>
      <font>
        <color theme="0"/>
      </font>
    </dxf>
    <dxf>
      <font>
        <color theme="0"/>
      </font>
    </dxf>
    <dxf>
      <font>
        <condense val="0"/>
        <extend val="0"/>
        <color indexed="9"/>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FF00"/>
      </font>
      <fill>
        <patternFill>
          <bgColor rgb="FFFF000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ndense val="0"/>
        <extend val="0"/>
        <color indexed="9"/>
      </font>
    </dxf>
    <dxf>
      <font>
        <color theme="0"/>
      </font>
    </dxf>
    <dxf>
      <font>
        <color theme="0"/>
      </font>
    </dxf>
    <dxf>
      <font>
        <color theme="0"/>
      </font>
    </dxf>
    <dxf>
      <font>
        <color theme="0"/>
      </font>
    </dxf>
    <dxf>
      <font>
        <condense val="0"/>
        <extend val="0"/>
        <color indexed="9"/>
      </font>
    </dxf>
    <dxf>
      <font>
        <condense val="0"/>
        <extend val="0"/>
        <color indexed="9"/>
      </font>
    </dxf>
    <dxf>
      <font>
        <color theme="0"/>
      </font>
    </dxf>
    <dxf>
      <font>
        <condense val="0"/>
        <extend val="0"/>
        <color indexed="9"/>
      </font>
    </dxf>
    <dxf>
      <font>
        <condense val="0"/>
        <extend val="0"/>
        <color indexed="9"/>
      </font>
    </dxf>
    <dxf>
      <font>
        <color theme="0"/>
      </font>
    </dxf>
    <dxf>
      <font>
        <color theme="0"/>
      </font>
    </dxf>
    <dxf>
      <font>
        <color theme="0"/>
      </font>
    </dxf>
    <dxf>
      <font>
        <color theme="0"/>
      </font>
    </dxf>
    <dxf>
      <font>
        <condense val="0"/>
        <extend val="0"/>
        <color indexed="9"/>
      </font>
    </dxf>
    <dxf>
      <font>
        <condense val="0"/>
        <extend val="0"/>
        <color indexed="9"/>
      </font>
    </dxf>
    <dxf>
      <font>
        <color theme="0"/>
      </font>
    </dxf>
    <dxf>
      <font>
        <color theme="0"/>
      </font>
    </dxf>
    <dxf>
      <font>
        <condense val="0"/>
        <extend val="0"/>
        <color indexed="9"/>
      </font>
    </dxf>
    <dxf>
      <font>
        <condense val="0"/>
        <extend val="0"/>
        <color indexed="9"/>
      </font>
    </dxf>
    <dxf>
      <font>
        <color theme="0"/>
      </font>
    </dxf>
    <dxf>
      <font>
        <color theme="0"/>
      </font>
    </dxf>
    <dxf>
      <font>
        <color theme="0"/>
      </font>
    </dxf>
    <dxf>
      <font>
        <color theme="0"/>
      </font>
    </dxf>
    <dxf>
      <font>
        <color theme="0"/>
      </font>
    </dxf>
    <dxf>
      <font>
        <condense val="0"/>
        <extend val="0"/>
        <color indexed="9"/>
      </font>
    </dxf>
    <dxf>
      <font>
        <color theme="0"/>
      </font>
    </dxf>
    <dxf>
      <font>
        <color theme="0"/>
      </font>
    </dxf>
    <dxf>
      <font>
        <color theme="0"/>
      </font>
    </dxf>
    <dxf>
      <font>
        <color theme="0"/>
      </font>
    </dxf>
    <dxf>
      <font>
        <color theme="0"/>
      </font>
    </dxf>
    <dxf>
      <font>
        <color theme="0"/>
      </font>
    </dxf>
    <dxf>
      <font>
        <color theme="0"/>
      </font>
    </dxf>
    <dxf>
      <font>
        <condense val="0"/>
        <extend val="0"/>
        <color indexed="9"/>
      </font>
    </dxf>
    <dxf>
      <font>
        <color theme="0"/>
      </font>
    </dxf>
    <dxf>
      <font>
        <color theme="0"/>
      </font>
    </dxf>
    <dxf>
      <font>
        <color theme="0"/>
      </font>
    </dxf>
    <dxf>
      <font>
        <condense val="0"/>
        <extend val="0"/>
        <color indexed="9"/>
      </font>
    </dxf>
    <dxf>
      <font>
        <color theme="0"/>
      </font>
    </dxf>
    <dxf>
      <font>
        <color theme="0"/>
      </font>
    </dxf>
    <dxf>
      <font>
        <color theme="0"/>
      </font>
    </dxf>
    <dxf>
      <font>
        <condense val="0"/>
        <extend val="0"/>
        <color indexed="9"/>
      </font>
    </dxf>
    <dxf>
      <font>
        <color theme="0"/>
      </font>
    </dxf>
    <dxf>
      <font>
        <color theme="0"/>
      </font>
    </dxf>
    <dxf>
      <font>
        <color theme="0"/>
      </font>
    </dxf>
    <dxf>
      <font>
        <condense val="0"/>
        <extend val="0"/>
        <color indexed="9"/>
      </font>
    </dxf>
    <dxf>
      <font>
        <color theme="0"/>
      </font>
    </dxf>
    <dxf>
      <font>
        <color theme="0"/>
      </font>
    </dxf>
    <dxf>
      <font>
        <color theme="0"/>
      </font>
    </dxf>
    <dxf>
      <font>
        <color theme="0"/>
      </font>
    </dxf>
    <dxf>
      <font>
        <condense val="0"/>
        <extend val="0"/>
        <color indexed="9"/>
      </font>
    </dxf>
    <dxf>
      <font>
        <condense val="0"/>
        <extend val="0"/>
        <color indexed="9"/>
      </font>
    </dxf>
    <dxf>
      <font>
        <color theme="0"/>
      </font>
    </dxf>
    <dxf>
      <font>
        <color theme="0"/>
      </font>
    </dxf>
    <dxf>
      <font>
        <color theme="0"/>
      </font>
    </dxf>
    <dxf>
      <font>
        <color theme="0"/>
      </font>
    </dxf>
    <dxf>
      <font>
        <color theme="0"/>
      </font>
    </dxf>
    <dxf>
      <font>
        <condense val="0"/>
        <extend val="0"/>
        <color indexed="9"/>
      </font>
    </dxf>
    <dxf>
      <font>
        <color theme="0"/>
      </font>
    </dxf>
    <dxf>
      <font>
        <color theme="0"/>
      </font>
    </dxf>
    <dxf>
      <font>
        <color theme="0"/>
      </font>
    </dxf>
    <dxf>
      <font>
        <condense val="0"/>
        <extend val="0"/>
        <color indexed="9"/>
      </font>
    </dxf>
    <dxf>
      <font>
        <color theme="0"/>
      </font>
    </dxf>
    <dxf>
      <font>
        <color theme="0"/>
      </font>
    </dxf>
    <dxf>
      <font>
        <color theme="0"/>
      </font>
    </dxf>
    <dxf>
      <font>
        <condense val="0"/>
        <extend val="0"/>
        <color indexed="9"/>
      </font>
    </dxf>
    <dxf>
      <font>
        <condense val="0"/>
        <extend val="0"/>
        <color indexed="9"/>
      </font>
    </dxf>
    <dxf>
      <font>
        <condense val="0"/>
        <extend val="0"/>
        <color indexed="9"/>
      </font>
    </dxf>
    <dxf>
      <font>
        <color theme="0"/>
      </font>
    </dxf>
    <dxf>
      <font>
        <color theme="0"/>
      </font>
    </dxf>
    <dxf>
      <font>
        <color theme="0"/>
      </font>
    </dxf>
    <dxf>
      <font>
        <condense val="0"/>
        <extend val="0"/>
        <color indexed="9"/>
      </font>
    </dxf>
    <dxf>
      <font>
        <color theme="0"/>
      </font>
    </dxf>
    <dxf>
      <font>
        <color theme="0"/>
      </font>
    </dxf>
    <dxf>
      <font>
        <condense val="0"/>
        <extend val="0"/>
        <color indexed="9"/>
      </font>
    </dxf>
    <dxf>
      <font>
        <condense val="0"/>
        <extend val="0"/>
        <color indexed="9"/>
      </font>
    </dxf>
    <dxf>
      <font>
        <color theme="0"/>
      </font>
    </dxf>
    <dxf>
      <font>
        <color theme="0"/>
      </font>
    </dxf>
    <dxf>
      <font>
        <condense val="0"/>
        <extend val="0"/>
        <color indexed="9"/>
      </font>
    </dxf>
    <dxf>
      <font>
        <condense val="0"/>
        <extend val="0"/>
        <color indexed="9"/>
      </font>
    </dxf>
    <dxf>
      <font>
        <condense val="0"/>
        <extend val="0"/>
        <color indexed="9"/>
      </font>
    </dxf>
    <dxf>
      <font>
        <color theme="0"/>
      </font>
    </dxf>
    <dxf>
      <font>
        <color theme="0"/>
      </font>
    </dxf>
    <dxf>
      <font>
        <condense val="0"/>
        <extend val="0"/>
        <color indexed="9"/>
      </font>
    </dxf>
    <dxf>
      <font>
        <condense val="0"/>
        <extend val="0"/>
        <color indexed="9"/>
      </font>
    </dxf>
    <dxf>
      <font>
        <color theme="0"/>
      </font>
    </dxf>
    <dxf>
      <font>
        <color theme="0"/>
      </font>
    </dxf>
    <dxf>
      <font>
        <condense val="0"/>
        <extend val="0"/>
        <color indexed="9"/>
      </font>
    </dxf>
    <dxf>
      <font>
        <condense val="0"/>
        <extend val="0"/>
        <color indexed="9"/>
      </font>
    </dxf>
    <dxf>
      <font>
        <condense val="0"/>
        <extend val="0"/>
        <color indexed="9"/>
      </font>
    </dxf>
    <dxf>
      <font>
        <color theme="0"/>
      </font>
    </dxf>
    <dxf>
      <font>
        <condense val="0"/>
        <extend val="0"/>
        <color indexed="9"/>
      </font>
    </dxf>
    <dxf>
      <font>
        <condense val="0"/>
        <extend val="0"/>
        <color indexed="9"/>
      </font>
    </dxf>
    <dxf>
      <font>
        <color theme="0"/>
      </font>
    </dxf>
    <dxf>
      <font>
        <color theme="0"/>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lor theme="0"/>
      </font>
    </dxf>
    <dxf>
      <font>
        <condense val="0"/>
        <extend val="0"/>
        <color indexed="9"/>
      </font>
    </dxf>
    <dxf>
      <font>
        <color theme="0"/>
      </font>
    </dxf>
    <dxf>
      <font>
        <condense val="0"/>
        <extend val="0"/>
        <color indexed="9"/>
      </font>
    </dxf>
    <dxf>
      <font>
        <color theme="0"/>
      </font>
    </dxf>
    <dxf>
      <font>
        <color theme="0"/>
      </font>
    </dxf>
    <dxf>
      <font>
        <color theme="0"/>
      </font>
    </dxf>
    <dxf>
      <font>
        <color theme="0"/>
      </font>
    </dxf>
    <dxf>
      <font>
        <condense val="0"/>
        <extend val="0"/>
        <color indexed="9"/>
      </font>
    </dxf>
    <dxf>
      <font>
        <color theme="0"/>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lor theme="0"/>
      </font>
    </dxf>
    <dxf>
      <font>
        <color theme="0"/>
      </font>
    </dxf>
    <dxf>
      <font>
        <color theme="0"/>
      </font>
    </dxf>
    <dxf>
      <font>
        <color theme="0"/>
      </font>
    </dxf>
    <dxf>
      <font>
        <condense val="0"/>
        <extend val="0"/>
        <color indexed="9"/>
      </font>
    </dxf>
    <dxf>
      <font>
        <color theme="0"/>
      </font>
    </dxf>
    <dxf>
      <font>
        <color theme="0"/>
      </font>
    </dxf>
    <dxf>
      <font>
        <condense val="0"/>
        <extend val="0"/>
        <color indexed="9"/>
      </font>
    </dxf>
    <dxf>
      <font>
        <condense val="0"/>
        <extend val="0"/>
        <color indexed="9"/>
      </font>
    </dxf>
    <dxf>
      <font>
        <color theme="0"/>
      </font>
    </dxf>
    <dxf>
      <font>
        <color theme="0"/>
      </font>
    </dxf>
    <dxf>
      <font>
        <condense val="0"/>
        <extend val="0"/>
        <color indexed="9"/>
      </font>
    </dxf>
    <dxf>
      <font>
        <condense val="0"/>
        <extend val="0"/>
        <color indexed="9"/>
      </font>
    </dxf>
    <dxf>
      <font>
        <condense val="0"/>
        <extend val="0"/>
        <color indexed="9"/>
      </font>
    </dxf>
    <dxf>
      <font>
        <condense val="0"/>
        <extend val="0"/>
        <color indexed="9"/>
      </font>
    </dxf>
    <dxf>
      <font>
        <color theme="0"/>
      </font>
    </dxf>
    <dxf>
      <font>
        <color theme="0"/>
      </font>
    </dxf>
    <dxf>
      <font>
        <condense val="0"/>
        <extend val="0"/>
        <color indexed="9"/>
      </font>
    </dxf>
    <dxf>
      <font>
        <condense val="0"/>
        <extend val="0"/>
        <color indexed="9"/>
      </font>
    </dxf>
    <dxf>
      <font>
        <condense val="0"/>
        <extend val="0"/>
        <color indexed="9"/>
      </font>
    </dxf>
    <dxf>
      <font>
        <condense val="0"/>
        <extend val="0"/>
        <color indexed="9"/>
      </font>
    </dxf>
    <dxf>
      <font>
        <color theme="0"/>
      </font>
    </dxf>
    <dxf>
      <font>
        <color theme="0"/>
      </font>
    </dxf>
    <dxf>
      <font>
        <condense val="0"/>
        <extend val="0"/>
        <color indexed="9"/>
      </font>
    </dxf>
    <dxf>
      <font>
        <condense val="0"/>
        <extend val="0"/>
        <color indexed="9"/>
      </font>
    </dxf>
    <dxf>
      <font>
        <condense val="0"/>
        <extend val="0"/>
        <color indexed="9"/>
      </font>
    </dxf>
    <dxf>
      <font>
        <color theme="0"/>
      </font>
    </dxf>
    <dxf>
      <font>
        <color theme="0"/>
      </font>
    </dxf>
    <dxf>
      <font>
        <condense val="0"/>
        <extend val="0"/>
        <color indexed="9"/>
      </font>
    </dxf>
    <dxf>
      <font>
        <condense val="0"/>
        <extend val="0"/>
        <color indexed="9"/>
      </font>
    </dxf>
    <dxf>
      <font>
        <condense val="0"/>
        <extend val="0"/>
        <color indexed="9"/>
      </font>
    </dxf>
    <dxf>
      <font>
        <condense val="0"/>
        <extend val="0"/>
        <color indexed="9"/>
      </font>
    </dxf>
    <dxf>
      <font>
        <color theme="0"/>
      </font>
    </dxf>
    <dxf>
      <font>
        <color theme="0"/>
      </font>
    </dxf>
    <dxf>
      <font>
        <condense val="0"/>
        <extend val="0"/>
        <color indexed="9"/>
      </font>
    </dxf>
    <dxf>
      <font>
        <condense val="0"/>
        <extend val="0"/>
        <color indexed="9"/>
      </font>
    </dxf>
    <dxf>
      <font>
        <condense val="0"/>
        <extend val="0"/>
        <color indexed="9"/>
      </font>
    </dxf>
    <dxf>
      <font>
        <color theme="0"/>
      </font>
    </dxf>
    <dxf>
      <font>
        <color theme="0"/>
      </font>
    </dxf>
    <dxf>
      <font>
        <condense val="0"/>
        <extend val="0"/>
        <color indexed="9"/>
      </font>
    </dxf>
    <dxf>
      <font>
        <condense val="0"/>
        <extend val="0"/>
        <color indexed="9"/>
      </font>
    </dxf>
    <dxf>
      <font>
        <condense val="0"/>
        <extend val="0"/>
        <color indexed="9"/>
      </font>
    </dxf>
    <dxf>
      <font>
        <color theme="0"/>
      </font>
    </dxf>
    <dxf>
      <font>
        <color theme="0"/>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lor theme="0"/>
      </font>
    </dxf>
    <dxf>
      <font>
        <color theme="0"/>
      </font>
    </dxf>
    <dxf>
      <font>
        <condense val="0"/>
        <extend val="0"/>
        <color indexed="9"/>
      </font>
    </dxf>
    <dxf>
      <font>
        <condense val="0"/>
        <extend val="0"/>
        <color indexed="9"/>
      </font>
    </dxf>
    <dxf>
      <font>
        <condense val="0"/>
        <extend val="0"/>
        <color indexed="9"/>
      </font>
    </dxf>
    <dxf>
      <font>
        <color theme="0"/>
      </font>
    </dxf>
    <dxf>
      <font>
        <color theme="0"/>
      </font>
    </dxf>
    <dxf>
      <font>
        <condense val="0"/>
        <extend val="0"/>
        <color indexed="9"/>
      </font>
    </dxf>
    <dxf>
      <font>
        <condense val="0"/>
        <extend val="0"/>
        <color indexed="9"/>
      </font>
    </dxf>
    <dxf>
      <font>
        <color theme="0"/>
      </font>
    </dxf>
    <dxf>
      <font>
        <color theme="0"/>
      </font>
    </dxf>
    <dxf>
      <font>
        <condense val="0"/>
        <extend val="0"/>
        <color indexed="9"/>
      </font>
    </dxf>
    <dxf>
      <font>
        <color theme="0"/>
      </font>
    </dxf>
    <dxf>
      <font>
        <color theme="0"/>
      </font>
    </dxf>
    <dxf>
      <font>
        <condense val="0"/>
        <extend val="0"/>
        <color indexed="9"/>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ndense val="0"/>
        <extend val="0"/>
        <color indexed="9"/>
      </font>
    </dxf>
    <dxf>
      <font>
        <color theme="0"/>
      </font>
    </dxf>
    <dxf>
      <font>
        <color theme="0"/>
      </font>
    </dxf>
    <dxf>
      <font>
        <color theme="0"/>
      </font>
    </dxf>
    <dxf>
      <font>
        <condense val="0"/>
        <extend val="0"/>
        <color indexed="9"/>
      </font>
    </dxf>
    <dxf>
      <font>
        <color theme="0"/>
      </font>
    </dxf>
    <dxf>
      <font>
        <color theme="0"/>
      </font>
    </dxf>
    <dxf>
      <font>
        <color theme="0"/>
      </font>
    </dxf>
    <dxf>
      <font>
        <condense val="0"/>
        <extend val="0"/>
        <color indexed="9"/>
      </font>
    </dxf>
    <dxf>
      <font>
        <color theme="0"/>
      </font>
    </dxf>
    <dxf>
      <font>
        <color theme="0"/>
      </font>
    </dxf>
    <dxf>
      <font>
        <color theme="0"/>
      </font>
    </dxf>
    <dxf>
      <font>
        <condense val="0"/>
        <extend val="0"/>
        <color indexed="9"/>
      </font>
    </dxf>
    <dxf>
      <font>
        <color theme="0"/>
      </font>
    </dxf>
    <dxf>
      <font>
        <color theme="0"/>
      </font>
    </dxf>
    <dxf>
      <font>
        <color theme="0"/>
      </font>
    </dxf>
    <dxf>
      <font>
        <condense val="0"/>
        <extend val="0"/>
        <color indexed="9"/>
      </font>
    </dxf>
    <dxf>
      <font>
        <color theme="0"/>
      </font>
    </dxf>
    <dxf>
      <font>
        <color theme="0"/>
      </font>
    </dxf>
    <dxf>
      <font>
        <color theme="0"/>
      </font>
    </dxf>
    <dxf>
      <font>
        <condense val="0"/>
        <extend val="0"/>
        <color indexed="9"/>
      </font>
    </dxf>
    <dxf>
      <font>
        <color theme="0"/>
      </font>
    </dxf>
    <dxf>
      <font>
        <color theme="0"/>
      </font>
    </dxf>
    <dxf>
      <font>
        <color theme="0"/>
      </font>
    </dxf>
    <dxf>
      <font>
        <color theme="0"/>
      </font>
    </dxf>
    <dxf>
      <font>
        <condense val="0"/>
        <extend val="0"/>
        <color indexed="9"/>
      </font>
    </dxf>
    <dxf>
      <font>
        <color theme="0"/>
      </font>
    </dxf>
    <dxf>
      <font>
        <color theme="0"/>
      </font>
    </dxf>
    <dxf>
      <font>
        <color theme="0"/>
      </font>
    </dxf>
    <dxf>
      <font>
        <color theme="0"/>
      </font>
    </dxf>
    <dxf>
      <font>
        <condense val="0"/>
        <extend val="0"/>
        <color indexed="9"/>
      </font>
    </dxf>
    <dxf>
      <font>
        <color theme="0"/>
      </font>
    </dxf>
    <dxf>
      <font>
        <color theme="0"/>
      </font>
    </dxf>
    <dxf>
      <font>
        <color theme="0"/>
      </font>
    </dxf>
    <dxf>
      <font>
        <color theme="0"/>
      </font>
    </dxf>
    <dxf>
      <font>
        <condense val="0"/>
        <extend val="0"/>
        <color indexed="9"/>
      </font>
    </dxf>
    <dxf>
      <font>
        <color theme="0"/>
      </font>
    </dxf>
    <dxf>
      <font>
        <color theme="0"/>
      </font>
    </dxf>
    <dxf>
      <font>
        <color theme="0"/>
      </font>
    </dxf>
    <dxf>
      <font>
        <condense val="0"/>
        <extend val="0"/>
        <color indexed="9"/>
      </font>
    </dxf>
    <dxf>
      <font>
        <color theme="0"/>
      </font>
    </dxf>
    <dxf>
      <font>
        <color theme="0"/>
      </font>
    </dxf>
    <dxf>
      <font>
        <color theme="0"/>
      </font>
    </dxf>
    <dxf>
      <font>
        <color theme="0"/>
      </font>
    </dxf>
    <dxf>
      <font>
        <color theme="0"/>
      </font>
    </dxf>
    <dxf>
      <font>
        <condense val="0"/>
        <extend val="0"/>
        <color indexed="9"/>
      </font>
    </dxf>
    <dxf>
      <font>
        <condense val="0"/>
        <extend val="0"/>
        <color indexed="9"/>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ndense val="0"/>
        <extend val="0"/>
        <color indexed="9"/>
      </font>
    </dxf>
    <dxf>
      <font>
        <color theme="0"/>
      </font>
    </dxf>
    <dxf>
      <font>
        <color theme="0"/>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lor rgb="FFFFFF00"/>
      </font>
      <fill>
        <patternFill>
          <bgColor rgb="FFFF0000"/>
        </patternFill>
      </fill>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rgb="FF9C0006"/>
      </font>
      <fill>
        <patternFill>
          <bgColor rgb="FFFFC7CE"/>
        </patternFill>
      </fill>
    </dxf>
    <dxf>
      <fill>
        <patternFill>
          <bgColor theme="2"/>
        </patternFill>
      </fill>
    </dxf>
    <dxf>
      <font>
        <color rgb="FFFFFF00"/>
      </font>
      <fill>
        <patternFill>
          <bgColor theme="4"/>
        </patternFill>
      </fill>
    </dxf>
    <dxf>
      <font>
        <color rgb="FFFFFF00"/>
      </font>
      <fill>
        <patternFill>
          <bgColor rgb="FFFF0000"/>
        </patternFill>
      </fill>
    </dxf>
    <dxf>
      <font>
        <condense val="0"/>
        <extend val="0"/>
        <color indexed="9"/>
      </font>
    </dxf>
    <dxf>
      <font>
        <condense val="0"/>
        <extend val="0"/>
        <color indexed="9"/>
      </font>
    </dxf>
    <dxf>
      <font>
        <color rgb="FFFFFF00"/>
      </font>
      <fill>
        <patternFill>
          <bgColor rgb="FF7030A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F13"/>
  <sheetViews>
    <sheetView zoomScale="110" zoomScaleNormal="110" workbookViewId="0">
      <selection activeCell="C16" sqref="C16"/>
    </sheetView>
  </sheetViews>
  <sheetFormatPr baseColWidth="10" defaultRowHeight="12.75" x14ac:dyDescent="0.2"/>
  <cols>
    <col min="1" max="1" width="7.7109375" style="1" customWidth="1"/>
    <col min="2" max="2" width="2.5703125" style="1" bestFit="1" customWidth="1"/>
    <col min="3" max="3" width="99.42578125" customWidth="1"/>
    <col min="4" max="4" width="11.42578125" style="238"/>
    <col min="5" max="6" width="11.42578125" style="237"/>
  </cols>
  <sheetData>
    <row r="1" spans="1:6" x14ac:dyDescent="0.2">
      <c r="A1" s="1">
        <v>308</v>
      </c>
      <c r="C1" t="s">
        <v>2429</v>
      </c>
      <c r="D1" s="238" t="s">
        <v>2413</v>
      </c>
      <c r="E1" s="1" t="s">
        <v>2428</v>
      </c>
      <c r="F1" s="1"/>
    </row>
    <row r="2" spans="1:6" x14ac:dyDescent="0.2">
      <c r="A2" s="1">
        <v>328</v>
      </c>
      <c r="C2" t="s">
        <v>2427</v>
      </c>
      <c r="D2" s="238" t="s">
        <v>2413</v>
      </c>
      <c r="E2" s="1"/>
      <c r="F2" s="1"/>
    </row>
    <row r="3" spans="1:6" x14ac:dyDescent="0.2">
      <c r="A3" s="1">
        <v>329</v>
      </c>
      <c r="C3" t="s">
        <v>2426</v>
      </c>
      <c r="D3" s="238" t="s">
        <v>2413</v>
      </c>
      <c r="E3" s="1"/>
      <c r="F3" s="1"/>
    </row>
    <row r="4" spans="1:6" x14ac:dyDescent="0.2">
      <c r="A4" s="1">
        <v>330</v>
      </c>
      <c r="C4" t="s">
        <v>2425</v>
      </c>
      <c r="D4" s="238" t="s">
        <v>2413</v>
      </c>
      <c r="E4" s="1"/>
      <c r="F4" s="1"/>
    </row>
    <row r="5" spans="1:6" x14ac:dyDescent="0.2">
      <c r="A5" s="1">
        <v>351</v>
      </c>
      <c r="C5" t="s">
        <v>2424</v>
      </c>
      <c r="D5" s="238" t="s">
        <v>986</v>
      </c>
    </row>
    <row r="6" spans="1:6" x14ac:dyDescent="0.2">
      <c r="A6" s="1">
        <v>352</v>
      </c>
      <c r="C6" t="s">
        <v>2423</v>
      </c>
      <c r="D6" s="238" t="s">
        <v>986</v>
      </c>
    </row>
    <row r="7" spans="1:6" x14ac:dyDescent="0.2">
      <c r="A7" s="1" t="s">
        <v>1265</v>
      </c>
      <c r="C7" t="s">
        <v>2422</v>
      </c>
      <c r="D7" s="238" t="s">
        <v>986</v>
      </c>
    </row>
    <row r="8" spans="1:6" x14ac:dyDescent="0.2">
      <c r="A8" s="1" t="s">
        <v>2421</v>
      </c>
      <c r="C8" t="s">
        <v>2420</v>
      </c>
      <c r="D8" s="238" t="s">
        <v>986</v>
      </c>
    </row>
    <row r="9" spans="1:6" x14ac:dyDescent="0.2">
      <c r="A9" s="1" t="s">
        <v>2419</v>
      </c>
      <c r="C9" t="s">
        <v>2418</v>
      </c>
      <c r="D9" s="238" t="s">
        <v>986</v>
      </c>
    </row>
    <row r="10" spans="1:6" x14ac:dyDescent="0.2">
      <c r="A10" s="1">
        <v>353</v>
      </c>
      <c r="C10" t="s">
        <v>2417</v>
      </c>
      <c r="D10" s="238" t="s">
        <v>986</v>
      </c>
    </row>
    <row r="11" spans="1:6" x14ac:dyDescent="0.2">
      <c r="A11" s="1">
        <v>354</v>
      </c>
      <c r="C11" t="s">
        <v>2416</v>
      </c>
      <c r="D11" s="238" t="s">
        <v>986</v>
      </c>
    </row>
    <row r="12" spans="1:6" x14ac:dyDescent="0.2">
      <c r="A12" s="1">
        <v>355</v>
      </c>
      <c r="C12" t="s">
        <v>2415</v>
      </c>
      <c r="D12" s="238" t="s">
        <v>986</v>
      </c>
    </row>
    <row r="13" spans="1:6" x14ac:dyDescent="0.2">
      <c r="A13" s="1">
        <v>356</v>
      </c>
      <c r="C13" t="s">
        <v>2414</v>
      </c>
      <c r="D13" s="238" t="s">
        <v>986</v>
      </c>
    </row>
  </sheetData>
  <pageMargins left="0.37" right="0.2" top="0.3" bottom="0.46" header="0" footer="0"/>
  <pageSetup paperSize="9" scale="8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AH2825"/>
  <sheetViews>
    <sheetView tabSelected="1" zoomScale="120" zoomScaleNormal="120" workbookViewId="0">
      <pane xSplit="6" ySplit="1" topLeftCell="H1772" activePane="bottomRight" state="frozenSplit"/>
      <selection pane="topRight" activeCell="E1" sqref="E1"/>
      <selection pane="bottomLeft"/>
      <selection pane="bottomRight" activeCell="F1779" sqref="F1779:W1780"/>
    </sheetView>
  </sheetViews>
  <sheetFormatPr baseColWidth="10" defaultRowHeight="14.25" customHeight="1" x14ac:dyDescent="0.2"/>
  <cols>
    <col min="1" max="1" width="5.85546875" style="48" customWidth="1"/>
    <col min="2" max="2" width="8.140625" style="45" customWidth="1"/>
    <col min="3" max="3" width="6.28515625" style="45" customWidth="1"/>
    <col min="4" max="4" width="11" style="45" hidden="1" customWidth="1"/>
    <col min="5" max="5" width="1.85546875" style="45" customWidth="1"/>
    <col min="6" max="6" width="11.5703125" style="45" customWidth="1"/>
    <col min="7" max="7" width="1.85546875" style="45" hidden="1" customWidth="1"/>
    <col min="8" max="8" width="5.85546875" style="48" customWidth="1"/>
    <col min="9" max="9" width="10.140625" style="48" bestFit="1" customWidth="1"/>
    <col min="10" max="10" width="6.5703125" style="96" customWidth="1"/>
    <col min="11" max="11" width="7.42578125" style="48" bestFit="1" customWidth="1"/>
    <col min="12" max="12" width="9.140625" style="48" customWidth="1"/>
    <col min="13" max="13" width="5.140625" style="48" customWidth="1"/>
    <col min="14" max="14" width="6.42578125" style="77" bestFit="1" customWidth="1"/>
    <col min="15" max="15" width="10.28515625" style="48" customWidth="1"/>
    <col min="16" max="16" width="29.42578125" style="44" customWidth="1"/>
    <col min="17" max="17" width="8.140625" style="48" customWidth="1"/>
    <col min="18" max="18" width="7.7109375" style="48" customWidth="1"/>
    <col min="19" max="19" width="6.7109375" style="48" customWidth="1"/>
    <col min="20" max="20" width="2.42578125" style="74" customWidth="1"/>
    <col min="21" max="21" width="3.7109375" style="48" customWidth="1"/>
    <col min="22" max="22" width="1.5703125" style="45" customWidth="1"/>
    <col min="23" max="23" width="7.140625" style="45" customWidth="1"/>
    <col min="24" max="24" width="6.42578125" style="45" bestFit="1" customWidth="1"/>
    <col min="25" max="25" width="2.7109375" style="45" customWidth="1"/>
    <col min="26" max="26" width="27.42578125" style="104" customWidth="1"/>
    <col min="27" max="27" width="24.140625" style="45" customWidth="1"/>
    <col min="28" max="28" width="33.7109375" style="45" customWidth="1"/>
    <col min="29" max="33" width="5.28515625" style="45" customWidth="1"/>
    <col min="34" max="34" width="10.7109375" style="45" customWidth="1"/>
    <col min="35" max="16384" width="11.42578125" style="45"/>
  </cols>
  <sheetData>
    <row r="1" spans="1:34" s="43" customFormat="1" ht="14.25" customHeight="1" x14ac:dyDescent="0.2">
      <c r="A1" s="211">
        <f>MAX(C:C)+1</f>
        <v>895</v>
      </c>
      <c r="B1" s="59" t="s">
        <v>413</v>
      </c>
      <c r="C1" s="59" t="s">
        <v>362</v>
      </c>
      <c r="D1" s="59" t="s">
        <v>363</v>
      </c>
      <c r="E1" s="59" t="s">
        <v>364</v>
      </c>
      <c r="F1" s="59" t="s">
        <v>365</v>
      </c>
      <c r="G1" s="59" t="s">
        <v>366</v>
      </c>
      <c r="H1" s="58" t="s">
        <v>805</v>
      </c>
      <c r="I1" s="58" t="s">
        <v>367</v>
      </c>
      <c r="J1" s="58" t="s">
        <v>368</v>
      </c>
      <c r="K1" s="58" t="s">
        <v>369</v>
      </c>
      <c r="L1" s="58" t="s">
        <v>370</v>
      </c>
      <c r="M1" s="94" t="s">
        <v>371</v>
      </c>
      <c r="N1" s="212" t="s">
        <v>372</v>
      </c>
      <c r="O1" s="211" t="s">
        <v>419</v>
      </c>
      <c r="P1" s="44" t="s">
        <v>1017</v>
      </c>
      <c r="Q1" s="94" t="s">
        <v>373</v>
      </c>
      <c r="R1" s="94" t="s">
        <v>374</v>
      </c>
      <c r="S1" s="94" t="s">
        <v>375</v>
      </c>
      <c r="T1" s="72" t="s">
        <v>376</v>
      </c>
      <c r="U1" s="58" t="s">
        <v>377</v>
      </c>
      <c r="V1" s="59" t="s">
        <v>378</v>
      </c>
      <c r="W1" s="213" t="s">
        <v>379</v>
      </c>
      <c r="X1" s="270" t="s">
        <v>412</v>
      </c>
      <c r="Y1" s="43" t="s">
        <v>624</v>
      </c>
      <c r="Z1" s="103" t="s">
        <v>889</v>
      </c>
      <c r="AH1" s="43" t="s">
        <v>1016</v>
      </c>
    </row>
    <row r="2" spans="1:34" ht="14.25" customHeight="1" thickBot="1" x14ac:dyDescent="0.25">
      <c r="A2" s="70">
        <v>100</v>
      </c>
      <c r="B2" s="519">
        <f>(I2/1000)/(A2/1000000)</f>
        <v>419</v>
      </c>
      <c r="C2" s="46">
        <v>1</v>
      </c>
      <c r="D2" s="220"/>
      <c r="E2" s="220"/>
      <c r="F2" s="221" t="s">
        <v>427</v>
      </c>
      <c r="G2" s="220"/>
      <c r="H2" s="261"/>
      <c r="I2" s="262">
        <v>41.9</v>
      </c>
      <c r="J2" s="263">
        <f>L2*I2/1000</f>
        <v>379.19499999999999</v>
      </c>
      <c r="K2" s="261"/>
      <c r="L2" s="264">
        <v>9050</v>
      </c>
      <c r="M2" s="265"/>
      <c r="N2" s="266" t="s">
        <v>568</v>
      </c>
      <c r="O2" s="261"/>
      <c r="P2" s="44" t="s">
        <v>502</v>
      </c>
      <c r="Q2" s="267">
        <v>29</v>
      </c>
      <c r="R2" s="261"/>
      <c r="S2" s="268"/>
      <c r="T2" s="269"/>
      <c r="U2" s="268"/>
      <c r="V2" s="268"/>
      <c r="W2" s="52"/>
      <c r="X2" s="57">
        <v>50</v>
      </c>
      <c r="Z2" s="104" t="s">
        <v>2413</v>
      </c>
      <c r="AA2" s="47" t="str">
        <f>CONCATENATE("&gt;",F2,"_",C2," ",Z2)</f>
        <v>&gt;mFlav.F1   _1 Flav</v>
      </c>
      <c r="AB2" s="44" t="str">
        <f>P2</f>
        <v>TACAACATGATGGGAAAGCGAGAGAAAAA</v>
      </c>
      <c r="AH2" s="45">
        <v>1</v>
      </c>
    </row>
    <row r="3" spans="1:34" ht="14.25" customHeight="1" thickTop="1" thickBot="1" x14ac:dyDescent="0.25">
      <c r="A3" s="71">
        <v>100</v>
      </c>
      <c r="B3" s="63">
        <f>(I3/1000)/(A3/1000000)</f>
        <v>407.99999999999994</v>
      </c>
      <c r="C3" s="46">
        <v>2</v>
      </c>
      <c r="F3" s="221" t="s">
        <v>428</v>
      </c>
      <c r="I3" s="49">
        <v>40.799999999999997</v>
      </c>
      <c r="J3" s="95">
        <f>L3*I3/1000</f>
        <v>324.93119999999993</v>
      </c>
      <c r="L3" s="50">
        <v>7964</v>
      </c>
      <c r="M3" s="69"/>
      <c r="N3" s="75">
        <v>72.7</v>
      </c>
      <c r="P3" s="44" t="s">
        <v>503</v>
      </c>
      <c r="Q3" s="56">
        <v>26</v>
      </c>
      <c r="S3" s="62"/>
      <c r="T3" s="73"/>
      <c r="U3" s="62"/>
      <c r="V3" s="62"/>
      <c r="W3" s="52"/>
      <c r="X3" s="57">
        <v>50</v>
      </c>
      <c r="Z3" s="104" t="s">
        <v>2413</v>
      </c>
      <c r="AA3" s="47" t="str">
        <f>CONCATENATE("&gt;",F3,"_",C3," ",Z3)</f>
        <v>&gt;CFlav.R2     _2 Flav</v>
      </c>
      <c r="AB3" s="44" t="str">
        <f>P3</f>
        <v>GTGTCCCAGCCGGCGGTGTCATCAGC</v>
      </c>
      <c r="AH3" s="45">
        <v>2</v>
      </c>
    </row>
    <row r="4" spans="1:34" ht="14.25" customHeight="1" thickTop="1" thickBot="1" x14ac:dyDescent="0.25">
      <c r="A4" s="71">
        <v>100</v>
      </c>
      <c r="B4" s="63">
        <f>(I4/1000)/(A4/1000000)</f>
        <v>402.99999999999994</v>
      </c>
      <c r="C4" s="46">
        <v>3</v>
      </c>
      <c r="F4" s="221" t="s">
        <v>429</v>
      </c>
      <c r="I4" s="49">
        <v>40.299999999999997</v>
      </c>
      <c r="J4" s="95">
        <f>L4*I4/1000</f>
        <v>278.19089999999994</v>
      </c>
      <c r="L4" s="50">
        <v>6903</v>
      </c>
      <c r="M4" s="69"/>
      <c r="N4" s="75">
        <v>60.6</v>
      </c>
      <c r="P4" s="44" t="s">
        <v>504</v>
      </c>
      <c r="Q4" s="56">
        <v>23</v>
      </c>
      <c r="S4" s="62"/>
      <c r="T4" s="73"/>
      <c r="U4" s="62"/>
      <c r="V4" s="62"/>
      <c r="W4" s="52"/>
      <c r="X4" s="57">
        <v>50</v>
      </c>
      <c r="Z4" s="104" t="s">
        <v>3248</v>
      </c>
      <c r="AA4" s="47" t="str">
        <f>CONCATENATE("&gt;",F4,"_",C4," ",Z4)</f>
        <v>&gt;TBE.R1_3 Flav.TBEV</v>
      </c>
      <c r="AB4" s="44" t="str">
        <f>P4</f>
        <v>ACACATCACCTCCTTGTCAGACT</v>
      </c>
      <c r="AH4" s="45">
        <v>3</v>
      </c>
    </row>
    <row r="5" spans="1:34" ht="14.25" customHeight="1" thickTop="1" thickBot="1" x14ac:dyDescent="0.25">
      <c r="A5" s="71">
        <v>100</v>
      </c>
      <c r="B5" s="63">
        <f>(I5/1000)/(A5/1000000)</f>
        <v>632.99999999999989</v>
      </c>
      <c r="C5" s="46">
        <v>4</v>
      </c>
      <c r="F5" s="221" t="s">
        <v>439</v>
      </c>
      <c r="I5" s="49">
        <v>63.3</v>
      </c>
      <c r="J5" s="95">
        <f>L5*I5/1000</f>
        <v>347.45370000000003</v>
      </c>
      <c r="L5" s="50">
        <v>5489</v>
      </c>
      <c r="M5" s="69"/>
      <c r="N5" s="75">
        <v>58.2</v>
      </c>
      <c r="P5" s="44" t="s">
        <v>505</v>
      </c>
      <c r="Q5" s="56">
        <v>18</v>
      </c>
      <c r="S5" s="62"/>
      <c r="T5" s="73"/>
      <c r="U5" s="62"/>
      <c r="V5" s="62"/>
      <c r="W5" s="52"/>
      <c r="X5" s="57">
        <v>50</v>
      </c>
      <c r="Z5" s="104" t="s">
        <v>3248</v>
      </c>
      <c r="AA5" s="47" t="str">
        <f>CONCATENATE("&gt;",F5,"_",C5," ",Z5)</f>
        <v>&gt;TBE.F1_4 Flav.TBEV</v>
      </c>
      <c r="AB5" s="44" t="str">
        <f>P5</f>
        <v>GGGCGGTTCTTGTTCTCC</v>
      </c>
      <c r="AH5" s="45">
        <v>4</v>
      </c>
    </row>
    <row r="6" spans="1:34" ht="14.25" customHeight="1" thickTop="1" thickBot="1" x14ac:dyDescent="0.25">
      <c r="A6" s="71">
        <v>100</v>
      </c>
      <c r="B6" s="63">
        <f>(I6/1000)/(A6/1000000)</f>
        <v>865.99999999999989</v>
      </c>
      <c r="C6" s="46">
        <v>5</v>
      </c>
      <c r="F6" s="221" t="s">
        <v>440</v>
      </c>
      <c r="I6" s="49">
        <v>86.6</v>
      </c>
      <c r="J6" s="95">
        <f>L6*I6/1000</f>
        <v>546.44600000000003</v>
      </c>
      <c r="L6" s="50">
        <v>6310</v>
      </c>
      <c r="M6" s="69"/>
      <c r="N6" s="75">
        <v>57.9</v>
      </c>
      <c r="P6" s="44" t="s">
        <v>506</v>
      </c>
      <c r="Q6" s="56">
        <v>21</v>
      </c>
      <c r="S6" s="62"/>
      <c r="T6" s="73"/>
      <c r="U6" s="62"/>
      <c r="V6" s="62"/>
      <c r="W6" s="52"/>
      <c r="X6" s="57">
        <v>50</v>
      </c>
      <c r="Z6" s="104" t="s">
        <v>3258</v>
      </c>
      <c r="AA6" s="47" t="str">
        <f>CONCATENATE("&gt;",F6,"_",C6," ",Z6)</f>
        <v>&gt;EEE.9391_5 Alpha.EEEV</v>
      </c>
      <c r="AB6" s="44" t="str">
        <f>P6</f>
        <v>ACACCGCACCCTGATTTTACA</v>
      </c>
      <c r="AH6" s="45">
        <v>5</v>
      </c>
    </row>
    <row r="7" spans="1:34" ht="14.25" customHeight="1" thickTop="1" thickBot="1" x14ac:dyDescent="0.25">
      <c r="A7" s="71">
        <v>100</v>
      </c>
      <c r="B7" s="63">
        <f>(I7/1000)/(A7/1000000)</f>
        <v>560</v>
      </c>
      <c r="C7" s="46">
        <v>6</v>
      </c>
      <c r="F7" s="221" t="s">
        <v>441</v>
      </c>
      <c r="I7" s="49">
        <v>56</v>
      </c>
      <c r="J7" s="95">
        <f>L7*I7/1000</f>
        <v>356.88799999999998</v>
      </c>
      <c r="L7" s="50">
        <v>6373</v>
      </c>
      <c r="M7" s="69"/>
      <c r="N7" s="75">
        <v>61.8</v>
      </c>
      <c r="P7" s="44" t="s">
        <v>507</v>
      </c>
      <c r="Q7" s="56">
        <v>21</v>
      </c>
      <c r="S7" s="62"/>
      <c r="T7" s="73"/>
      <c r="U7" s="62"/>
      <c r="V7" s="62"/>
      <c r="W7" s="52"/>
      <c r="X7" s="57">
        <v>50</v>
      </c>
      <c r="Z7" s="104" t="s">
        <v>3258</v>
      </c>
      <c r="AA7" s="47" t="str">
        <f>CONCATENATE("&gt;",F7,"_",C7," ",Z7)</f>
        <v>&gt;EEE.9459c_6 Alpha.EEEV</v>
      </c>
      <c r="AB7" s="44" t="str">
        <f>P7</f>
        <v>CTTCCAAGTGACCTGGTCGTC</v>
      </c>
      <c r="AH7" s="45">
        <v>6</v>
      </c>
    </row>
    <row r="8" spans="1:34" ht="14.25" customHeight="1" thickTop="1" thickBot="1" x14ac:dyDescent="0.25">
      <c r="A8" s="71">
        <v>100</v>
      </c>
      <c r="B8" s="63">
        <f>(I8/1000)/(A8/1000000)</f>
        <v>454.99999999999994</v>
      </c>
      <c r="C8" s="46">
        <v>7</v>
      </c>
      <c r="F8" s="221" t="s">
        <v>442</v>
      </c>
      <c r="I8" s="49">
        <v>45.5</v>
      </c>
      <c r="J8" s="95">
        <f>L8*I8/1000</f>
        <v>275.82100000000003</v>
      </c>
      <c r="L8" s="50">
        <v>6062</v>
      </c>
      <c r="M8" s="69"/>
      <c r="N8" s="75">
        <v>59.4</v>
      </c>
      <c r="P8" s="44" t="s">
        <v>508</v>
      </c>
      <c r="Q8" s="56">
        <v>20</v>
      </c>
      <c r="S8" s="62"/>
      <c r="T8" s="73"/>
      <c r="U8" s="62"/>
      <c r="V8" s="62"/>
      <c r="W8" s="52"/>
      <c r="X8" s="57">
        <v>50</v>
      </c>
      <c r="Z8" s="104" t="s">
        <v>3256</v>
      </c>
      <c r="AA8" s="47" t="str">
        <f>CONCATENATE("&gt;",F8,"_",C8," ",Z8)</f>
        <v>&gt;WEE.10314c_7 Alpha.WEEV</v>
      </c>
      <c r="AB8" s="44" t="str">
        <f>P8</f>
        <v>CGCCATTGACGAACGTATCC</v>
      </c>
      <c r="AH8" s="45">
        <v>7</v>
      </c>
    </row>
    <row r="9" spans="1:34" ht="14.25" customHeight="1" thickTop="1" thickBot="1" x14ac:dyDescent="0.25">
      <c r="A9" s="71">
        <v>100</v>
      </c>
      <c r="B9" s="63">
        <f>(I9/1000)/(A9/1000000)</f>
        <v>477.99999999999994</v>
      </c>
      <c r="C9" s="46">
        <v>8</v>
      </c>
      <c r="F9" s="221" t="s">
        <v>443</v>
      </c>
      <c r="I9" s="49">
        <v>47.8</v>
      </c>
      <c r="J9" s="95">
        <f>L9*I9/1000</f>
        <v>293.15739999999994</v>
      </c>
      <c r="L9" s="50">
        <v>6133</v>
      </c>
      <c r="M9" s="69"/>
      <c r="N9" s="75">
        <v>59.4</v>
      </c>
      <c r="P9" s="44" t="s">
        <v>509</v>
      </c>
      <c r="Q9" s="56">
        <v>20</v>
      </c>
      <c r="S9" s="62"/>
      <c r="T9" s="73"/>
      <c r="U9" s="62"/>
      <c r="V9" s="62"/>
      <c r="W9" s="52"/>
      <c r="X9" s="57">
        <v>50</v>
      </c>
      <c r="Z9" s="104" t="s">
        <v>3256</v>
      </c>
      <c r="AA9" s="47" t="str">
        <f>CONCATENATE("&gt;",F9,"_",C9," ",Z9)</f>
        <v>&gt;WEE.10248_8 Alpha.WEEV</v>
      </c>
      <c r="AB9" s="44" t="str">
        <f>P9</f>
        <v>CTGAAAGTCGGCCTGCGTAT</v>
      </c>
      <c r="AH9" s="45">
        <v>8</v>
      </c>
    </row>
    <row r="10" spans="1:34" ht="14.25" customHeight="1" thickTop="1" thickBot="1" x14ac:dyDescent="0.25">
      <c r="A10" s="71">
        <v>100</v>
      </c>
      <c r="B10" s="63">
        <f>(I10/1000)/(A10/1000000)</f>
        <v>359.99999999999994</v>
      </c>
      <c r="C10" s="46">
        <v>9</v>
      </c>
      <c r="F10" s="221" t="s">
        <v>444</v>
      </c>
      <c r="I10" s="49">
        <v>36</v>
      </c>
      <c r="J10" s="95">
        <f>L10*I10/1000</f>
        <v>307.69200000000001</v>
      </c>
      <c r="L10" s="50">
        <v>8547</v>
      </c>
      <c r="M10" s="69"/>
      <c r="N10" s="75">
        <v>65.900000000000006</v>
      </c>
      <c r="P10" s="44" t="s">
        <v>510</v>
      </c>
      <c r="Q10" s="56">
        <v>28</v>
      </c>
      <c r="S10" s="62"/>
      <c r="T10" s="73"/>
      <c r="U10" s="62"/>
      <c r="V10" s="62"/>
      <c r="W10" s="52"/>
      <c r="X10" s="57">
        <v>50</v>
      </c>
      <c r="Z10" s="104" t="s">
        <v>3206</v>
      </c>
      <c r="AA10" s="47" t="str">
        <f>CONCATENATE("&gt;",F10,"_",C10," ",Z10)</f>
        <v>&gt;AlphaVIR966.F_9 Alpha</v>
      </c>
      <c r="AB10" s="44" t="str">
        <f>P10</f>
        <v>TCCATGCTAATGCYAGAGCGTTTTCGCA</v>
      </c>
      <c r="AH10" s="45">
        <v>9</v>
      </c>
    </row>
    <row r="11" spans="1:34" ht="14.25" customHeight="1" thickTop="1" thickBot="1" x14ac:dyDescent="0.25">
      <c r="A11" s="71">
        <v>100</v>
      </c>
      <c r="B11" s="63">
        <f>(I11/1000)/(A11/1000000)</f>
        <v>557.99999999999989</v>
      </c>
      <c r="C11" s="46">
        <v>10</v>
      </c>
      <c r="F11" s="221" t="s">
        <v>445</v>
      </c>
      <c r="I11" s="49">
        <v>55.8</v>
      </c>
      <c r="J11" s="95">
        <f>L11*I11/1000</f>
        <v>409.68359999999996</v>
      </c>
      <c r="L11" s="50">
        <v>7342</v>
      </c>
      <c r="M11" s="69"/>
      <c r="N11" s="75">
        <v>63.3</v>
      </c>
      <c r="P11" s="44" t="s">
        <v>511</v>
      </c>
      <c r="Q11" s="56">
        <v>24</v>
      </c>
      <c r="S11" s="62"/>
      <c r="T11" s="73"/>
      <c r="U11" s="62"/>
      <c r="V11" s="62"/>
      <c r="W11" s="52"/>
      <c r="X11" s="57">
        <v>50</v>
      </c>
      <c r="Z11" s="104" t="s">
        <v>3206</v>
      </c>
      <c r="AA11" s="47" t="str">
        <f>CONCATENATE("&gt;",F11,"_",C11," ",Z11)</f>
        <v>&gt;AlphaVIR966.R_10 Alpha</v>
      </c>
      <c r="AB11" s="44" t="str">
        <f>P11</f>
        <v>TGGCGCACTTCCAATGTCHAGGAT</v>
      </c>
      <c r="AH11" s="45">
        <v>10</v>
      </c>
    </row>
    <row r="12" spans="1:34" ht="14.25" customHeight="1" thickTop="1" thickBot="1" x14ac:dyDescent="0.25">
      <c r="A12" s="71">
        <v>100</v>
      </c>
      <c r="B12" s="63">
        <f>(I12/1000)/(A12/1000000)</f>
        <v>113</v>
      </c>
      <c r="C12" s="46">
        <v>11</v>
      </c>
      <c r="F12" s="221" t="s">
        <v>446</v>
      </c>
      <c r="I12" s="49">
        <v>11.3</v>
      </c>
      <c r="J12" s="95">
        <f>L12*I12/1000</f>
        <v>93.450999999999993</v>
      </c>
      <c r="L12" s="50">
        <v>8270</v>
      </c>
      <c r="M12" s="69"/>
      <c r="N12" s="75">
        <v>67.8</v>
      </c>
      <c r="P12" s="44" t="s">
        <v>512</v>
      </c>
      <c r="Q12" s="56">
        <v>23</v>
      </c>
      <c r="S12" s="62"/>
      <c r="T12" s="73" t="s">
        <v>278</v>
      </c>
      <c r="U12" s="62" t="s">
        <v>407</v>
      </c>
      <c r="V12" s="62"/>
      <c r="W12" s="52"/>
      <c r="X12" s="57">
        <v>50</v>
      </c>
      <c r="Z12" s="104" t="s">
        <v>3253</v>
      </c>
      <c r="AA12" s="47" t="str">
        <f>CONCATENATE("&gt;",F12,"_",C12," ",Z12)</f>
        <v>&gt;WNV.P_11 Flav.WNV</v>
      </c>
      <c r="AB12" s="44" t="str">
        <f>P12</f>
        <v>TGCGTGAAGTTGGCACCCGGCCT</v>
      </c>
      <c r="AH12" s="45">
        <v>11</v>
      </c>
    </row>
    <row r="13" spans="1:34" ht="14.25" customHeight="1" thickTop="1" thickBot="1" x14ac:dyDescent="0.25">
      <c r="A13" s="71">
        <v>100</v>
      </c>
      <c r="B13" s="63">
        <f>(I13/1000)/(A13/1000000)</f>
        <v>34</v>
      </c>
      <c r="C13" s="46">
        <v>12</v>
      </c>
      <c r="F13" s="221" t="s">
        <v>447</v>
      </c>
      <c r="I13" s="49">
        <v>3.4</v>
      </c>
      <c r="J13" s="95">
        <f>L13*I13/1000</f>
        <v>31.497599999999998</v>
      </c>
      <c r="L13" s="50">
        <v>9264</v>
      </c>
      <c r="M13" s="69"/>
      <c r="N13" s="75">
        <v>66.400000000000006</v>
      </c>
      <c r="P13" s="44" t="s">
        <v>513</v>
      </c>
      <c r="Q13" s="56">
        <v>26</v>
      </c>
      <c r="S13" s="62"/>
      <c r="T13" s="73" t="s">
        <v>278</v>
      </c>
      <c r="U13" s="62" t="s">
        <v>407</v>
      </c>
      <c r="V13" s="62"/>
      <c r="W13" s="52"/>
      <c r="X13" s="57">
        <v>50</v>
      </c>
      <c r="Z13" s="104" t="s">
        <v>3254</v>
      </c>
      <c r="AA13" s="47" t="str">
        <f>CONCATENATE("&gt;",F13,"_",C13," ",Z13)</f>
        <v>&gt;YFV.P_12 Flav.YFV</v>
      </c>
      <c r="AB13" s="44" t="str">
        <f>P13</f>
        <v>TCAGAGACCTGGCTGCAATGGATGGT</v>
      </c>
      <c r="AH13" s="45">
        <v>12</v>
      </c>
    </row>
    <row r="14" spans="1:34" ht="14.25" customHeight="1" thickTop="1" thickBot="1" x14ac:dyDescent="0.25">
      <c r="A14" s="71">
        <v>100</v>
      </c>
      <c r="B14" s="63">
        <f>(I14/1000)/(A14/1000000)</f>
        <v>163</v>
      </c>
      <c r="C14" s="46">
        <v>13</v>
      </c>
      <c r="F14" s="221" t="s">
        <v>448</v>
      </c>
      <c r="I14" s="49">
        <v>16.3</v>
      </c>
      <c r="J14" s="95">
        <f>L14*I14/1000</f>
        <v>164.6626</v>
      </c>
      <c r="L14" s="50">
        <v>10102</v>
      </c>
      <c r="M14" s="69"/>
      <c r="N14" s="75">
        <v>66.7</v>
      </c>
      <c r="P14" s="44" t="s">
        <v>514</v>
      </c>
      <c r="Q14" s="56">
        <v>29</v>
      </c>
      <c r="S14" s="62"/>
      <c r="T14" s="73" t="s">
        <v>278</v>
      </c>
      <c r="U14" s="62" t="s">
        <v>407</v>
      </c>
      <c r="V14" s="62"/>
      <c r="W14" s="52"/>
      <c r="X14" s="57">
        <v>50</v>
      </c>
      <c r="Z14" s="104" t="s">
        <v>3247</v>
      </c>
      <c r="AA14" s="47" t="str">
        <f>CONCATENATE("&gt;",F14,"_",C14," ",Z14)</f>
        <v>&gt;SLEV.P_13 Flav.SLEV</v>
      </c>
      <c r="AB14" s="44" t="str">
        <f>P14</f>
        <v>TGCAAGAAATCTCCCAAATCCCAGGAGGA</v>
      </c>
      <c r="AH14" s="45">
        <v>13</v>
      </c>
    </row>
    <row r="15" spans="1:34" ht="14.25" customHeight="1" thickTop="1" thickBot="1" x14ac:dyDescent="0.25">
      <c r="A15" s="71">
        <v>100</v>
      </c>
      <c r="B15" s="63">
        <f>(I15/1000)/(A15/1000000)</f>
        <v>140</v>
      </c>
      <c r="C15" s="46">
        <v>14</v>
      </c>
      <c r="F15" s="221" t="s">
        <v>449</v>
      </c>
      <c r="I15" s="49">
        <v>14</v>
      </c>
      <c r="J15" s="95">
        <f>L15*I15/1000</f>
        <v>120.86199999999999</v>
      </c>
      <c r="L15" s="50">
        <v>8633</v>
      </c>
      <c r="M15" s="69"/>
      <c r="N15" s="75">
        <v>62.7</v>
      </c>
      <c r="P15" s="44" t="s">
        <v>515</v>
      </c>
      <c r="Q15" s="56">
        <v>24</v>
      </c>
      <c r="S15" s="62"/>
      <c r="T15" s="73" t="s">
        <v>278</v>
      </c>
      <c r="U15" s="62" t="s">
        <v>407</v>
      </c>
      <c r="V15" s="62"/>
      <c r="W15" s="52"/>
      <c r="X15" s="57">
        <v>50</v>
      </c>
      <c r="Z15" s="104" t="s">
        <v>3228</v>
      </c>
      <c r="AA15" s="47" t="str">
        <f>CONCATENATE("&gt;",F15,"_",C15," ",Z15)</f>
        <v>&gt;JEV.P_14 Flav.JEV</v>
      </c>
      <c r="AB15" s="44" t="str">
        <f>P15</f>
        <v>TCCGTGACATAGCAGGAAAGCAAG</v>
      </c>
      <c r="AH15" s="45">
        <v>14</v>
      </c>
    </row>
    <row r="16" spans="1:34" ht="14.25" customHeight="1" thickTop="1" thickBot="1" x14ac:dyDescent="0.25">
      <c r="A16" s="71">
        <v>100</v>
      </c>
      <c r="B16" s="63">
        <f>(I16/1000)/(A16/1000000)</f>
        <v>175</v>
      </c>
      <c r="C16" s="46">
        <v>15</v>
      </c>
      <c r="F16" s="221" t="s">
        <v>450</v>
      </c>
      <c r="I16" s="49">
        <v>17.5</v>
      </c>
      <c r="J16" s="95">
        <f>L16*I16/1000</f>
        <v>142.53749999999999</v>
      </c>
      <c r="L16" s="50">
        <v>8145</v>
      </c>
      <c r="M16" s="69"/>
      <c r="N16" s="75">
        <v>64.2</v>
      </c>
      <c r="P16" s="44" t="s">
        <v>516</v>
      </c>
      <c r="Q16" s="56">
        <v>23</v>
      </c>
      <c r="S16" s="62"/>
      <c r="T16" s="73" t="s">
        <v>278</v>
      </c>
      <c r="U16" s="62" t="s">
        <v>407</v>
      </c>
      <c r="V16" s="62"/>
      <c r="W16" s="52"/>
      <c r="X16" s="57">
        <v>50</v>
      </c>
      <c r="Z16" s="104" t="s">
        <v>3248</v>
      </c>
      <c r="AA16" s="47" t="str">
        <f>CONCATENATE("&gt;",F16,"_",C16," ",Z16)</f>
        <v>&gt;TBE.Probe-WT_15 Flav.TBEV</v>
      </c>
      <c r="AB16" s="44" t="str">
        <f>P16</f>
        <v>TGAGCCACCATCACCCAGACACA</v>
      </c>
      <c r="AH16" s="45">
        <v>15</v>
      </c>
    </row>
    <row r="17" spans="1:34" ht="14.25" customHeight="1" thickTop="1" thickBot="1" x14ac:dyDescent="0.25">
      <c r="A17" s="71">
        <v>100</v>
      </c>
      <c r="B17" s="63">
        <f>(I17/1000)/(A17/1000000)</f>
        <v>100</v>
      </c>
      <c r="C17" s="46">
        <v>16</v>
      </c>
      <c r="F17" s="221" t="s">
        <v>451</v>
      </c>
      <c r="I17" s="49">
        <v>10</v>
      </c>
      <c r="J17" s="95">
        <f>L17*I17/1000</f>
        <v>75.25</v>
      </c>
      <c r="L17" s="50">
        <v>7525</v>
      </c>
      <c r="M17" s="69"/>
      <c r="N17" s="75">
        <v>65.7</v>
      </c>
      <c r="P17" s="44" t="s">
        <v>517</v>
      </c>
      <c r="Q17" s="56">
        <v>21</v>
      </c>
      <c r="S17" s="62"/>
      <c r="T17" s="73" t="s">
        <v>278</v>
      </c>
      <c r="U17" s="62" t="s">
        <v>407</v>
      </c>
      <c r="V17" s="62"/>
      <c r="W17" s="52"/>
      <c r="X17" s="57">
        <v>50</v>
      </c>
      <c r="Z17" s="104" t="s">
        <v>3258</v>
      </c>
      <c r="AA17" s="47" t="str">
        <f>CONCATENATE("&gt;",F17,"_",C17," ",Z17)</f>
        <v>&gt;EEE.9414probe_16 Alpha.EEEV</v>
      </c>
      <c r="AB17" s="44" t="str">
        <f>P17</f>
        <v>TGCACCCGGACCATCCGACCT</v>
      </c>
      <c r="AH17" s="45">
        <v>16</v>
      </c>
    </row>
    <row r="18" spans="1:34" ht="14.25" customHeight="1" thickTop="1" thickBot="1" x14ac:dyDescent="0.25">
      <c r="A18" s="71">
        <v>100</v>
      </c>
      <c r="B18" s="63">
        <f>(I18/1000)/(A18/1000000)</f>
        <v>378.99999999999994</v>
      </c>
      <c r="C18" s="46">
        <v>17</v>
      </c>
      <c r="F18" s="221" t="s">
        <v>452</v>
      </c>
      <c r="I18" s="49">
        <v>37.9</v>
      </c>
      <c r="J18" s="95">
        <f>L18*I18/1000</f>
        <v>309.30189999999999</v>
      </c>
      <c r="L18" s="50">
        <v>8161</v>
      </c>
      <c r="M18" s="69"/>
      <c r="N18" s="75">
        <v>66</v>
      </c>
      <c r="P18" s="44" t="s">
        <v>518</v>
      </c>
      <c r="Q18" s="56">
        <v>23</v>
      </c>
      <c r="S18" s="62"/>
      <c r="T18" s="73" t="s">
        <v>278</v>
      </c>
      <c r="U18" s="62" t="s">
        <v>407</v>
      </c>
      <c r="V18" s="62"/>
      <c r="W18" s="52"/>
      <c r="X18" s="57">
        <v>50</v>
      </c>
      <c r="Z18" s="104" t="s">
        <v>3256</v>
      </c>
      <c r="AA18" s="47" t="str">
        <f>CONCATENATE("&gt;",F18,"_",C18," ",Z18)</f>
        <v>&gt;WEE.10271probe_17 Alpha.WEEV</v>
      </c>
      <c r="AB18" s="44" t="str">
        <f>P18</f>
        <v>ATACGGCAATACCACCGCGCACC</v>
      </c>
      <c r="AH18" s="45">
        <v>17</v>
      </c>
    </row>
    <row r="19" spans="1:34" ht="14.25" customHeight="1" thickTop="1" thickBot="1" x14ac:dyDescent="0.25">
      <c r="A19" s="71">
        <v>100</v>
      </c>
      <c r="B19" s="63">
        <f>(I19/1000)/(A19/1000000)</f>
        <v>652</v>
      </c>
      <c r="C19" s="46">
        <v>18</v>
      </c>
      <c r="F19" s="221" t="s">
        <v>453</v>
      </c>
      <c r="I19" s="49">
        <v>65.2</v>
      </c>
      <c r="J19" s="95">
        <f>L19*I19/1000</f>
        <v>601.79600000000005</v>
      </c>
      <c r="L19" s="50">
        <v>9230</v>
      </c>
      <c r="M19" s="69"/>
      <c r="N19" s="75">
        <v>67.2</v>
      </c>
      <c r="P19" s="44" t="s">
        <v>519</v>
      </c>
      <c r="Q19" s="56">
        <v>26</v>
      </c>
      <c r="S19" s="62"/>
      <c r="T19" s="73" t="s">
        <v>278</v>
      </c>
      <c r="U19" s="62" t="s">
        <v>407</v>
      </c>
      <c r="V19" s="62"/>
      <c r="W19" s="52"/>
      <c r="X19" s="57">
        <v>50</v>
      </c>
      <c r="Z19" s="104" t="s">
        <v>3255</v>
      </c>
      <c r="AA19" s="47" t="str">
        <f>CONCATENATE("&gt;",F19,"_",C19," ",Z19)</f>
        <v>&gt;INNTAlphaVEEV.s_18 Alpha.VEEV</v>
      </c>
      <c r="AB19" s="44" t="str">
        <f>P19</f>
        <v>TGATCGARACGGAGGTRGAMCCATCC</v>
      </c>
      <c r="AH19" s="45">
        <v>18</v>
      </c>
    </row>
    <row r="20" spans="1:34" ht="14.25" customHeight="1" thickTop="1" thickBot="1" x14ac:dyDescent="0.25">
      <c r="A20" s="71">
        <v>100</v>
      </c>
      <c r="B20" s="63">
        <f>(I20/1000)/(A20/1000000)</f>
        <v>206</v>
      </c>
      <c r="C20" s="46">
        <v>19</v>
      </c>
      <c r="F20" s="457" t="s">
        <v>454</v>
      </c>
      <c r="I20" s="49">
        <v>20.6</v>
      </c>
      <c r="J20" s="95">
        <f>L20*I20/1000</f>
        <v>126.97840000000001</v>
      </c>
      <c r="L20" s="50">
        <v>6164</v>
      </c>
      <c r="M20" s="69"/>
      <c r="N20" s="75">
        <v>59.4</v>
      </c>
      <c r="P20" s="44" t="s">
        <v>520</v>
      </c>
      <c r="Q20" s="56">
        <v>20</v>
      </c>
      <c r="S20" s="62"/>
      <c r="T20" s="73"/>
      <c r="U20" s="62"/>
      <c r="V20" s="62"/>
      <c r="W20" s="52"/>
      <c r="X20" s="57">
        <v>50</v>
      </c>
      <c r="Y20" s="220"/>
      <c r="Z20" s="104" t="s">
        <v>3253</v>
      </c>
      <c r="AA20" s="47" t="str">
        <f>CONCATENATE("&gt;",F20,"_",C20," ",Z20)</f>
        <v>&gt;INNT.WNf1.5nc.1_19 Flav.WNV</v>
      </c>
      <c r="AB20" s="44" t="str">
        <f>P20</f>
        <v>AGTAGTTCGCCTGTGTGAGC</v>
      </c>
      <c r="AH20" s="45">
        <v>19</v>
      </c>
    </row>
    <row r="21" spans="1:34" ht="14.25" customHeight="1" thickTop="1" thickBot="1" x14ac:dyDescent="0.25">
      <c r="A21" s="71">
        <v>100</v>
      </c>
      <c r="B21" s="63">
        <f>(I21/1000)/(A21/1000000)</f>
        <v>299</v>
      </c>
      <c r="C21" s="46">
        <v>20</v>
      </c>
      <c r="F21" s="457" t="s">
        <v>455</v>
      </c>
      <c r="I21" s="49">
        <v>29.9</v>
      </c>
      <c r="J21" s="95">
        <f>L21*I21/1000</f>
        <v>171.80539999999999</v>
      </c>
      <c r="L21" s="50">
        <v>5746</v>
      </c>
      <c r="M21" s="69"/>
      <c r="N21" s="75">
        <v>56.7</v>
      </c>
      <c r="P21" s="44" t="s">
        <v>521</v>
      </c>
      <c r="Q21" s="56">
        <v>19</v>
      </c>
      <c r="S21" s="62"/>
      <c r="T21" s="73"/>
      <c r="U21" s="62"/>
      <c r="V21" s="62"/>
      <c r="W21" s="52"/>
      <c r="X21" s="57">
        <v>50</v>
      </c>
      <c r="Z21" s="104" t="s">
        <v>3253</v>
      </c>
      <c r="AA21" s="47" t="str">
        <f>CONCATENATE("&gt;",F21,"_",C21," ",Z21)</f>
        <v>&gt;INNT.WNr1.5nc.10_20 Flav.WNV</v>
      </c>
      <c r="AB21" s="44" t="str">
        <f>P21</f>
        <v>GCCCTCCTGGTTTCTTAGA</v>
      </c>
      <c r="AH21" s="45">
        <v>20</v>
      </c>
    </row>
    <row r="22" spans="1:34" ht="14.25" customHeight="1" thickTop="1" thickBot="1" x14ac:dyDescent="0.25">
      <c r="A22" s="71">
        <v>100</v>
      </c>
      <c r="B22" s="63">
        <f>(I22/1000)/(A22/1000000)</f>
        <v>198</v>
      </c>
      <c r="C22" s="46">
        <v>21</v>
      </c>
      <c r="F22" s="457" t="s">
        <v>456</v>
      </c>
      <c r="I22" s="49">
        <v>19.8</v>
      </c>
      <c r="J22" s="95">
        <f>L22*I22/1000</f>
        <v>158.91480000000001</v>
      </c>
      <c r="L22" s="50">
        <v>8026</v>
      </c>
      <c r="M22" s="69"/>
      <c r="N22" s="75">
        <v>64.8</v>
      </c>
      <c r="P22" s="44" t="s">
        <v>522</v>
      </c>
      <c r="Q22" s="56">
        <v>26</v>
      </c>
      <c r="S22" s="62"/>
      <c r="T22" s="73"/>
      <c r="U22" s="62"/>
      <c r="V22" s="62"/>
      <c r="W22" s="52"/>
      <c r="X22" s="57">
        <v>50</v>
      </c>
      <c r="Z22" s="104" t="s">
        <v>3253</v>
      </c>
      <c r="AA22" s="47" t="str">
        <f>CONCATENATE("&gt;",F22,"_",C22," ",Z22)</f>
        <v>&gt;INNT.WNf2.5nc.1_21 Flav.WNV</v>
      </c>
      <c r="AB22" s="44" t="str">
        <f>P22</f>
        <v>AGTAGTTCGCCTGTGTGAGCTGACAA</v>
      </c>
      <c r="AH22" s="45">
        <v>21</v>
      </c>
    </row>
    <row r="23" spans="1:34" ht="14.25" customHeight="1" thickTop="1" thickBot="1" x14ac:dyDescent="0.25">
      <c r="A23" s="71">
        <v>100</v>
      </c>
      <c r="B23" s="63">
        <f>(I23/1000)/(A23/1000000)</f>
        <v>264</v>
      </c>
      <c r="C23" s="46">
        <v>22</v>
      </c>
      <c r="F23" s="457" t="s">
        <v>457</v>
      </c>
      <c r="I23" s="49">
        <v>26.4</v>
      </c>
      <c r="J23" s="95">
        <f>L23*I23/1000</f>
        <v>193.0104</v>
      </c>
      <c r="L23" s="50">
        <v>7311</v>
      </c>
      <c r="M23" s="69"/>
      <c r="N23" s="75">
        <v>64.400000000000006</v>
      </c>
      <c r="P23" s="44" t="s">
        <v>523</v>
      </c>
      <c r="Q23" s="56">
        <v>24</v>
      </c>
      <c r="S23" s="62"/>
      <c r="T23" s="73"/>
      <c r="U23" s="62"/>
      <c r="V23" s="62"/>
      <c r="W23" s="52"/>
      <c r="X23" s="57">
        <v>50</v>
      </c>
      <c r="Z23" s="104" t="s">
        <v>3253</v>
      </c>
      <c r="AA23" s="47" t="str">
        <f>CONCATENATE("&gt;",F23,"_",C23," ",Z23)</f>
        <v>&gt;INNT.WNr2.5nc.97_22 Flav.WNV</v>
      </c>
      <c r="AB23" s="44" t="str">
        <f>P23</f>
        <v>GGGCCCTCCTGGTTTCTTAGACAT</v>
      </c>
      <c r="AH23" s="45">
        <v>22</v>
      </c>
    </row>
    <row r="24" spans="1:34" ht="14.25" customHeight="1" thickTop="1" thickBot="1" x14ac:dyDescent="0.25">
      <c r="A24" s="71">
        <v>100</v>
      </c>
      <c r="B24" s="63">
        <f>(I24/1000)/(A24/1000000)</f>
        <v>587</v>
      </c>
      <c r="C24" s="46" t="s">
        <v>600</v>
      </c>
      <c r="F24" s="457" t="s">
        <v>598</v>
      </c>
      <c r="H24" s="48">
        <v>587</v>
      </c>
      <c r="I24" s="49">
        <v>58.7</v>
      </c>
      <c r="J24" s="95">
        <v>471</v>
      </c>
      <c r="K24" s="48" t="s">
        <v>599</v>
      </c>
      <c r="L24" s="50">
        <v>8026</v>
      </c>
      <c r="M24" s="69">
        <v>50</v>
      </c>
      <c r="N24" s="75">
        <v>64.8</v>
      </c>
      <c r="O24" s="48">
        <v>587</v>
      </c>
      <c r="P24" s="44" t="s">
        <v>522</v>
      </c>
      <c r="Q24" s="56">
        <v>26</v>
      </c>
      <c r="R24" s="48" t="s">
        <v>393</v>
      </c>
      <c r="S24" s="62" t="s">
        <v>393</v>
      </c>
      <c r="T24" s="73"/>
      <c r="U24" s="62"/>
      <c r="V24" s="62"/>
      <c r="W24" s="52">
        <v>11914987</v>
      </c>
      <c r="X24" s="57">
        <v>50</v>
      </c>
      <c r="Y24" s="220"/>
      <c r="Z24" s="104" t="s">
        <v>3253</v>
      </c>
      <c r="AA24" s="47" t="str">
        <f>CONCATENATE("&gt;",F24,"_",C24," ",Z24)</f>
        <v>&gt;INNT-WNf2.5nc.1_21a Flav.WNV</v>
      </c>
      <c r="AB24" s="44" t="str">
        <f>P24</f>
        <v>AGTAGTTCGCCTGTGTGAGCTGACAA</v>
      </c>
      <c r="AH24" s="45">
        <v>23</v>
      </c>
    </row>
    <row r="25" spans="1:34" ht="14.25" customHeight="1" thickTop="1" thickBot="1" x14ac:dyDescent="0.25">
      <c r="A25" s="71">
        <v>100</v>
      </c>
      <c r="B25" s="63">
        <f>(I25/1000)/(A25/1000000)</f>
        <v>477.99999999999994</v>
      </c>
      <c r="C25" s="46" t="s">
        <v>597</v>
      </c>
      <c r="F25" s="457" t="s">
        <v>601</v>
      </c>
      <c r="H25" s="48">
        <v>478</v>
      </c>
      <c r="I25" s="49">
        <v>47.8</v>
      </c>
      <c r="J25" s="95">
        <v>350</v>
      </c>
      <c r="K25" s="48" t="s">
        <v>602</v>
      </c>
      <c r="L25" s="50">
        <v>7310</v>
      </c>
      <c r="M25" s="69">
        <v>54</v>
      </c>
      <c r="N25" s="75">
        <v>64.400000000000006</v>
      </c>
      <c r="O25" s="48">
        <v>478</v>
      </c>
      <c r="P25" s="44" t="s">
        <v>523</v>
      </c>
      <c r="Q25" s="56">
        <v>24</v>
      </c>
      <c r="R25" s="48" t="s">
        <v>393</v>
      </c>
      <c r="S25" s="62" t="s">
        <v>393</v>
      </c>
      <c r="T25" s="73"/>
      <c r="U25" s="62"/>
      <c r="V25" s="62"/>
      <c r="W25" s="52">
        <v>11914988</v>
      </c>
      <c r="X25" s="57">
        <v>50</v>
      </c>
      <c r="Y25" s="220"/>
      <c r="Z25" s="104" t="s">
        <v>3253</v>
      </c>
      <c r="AA25" s="47" t="str">
        <f>CONCATENATE("&gt;",F25,"_",C25," ",Z25)</f>
        <v>&gt;INNT-WNr2.5nc.97_22a Flav.WNV</v>
      </c>
      <c r="AB25" s="44" t="str">
        <f>P25</f>
        <v>GGGCCCTCCTGGTTTCTTAGACAT</v>
      </c>
      <c r="AH25" s="45">
        <v>24</v>
      </c>
    </row>
    <row r="26" spans="1:34" ht="14.25" customHeight="1" thickTop="1" thickBot="1" x14ac:dyDescent="0.25">
      <c r="A26" s="71">
        <v>100</v>
      </c>
      <c r="B26" s="63">
        <f>(I26/1000)/(A26/1000000)</f>
        <v>276</v>
      </c>
      <c r="C26" s="46">
        <v>23</v>
      </c>
      <c r="F26" s="457" t="s">
        <v>458</v>
      </c>
      <c r="I26" s="49">
        <v>27.6</v>
      </c>
      <c r="J26" s="95">
        <f>L26*I26/1000</f>
        <v>276.05520000000001</v>
      </c>
      <c r="L26" s="50">
        <v>10002</v>
      </c>
      <c r="M26" s="69"/>
      <c r="N26" s="75">
        <v>61</v>
      </c>
      <c r="P26" s="44" t="s">
        <v>524</v>
      </c>
      <c r="Q26" s="56">
        <v>29</v>
      </c>
      <c r="S26" s="62"/>
      <c r="T26" s="73" t="s">
        <v>278</v>
      </c>
      <c r="U26" s="62" t="s">
        <v>407</v>
      </c>
      <c r="V26" s="62"/>
      <c r="W26" s="52"/>
      <c r="X26" s="57">
        <v>50</v>
      </c>
      <c r="Z26" s="104" t="s">
        <v>3253</v>
      </c>
      <c r="AA26" s="47" t="str">
        <f>CONCATENATE("&gt;",F26,"_",C26," ",Z26)</f>
        <v>&gt;INNT.WNs2.5nc.23_23 Flav.WNV</v>
      </c>
      <c r="AB26" s="44" t="str">
        <f>P26</f>
        <v>AATCCTCACAAACACTACTAAGTTTGTCA</v>
      </c>
      <c r="AH26" s="45">
        <v>25</v>
      </c>
    </row>
    <row r="27" spans="1:34" ht="14.25" customHeight="1" thickTop="1" thickBot="1" x14ac:dyDescent="0.25">
      <c r="A27" s="71">
        <v>100</v>
      </c>
      <c r="B27" s="63">
        <f>(I27/1000)/(A27/1000000)</f>
        <v>216</v>
      </c>
      <c r="C27" s="46">
        <v>24</v>
      </c>
      <c r="F27" s="221" t="s">
        <v>459</v>
      </c>
      <c r="I27" s="49">
        <v>21.6</v>
      </c>
      <c r="J27" s="95">
        <f>L27*I27/1000</f>
        <v>159.14880000000002</v>
      </c>
      <c r="L27" s="50">
        <v>7368</v>
      </c>
      <c r="M27" s="69"/>
      <c r="N27" s="75">
        <v>61</v>
      </c>
      <c r="P27" s="44" t="s">
        <v>525</v>
      </c>
      <c r="Q27" s="56">
        <v>24</v>
      </c>
      <c r="S27" s="62"/>
      <c r="T27" s="73"/>
      <c r="U27" s="62"/>
      <c r="V27" s="62"/>
      <c r="W27" s="52"/>
      <c r="X27" s="57">
        <v>50</v>
      </c>
      <c r="Z27" s="104" t="s">
        <v>3253</v>
      </c>
      <c r="AA27" s="47" t="str">
        <f>CONCATENATE("&gt;",F27,"_",C27," ",Z27)</f>
        <v>&gt;RKI-ProC-F1_24 Flav.WNV</v>
      </c>
      <c r="AB27" s="44" t="str">
        <f>P27</f>
        <v>CCTGTGTGAGCTGACAAACTTAGT</v>
      </c>
      <c r="AH27" s="45">
        <v>26</v>
      </c>
    </row>
    <row r="28" spans="1:34" ht="14.25" customHeight="1" thickTop="1" thickBot="1" x14ac:dyDescent="0.25">
      <c r="A28" s="71">
        <v>100</v>
      </c>
      <c r="B28" s="63">
        <f>(I28/1000)/(A28/1000000)</f>
        <v>252.99999999999997</v>
      </c>
      <c r="C28" s="46">
        <v>25</v>
      </c>
      <c r="F28" s="221" t="s">
        <v>460</v>
      </c>
      <c r="I28" s="49">
        <v>25.3</v>
      </c>
      <c r="J28" s="95">
        <f>L28*I28/1000</f>
        <v>170.14250000000001</v>
      </c>
      <c r="L28" s="50">
        <v>6725</v>
      </c>
      <c r="M28" s="69"/>
      <c r="N28" s="75">
        <v>58.4</v>
      </c>
      <c r="P28" s="44" t="s">
        <v>526</v>
      </c>
      <c r="Q28" s="56">
        <v>22</v>
      </c>
      <c r="S28" s="62"/>
      <c r="T28" s="73"/>
      <c r="U28" s="62"/>
      <c r="V28" s="62"/>
      <c r="W28" s="52"/>
      <c r="X28" s="57">
        <v>50</v>
      </c>
      <c r="Z28" s="104" t="s">
        <v>3253</v>
      </c>
      <c r="AA28" s="47" t="str">
        <f>CONCATENATE("&gt;",F28,"_",C28," ",Z28)</f>
        <v>&gt;RKI-ProC-R_25 Flav.WNV</v>
      </c>
      <c r="AB28" s="44" t="str">
        <f>P28</f>
        <v>GCGTTTTAGCATATTGACAGCC</v>
      </c>
      <c r="AH28" s="45">
        <v>27</v>
      </c>
    </row>
    <row r="29" spans="1:34" ht="14.25" customHeight="1" thickTop="1" thickBot="1" x14ac:dyDescent="0.25">
      <c r="A29" s="71">
        <v>100</v>
      </c>
      <c r="B29" s="63">
        <f>(I29/1000)/(A29/1000000)</f>
        <v>193</v>
      </c>
      <c r="C29" s="46">
        <v>26</v>
      </c>
      <c r="F29" s="221" t="s">
        <v>461</v>
      </c>
      <c r="I29" s="49">
        <v>19.3</v>
      </c>
      <c r="J29" s="95">
        <f>L29*I29/1000</f>
        <v>99.6845</v>
      </c>
      <c r="L29" s="50">
        <v>5165</v>
      </c>
      <c r="M29" s="69"/>
      <c r="N29" s="75">
        <v>60</v>
      </c>
      <c r="P29" s="44" t="s">
        <v>527</v>
      </c>
      <c r="Q29" s="56">
        <v>17</v>
      </c>
      <c r="S29" s="62"/>
      <c r="T29" s="73"/>
      <c r="U29" s="62"/>
      <c r="V29" s="62"/>
      <c r="W29" s="52"/>
      <c r="X29" s="57">
        <v>50</v>
      </c>
      <c r="Z29" s="104" t="s">
        <v>3253</v>
      </c>
      <c r="AA29" s="47" t="str">
        <f>CONCATENATE("&gt;",F29,"_",C29," ",Z29)</f>
        <v>&gt;CDC-WN3-NC-f_26 Flav.WNV</v>
      </c>
      <c r="AB29" s="44" t="str">
        <f>P29</f>
        <v>CAGACCACGCTACGGCG</v>
      </c>
      <c r="AH29" s="45">
        <v>28</v>
      </c>
    </row>
    <row r="30" spans="1:34" ht="14.25" customHeight="1" thickTop="1" thickBot="1" x14ac:dyDescent="0.25">
      <c r="A30" s="71">
        <v>100</v>
      </c>
      <c r="B30" s="63">
        <f>(I30/1000)/(A30/1000000)</f>
        <v>253.99999999999997</v>
      </c>
      <c r="C30" s="46">
        <v>27</v>
      </c>
      <c r="F30" s="221" t="s">
        <v>462</v>
      </c>
      <c r="I30" s="49">
        <v>25.4</v>
      </c>
      <c r="J30" s="95">
        <f>L30*I30/1000</f>
        <v>118.11</v>
      </c>
      <c r="L30" s="50">
        <v>4650</v>
      </c>
      <c r="M30" s="69"/>
      <c r="N30" s="75">
        <v>58.8</v>
      </c>
      <c r="P30" s="44" t="s">
        <v>528</v>
      </c>
      <c r="Q30" s="56">
        <v>15</v>
      </c>
      <c r="S30" s="62"/>
      <c r="T30" s="73"/>
      <c r="U30" s="62"/>
      <c r="V30" s="62"/>
      <c r="W30" s="52"/>
      <c r="X30" s="57">
        <v>50</v>
      </c>
      <c r="Z30" s="104" t="s">
        <v>3253</v>
      </c>
      <c r="AA30" s="47" t="str">
        <f>CONCATENATE("&gt;",F30,"_",C30," ",Z30)</f>
        <v>&gt;CDC-WN3-NC-r_27 Flav.WNV</v>
      </c>
      <c r="AB30" s="44" t="str">
        <f>P30</f>
        <v>CTAGGGCCGCGTGGG</v>
      </c>
      <c r="AH30" s="45">
        <v>29</v>
      </c>
    </row>
    <row r="31" spans="1:34" ht="14.25" customHeight="1" thickTop="1" thickBot="1" x14ac:dyDescent="0.25">
      <c r="A31" s="71">
        <v>100</v>
      </c>
      <c r="B31" s="63">
        <f>(I31/1000)/(A31/1000000)</f>
        <v>196.00000000000003</v>
      </c>
      <c r="C31" s="46">
        <v>28</v>
      </c>
      <c r="F31" s="221" t="s">
        <v>463</v>
      </c>
      <c r="I31" s="49">
        <v>19.600000000000001</v>
      </c>
      <c r="J31" s="95">
        <f>L31*I31/1000</f>
        <v>124.16600000000001</v>
      </c>
      <c r="L31" s="50">
        <v>6335</v>
      </c>
      <c r="M31" s="69"/>
      <c r="N31" s="75">
        <v>59.8</v>
      </c>
      <c r="P31" s="44" t="s">
        <v>529</v>
      </c>
      <c r="Q31" s="56">
        <v>21</v>
      </c>
      <c r="S31" s="62"/>
      <c r="T31" s="73"/>
      <c r="U31" s="62"/>
      <c r="V31" s="62"/>
      <c r="W31" s="52"/>
      <c r="X31" s="57">
        <v>50</v>
      </c>
      <c r="Z31" s="104" t="s">
        <v>3253</v>
      </c>
      <c r="AA31" s="47" t="str">
        <f>CONCATENATE("&gt;",F31,"_",C31," ",Z31)</f>
        <v>&gt;CDC-WN-Env-f_28 Flav.WNV</v>
      </c>
      <c r="AB31" s="44" t="str">
        <f>P31</f>
        <v>TCAGCGATCTCTCCACCAAAG</v>
      </c>
      <c r="AH31" s="45">
        <v>30</v>
      </c>
    </row>
    <row r="32" spans="1:34" ht="14.25" customHeight="1" thickTop="1" thickBot="1" x14ac:dyDescent="0.25">
      <c r="A32" s="71">
        <v>100</v>
      </c>
      <c r="B32" s="63">
        <f>(I32/1000)/(A32/1000000)</f>
        <v>216</v>
      </c>
      <c r="C32" s="46">
        <v>29</v>
      </c>
      <c r="F32" s="221" t="s">
        <v>464</v>
      </c>
      <c r="I32" s="49">
        <v>21.6</v>
      </c>
      <c r="J32" s="95">
        <f>L32*I32/1000</f>
        <v>139.70880000000002</v>
      </c>
      <c r="L32" s="50">
        <v>6468</v>
      </c>
      <c r="M32" s="69"/>
      <c r="N32" s="75">
        <v>59.8</v>
      </c>
      <c r="P32" s="44" t="s">
        <v>530</v>
      </c>
      <c r="Q32" s="56">
        <v>21</v>
      </c>
      <c r="S32" s="62"/>
      <c r="T32" s="73"/>
      <c r="U32" s="62"/>
      <c r="V32" s="62"/>
      <c r="W32" s="52"/>
      <c r="X32" s="57">
        <v>50</v>
      </c>
      <c r="Z32" s="104" t="s">
        <v>3253</v>
      </c>
      <c r="AA32" s="47" t="str">
        <f>CONCATENATE("&gt;",F32,"_",C32," ",Z32)</f>
        <v>&gt;CDC-WN-Env-r_29 Flav.WNV</v>
      </c>
      <c r="AB32" s="44" t="str">
        <f>P32</f>
        <v>GGGTCAGCACGTTTGTCATTG</v>
      </c>
      <c r="AH32" s="45">
        <v>31</v>
      </c>
    </row>
    <row r="33" spans="1:34" ht="14.25" customHeight="1" thickTop="1" thickBot="1" x14ac:dyDescent="0.25">
      <c r="A33" s="71">
        <v>100</v>
      </c>
      <c r="B33" s="63">
        <f>(I33/1000)/(A33/1000000)</f>
        <v>186.99999999999997</v>
      </c>
      <c r="C33" s="46">
        <v>30</v>
      </c>
      <c r="F33" s="221" t="s">
        <v>465</v>
      </c>
      <c r="I33" s="49">
        <v>18.7</v>
      </c>
      <c r="J33" s="95">
        <f>L33*I33/1000</f>
        <v>131.5171</v>
      </c>
      <c r="L33" s="50">
        <v>7033</v>
      </c>
      <c r="M33" s="69"/>
      <c r="N33" s="75">
        <v>60.6</v>
      </c>
      <c r="P33" s="44" t="s">
        <v>531</v>
      </c>
      <c r="Q33" s="56">
        <v>23</v>
      </c>
      <c r="S33" s="62"/>
      <c r="T33" s="73"/>
      <c r="U33" s="62"/>
      <c r="V33" s="62"/>
      <c r="W33" s="52"/>
      <c r="X33" s="57">
        <v>50</v>
      </c>
      <c r="Z33" s="104" t="s">
        <v>3253</v>
      </c>
      <c r="AA33" s="47" t="str">
        <f>CONCATENATE("&gt;",F33,"_",C33," ",Z33)</f>
        <v>&gt;Sp-WN-LCV-F1_30 Flav.WNV</v>
      </c>
      <c r="AB33" s="44" t="str">
        <f>P33</f>
        <v>GTGATCCATGTAAGCCCTCAGAA</v>
      </c>
      <c r="AH33" s="45">
        <v>32</v>
      </c>
    </row>
    <row r="34" spans="1:34" ht="14.25" customHeight="1" thickTop="1" thickBot="1" x14ac:dyDescent="0.25">
      <c r="A34" s="71">
        <v>100</v>
      </c>
      <c r="B34" s="63">
        <f>(I34/1000)/(A34/1000000)</f>
        <v>184.99999999999997</v>
      </c>
      <c r="C34" s="46">
        <v>31</v>
      </c>
      <c r="F34" s="221" t="s">
        <v>466</v>
      </c>
      <c r="I34" s="49">
        <v>18.5</v>
      </c>
      <c r="J34" s="95">
        <f>L34*I34/1000</f>
        <v>137.15899999999999</v>
      </c>
      <c r="L34" s="50">
        <v>7414</v>
      </c>
      <c r="M34" s="69"/>
      <c r="N34" s="75">
        <v>59.3</v>
      </c>
      <c r="P34" s="44" t="s">
        <v>532</v>
      </c>
      <c r="Q34" s="56">
        <v>24</v>
      </c>
      <c r="S34" s="62"/>
      <c r="T34" s="73"/>
      <c r="U34" s="62"/>
      <c r="V34" s="62"/>
      <c r="W34" s="52"/>
      <c r="X34" s="57">
        <v>50</v>
      </c>
      <c r="Z34" s="104" t="s">
        <v>3253</v>
      </c>
      <c r="AA34" s="47" t="str">
        <f>CONCATENATE("&gt;",F34,"_",C34," ",Z34)</f>
        <v>&gt;Sp-WN-LCV-R1_31 Flav.WNV</v>
      </c>
      <c r="AB34" s="44" t="str">
        <f>P34</f>
        <v>GTCTGACATTGGGCTTTGAAGTTA</v>
      </c>
      <c r="AH34" s="45">
        <v>33</v>
      </c>
    </row>
    <row r="35" spans="1:34" ht="14.25" customHeight="1" thickTop="1" thickBot="1" x14ac:dyDescent="0.25">
      <c r="A35" s="71">
        <v>100</v>
      </c>
      <c r="B35" s="53">
        <f>(I35/1000)/(A35/1000000)</f>
        <v>208.99999999999997</v>
      </c>
      <c r="C35" s="46">
        <v>32</v>
      </c>
      <c r="F35" s="221" t="s">
        <v>467</v>
      </c>
      <c r="I35" s="49">
        <v>20.9</v>
      </c>
      <c r="J35" s="95">
        <f>L35*I35/1000</f>
        <v>135.07669999999999</v>
      </c>
      <c r="L35" s="50">
        <v>6463</v>
      </c>
      <c r="M35" s="69"/>
      <c r="N35" s="75">
        <v>55.9</v>
      </c>
      <c r="P35" s="44" t="s">
        <v>533</v>
      </c>
      <c r="Q35" s="56">
        <v>21</v>
      </c>
      <c r="S35" s="62"/>
      <c r="T35" s="73"/>
      <c r="U35" s="62"/>
      <c r="V35" s="62"/>
      <c r="W35" s="52"/>
      <c r="X35" s="57">
        <v>50</v>
      </c>
      <c r="Z35" s="104" t="s">
        <v>3249</v>
      </c>
      <c r="AA35" s="47" t="str">
        <f>CONCATENATE("&gt;",F35,"_",C35," ",Z35)</f>
        <v>&gt;Usu5531F_32 Flav.USUV</v>
      </c>
      <c r="AB35" s="44" t="str">
        <f>P35</f>
        <v>AAGCGGCAGCAATATTCATGA</v>
      </c>
      <c r="AH35" s="45">
        <v>34</v>
      </c>
    </row>
    <row r="36" spans="1:34" ht="14.25" customHeight="1" thickTop="1" thickBot="1" x14ac:dyDescent="0.25">
      <c r="A36" s="71">
        <v>100</v>
      </c>
      <c r="B36" s="53">
        <f>(I36/1000)/(A36/1000000)</f>
        <v>195</v>
      </c>
      <c r="C36" s="46">
        <v>33</v>
      </c>
      <c r="F36" s="221" t="s">
        <v>468</v>
      </c>
      <c r="I36" s="49">
        <v>19.5</v>
      </c>
      <c r="J36" s="95">
        <f>L36*I36/1000</f>
        <v>135.03749999999999</v>
      </c>
      <c r="L36" s="50">
        <v>6925</v>
      </c>
      <c r="M36" s="69"/>
      <c r="N36" s="75">
        <v>62.4</v>
      </c>
      <c r="P36" s="44" t="s">
        <v>534</v>
      </c>
      <c r="Q36" s="56">
        <v>23</v>
      </c>
      <c r="S36" s="62"/>
      <c r="T36" s="73"/>
      <c r="U36" s="62"/>
      <c r="V36" s="62"/>
      <c r="W36" s="52"/>
      <c r="X36" s="57">
        <v>50</v>
      </c>
      <c r="Z36" s="104" t="s">
        <v>3249</v>
      </c>
      <c r="AA36" s="47" t="str">
        <f>CONCATENATE("&gt;",F36,"_",C36," ",Z36)</f>
        <v>&gt;Usu5652R_33 Flav.USUV</v>
      </c>
      <c r="AB36" s="44" t="str">
        <f>P36</f>
        <v>AAACCCACTACTCCAGGCTCTGT</v>
      </c>
      <c r="AH36" s="45">
        <v>35</v>
      </c>
    </row>
    <row r="37" spans="1:34" ht="14.25" customHeight="1" thickTop="1" thickBot="1" x14ac:dyDescent="0.25">
      <c r="A37" s="71">
        <v>100</v>
      </c>
      <c r="B37" s="53">
        <f>(I37/1000)/(A37/1000000)</f>
        <v>266.99999999999994</v>
      </c>
      <c r="C37" s="46">
        <v>34</v>
      </c>
      <c r="F37" s="221" t="s">
        <v>469</v>
      </c>
      <c r="I37" s="49">
        <v>26.7</v>
      </c>
      <c r="J37" s="95">
        <f>L37*I37/1000</f>
        <v>144.47369999999998</v>
      </c>
      <c r="L37" s="50">
        <v>5411</v>
      </c>
      <c r="M37" s="69"/>
      <c r="N37" s="75">
        <v>56</v>
      </c>
      <c r="P37" s="44" t="s">
        <v>535</v>
      </c>
      <c r="Q37" s="56">
        <v>18</v>
      </c>
      <c r="S37" s="62"/>
      <c r="T37" s="73"/>
      <c r="U37" s="62"/>
      <c r="V37" s="62"/>
      <c r="W37" s="52"/>
      <c r="X37" s="57">
        <v>50</v>
      </c>
      <c r="Z37" s="104" t="s">
        <v>3249</v>
      </c>
      <c r="AA37" s="47" t="str">
        <f>CONCATENATE("&gt;",F37,"_",C37," ",Z37)</f>
        <v>&gt;Usu 9721f_34 Flav.USUV</v>
      </c>
      <c r="AB37" s="44" t="str">
        <f>P37</f>
        <v>GCCAATGCCCTGCACTTT</v>
      </c>
      <c r="AH37" s="45">
        <v>36</v>
      </c>
    </row>
    <row r="38" spans="1:34" ht="14.25" customHeight="1" thickTop="1" thickBot="1" x14ac:dyDescent="0.25">
      <c r="A38" s="71">
        <v>100</v>
      </c>
      <c r="B38" s="53">
        <f>(I38/1000)/(A38/1000000)</f>
        <v>178</v>
      </c>
      <c r="C38" s="46">
        <v>35</v>
      </c>
      <c r="F38" s="221" t="s">
        <v>470</v>
      </c>
      <c r="I38" s="49">
        <v>17.8</v>
      </c>
      <c r="J38" s="95">
        <f>L38*I38/1000</f>
        <v>98.18480000000001</v>
      </c>
      <c r="L38" s="50">
        <v>5516</v>
      </c>
      <c r="M38" s="69"/>
      <c r="N38" s="75">
        <v>58.2</v>
      </c>
      <c r="P38" s="44" t="s">
        <v>536</v>
      </c>
      <c r="Q38" s="56">
        <v>18</v>
      </c>
      <c r="S38" s="62"/>
      <c r="T38" s="73"/>
      <c r="U38" s="62"/>
      <c r="V38" s="62"/>
      <c r="W38" s="52"/>
      <c r="X38" s="57">
        <v>50</v>
      </c>
      <c r="Z38" s="104" t="s">
        <v>3249</v>
      </c>
      <c r="AA38" s="47" t="str">
        <f>CONCATENATE("&gt;",F38,"_",C38," ",Z38)</f>
        <v>&gt;Usu 9795r_35 Flav.USUV</v>
      </c>
      <c r="AB38" s="44" t="str">
        <f>P38</f>
        <v>TCCCGAGGAGGGTTTCCA</v>
      </c>
      <c r="AH38" s="45">
        <v>37</v>
      </c>
    </row>
    <row r="39" spans="1:34" ht="14.25" customHeight="1" thickTop="1" thickBot="1" x14ac:dyDescent="0.25">
      <c r="A39" s="71">
        <v>100</v>
      </c>
      <c r="B39" s="63">
        <f>(I39/1000)/(A39/1000000)</f>
        <v>462.99999999999994</v>
      </c>
      <c r="C39" s="46">
        <v>36</v>
      </c>
      <c r="F39" s="221" t="s">
        <v>471</v>
      </c>
      <c r="I39" s="49">
        <v>46.3</v>
      </c>
      <c r="J39" s="95">
        <f>L39*I39/1000</f>
        <v>409.10679999999996</v>
      </c>
      <c r="L39" s="50">
        <v>8836</v>
      </c>
      <c r="M39" s="69"/>
      <c r="N39" s="75">
        <v>61.3</v>
      </c>
      <c r="P39" s="44" t="s">
        <v>537</v>
      </c>
      <c r="Q39" s="56">
        <v>25</v>
      </c>
      <c r="S39" s="62"/>
      <c r="T39" s="73"/>
      <c r="U39" s="62"/>
      <c r="V39" s="62"/>
      <c r="W39" s="52"/>
      <c r="X39" s="57">
        <v>50</v>
      </c>
      <c r="Z39" s="104" t="s">
        <v>3253</v>
      </c>
      <c r="AA39" s="47" t="str">
        <f>CONCATENATE("&gt;",F39,"_",C39," ",Z39)</f>
        <v>&gt;RKI-ProC-TM_36 Flav.WNV</v>
      </c>
      <c r="AB39" s="44" t="str">
        <f>P39</f>
        <v>CCTGGTTTCTTAGACATCGAGATCT</v>
      </c>
      <c r="AH39" s="45">
        <v>38</v>
      </c>
    </row>
    <row r="40" spans="1:34" ht="14.25" customHeight="1" thickTop="1" thickBot="1" x14ac:dyDescent="0.25">
      <c r="A40" s="71">
        <v>100</v>
      </c>
      <c r="B40" s="63">
        <f>(I40/1000)/(A40/1000000)</f>
        <v>488.99999999999994</v>
      </c>
      <c r="C40" s="46">
        <v>37</v>
      </c>
      <c r="F40" s="221" t="s">
        <v>472</v>
      </c>
      <c r="I40" s="49">
        <v>48.9</v>
      </c>
      <c r="J40" s="95">
        <f>L40*I40/1000</f>
        <v>422.39820000000003</v>
      </c>
      <c r="L40" s="50">
        <v>8638</v>
      </c>
      <c r="M40" s="69"/>
      <c r="N40" s="75">
        <v>66.099999999999994</v>
      </c>
      <c r="P40" s="44" t="s">
        <v>538</v>
      </c>
      <c r="Q40" s="56">
        <v>24</v>
      </c>
      <c r="S40" s="62"/>
      <c r="T40" s="73"/>
      <c r="U40" s="62"/>
      <c r="V40" s="62"/>
      <c r="W40" s="52"/>
      <c r="X40" s="57">
        <v>50</v>
      </c>
      <c r="Z40" s="104" t="s">
        <v>3253</v>
      </c>
      <c r="AA40" s="47" t="str">
        <f>CONCATENATE("&gt;",F40,"_",C40," ",Z40)</f>
        <v>&gt;CDC-WN3-NC-probe_37 Flav.WNV</v>
      </c>
      <c r="AB40" s="44" t="str">
        <f>P40</f>
        <v>TCTGCGGAGAGTGCAGTCTGCGAT</v>
      </c>
      <c r="AH40" s="45">
        <v>39</v>
      </c>
    </row>
    <row r="41" spans="1:34" ht="14.25" customHeight="1" thickTop="1" thickBot="1" x14ac:dyDescent="0.25">
      <c r="A41" s="71">
        <v>100</v>
      </c>
      <c r="B41" s="63">
        <f>(I41/1000)/(A41/1000000)</f>
        <v>364</v>
      </c>
      <c r="C41" s="46">
        <v>38</v>
      </c>
      <c r="F41" s="221" t="s">
        <v>473</v>
      </c>
      <c r="I41" s="49">
        <v>36.4</v>
      </c>
      <c r="J41" s="95">
        <f>L41*I41/1000</f>
        <v>289.70759999999996</v>
      </c>
      <c r="L41" s="50">
        <v>7959</v>
      </c>
      <c r="M41" s="69"/>
      <c r="N41" s="75">
        <v>65.8</v>
      </c>
      <c r="P41" s="44" t="s">
        <v>539</v>
      </c>
      <c r="Q41" s="56">
        <v>22</v>
      </c>
      <c r="S41" s="62"/>
      <c r="T41" s="73"/>
      <c r="U41" s="62"/>
      <c r="V41" s="62"/>
      <c r="W41" s="52"/>
      <c r="X41" s="57">
        <v>50</v>
      </c>
      <c r="Z41" s="104" t="s">
        <v>3253</v>
      </c>
      <c r="AA41" s="47" t="str">
        <f>CONCATENATE("&gt;",F41,"_",C41," ",Z41)</f>
        <v>&gt;CDC-WN-Env-probe_38 Flav.WNV</v>
      </c>
      <c r="AB41" s="44" t="str">
        <f>P41</f>
        <v>TGCCCGACCATGGGAGAAGCTC</v>
      </c>
      <c r="AH41" s="45">
        <v>40</v>
      </c>
    </row>
    <row r="42" spans="1:34" ht="14.25" customHeight="1" thickTop="1" thickBot="1" x14ac:dyDescent="0.25">
      <c r="A42" s="71">
        <v>100</v>
      </c>
      <c r="B42" s="63">
        <f>(I42/1000)/(A42/1000000)</f>
        <v>667.00000000000011</v>
      </c>
      <c r="C42" s="46">
        <v>39</v>
      </c>
      <c r="F42" s="221" t="s">
        <v>474</v>
      </c>
      <c r="I42" s="49">
        <v>66.7</v>
      </c>
      <c r="J42" s="95">
        <f>L42*I42/1000</f>
        <v>383.52499999999998</v>
      </c>
      <c r="L42" s="50">
        <v>5750</v>
      </c>
      <c r="M42" s="69"/>
      <c r="N42" s="75">
        <v>47.8</v>
      </c>
      <c r="P42" s="44" t="s">
        <v>540</v>
      </c>
      <c r="Q42" s="56">
        <v>15</v>
      </c>
      <c r="S42" s="62"/>
      <c r="T42" s="73"/>
      <c r="U42" s="62"/>
      <c r="V42" s="62"/>
      <c r="W42" s="52"/>
      <c r="X42" s="57">
        <v>50</v>
      </c>
      <c r="Y42" s="220"/>
      <c r="Z42" s="104" t="s">
        <v>3253</v>
      </c>
      <c r="AA42" s="47" t="str">
        <f>CONCATENATE("&gt;",F42,"_",C42," ",Z42)</f>
        <v>&gt;Sp-WN-LCV-S1_39 Flav.WNV</v>
      </c>
      <c r="AB42" s="44" t="str">
        <f>P42</f>
        <v>AGGACCCCACATGTT</v>
      </c>
      <c r="AH42" s="45">
        <v>41</v>
      </c>
    </row>
    <row r="43" spans="1:34" ht="14.25" customHeight="1" thickTop="1" thickBot="1" x14ac:dyDescent="0.25">
      <c r="A43" s="71">
        <v>100</v>
      </c>
      <c r="B43" s="63">
        <f>(I43/1000)/(A43/1000000)</f>
        <v>632.99999999999989</v>
      </c>
      <c r="C43" s="46">
        <v>40</v>
      </c>
      <c r="F43" s="221" t="s">
        <v>475</v>
      </c>
      <c r="I43" s="49">
        <v>63.3</v>
      </c>
      <c r="J43" s="95">
        <f>L43*I43/1000</f>
        <v>364.03829999999999</v>
      </c>
      <c r="L43" s="50">
        <v>5751</v>
      </c>
      <c r="M43" s="69"/>
      <c r="N43" s="75">
        <v>53.3</v>
      </c>
      <c r="P43" s="44" t="s">
        <v>541</v>
      </c>
      <c r="Q43" s="56">
        <v>15</v>
      </c>
      <c r="S43" s="62"/>
      <c r="T43" s="73"/>
      <c r="U43" s="62"/>
      <c r="V43" s="62"/>
      <c r="W43" s="52"/>
      <c r="X43" s="57">
        <v>50</v>
      </c>
      <c r="Y43" s="220"/>
      <c r="Z43" s="104" t="s">
        <v>3253</v>
      </c>
      <c r="AA43" s="47" t="str">
        <f>CONCATENATE("&gt;",F43,"_",C43," ",Z43)</f>
        <v>&gt;Sp-WN-LCV-S2_40 Flav.WNV</v>
      </c>
      <c r="AB43" s="44" t="str">
        <f>P43</f>
        <v>AGGACCCCACGTGCT</v>
      </c>
      <c r="AH43" s="45">
        <v>42</v>
      </c>
    </row>
    <row r="44" spans="1:34" ht="14.25" customHeight="1" thickTop="1" thickBot="1" x14ac:dyDescent="0.25">
      <c r="A44" s="71">
        <v>100</v>
      </c>
      <c r="B44" s="53">
        <f>(I44/1000)/(A44/1000000)</f>
        <v>352</v>
      </c>
      <c r="C44" s="46">
        <v>41</v>
      </c>
      <c r="F44" s="221" t="s">
        <v>476</v>
      </c>
      <c r="I44" s="49">
        <v>35.200000000000003</v>
      </c>
      <c r="J44" s="95">
        <f>L44*I44/1000</f>
        <v>408.14400000000006</v>
      </c>
      <c r="L44" s="50">
        <v>11595</v>
      </c>
      <c r="M44" s="69"/>
      <c r="N44" s="75">
        <v>68.3</v>
      </c>
      <c r="P44" s="44" t="s">
        <v>542</v>
      </c>
      <c r="Q44" s="56">
        <v>34</v>
      </c>
      <c r="S44" s="62"/>
      <c r="T44" s="73"/>
      <c r="U44" s="62"/>
      <c r="V44" s="62"/>
      <c r="W44" s="52"/>
      <c r="X44" s="57">
        <v>50</v>
      </c>
      <c r="Y44" s="220"/>
      <c r="Z44" s="104" t="s">
        <v>3249</v>
      </c>
      <c r="AA44" s="47" t="str">
        <f>CONCATENATE("&gt;",F44,"_",C44," ",Z44)</f>
        <v>&gt;Usu5586T_41 Flav.USUV</v>
      </c>
      <c r="AB44" s="44" t="str">
        <f>P44</f>
        <v>AGACACCAATGCACCAGTTACAGACATACAAGCT</v>
      </c>
      <c r="AH44" s="45">
        <v>43</v>
      </c>
    </row>
    <row r="45" spans="1:34" ht="14.25" customHeight="1" thickTop="1" thickBot="1" x14ac:dyDescent="0.25">
      <c r="A45" s="71">
        <v>100</v>
      </c>
      <c r="B45" s="53">
        <f>(I45/1000)/(A45/1000000)</f>
        <v>293</v>
      </c>
      <c r="C45" s="46">
        <v>42</v>
      </c>
      <c r="F45" s="221" t="s">
        <v>477</v>
      </c>
      <c r="I45" s="49">
        <v>29.3</v>
      </c>
      <c r="J45" s="95">
        <f>L45*I45/1000</f>
        <v>279.99079999999998</v>
      </c>
      <c r="L45" s="50">
        <v>9556</v>
      </c>
      <c r="M45" s="69"/>
      <c r="N45" s="75">
        <v>66.5</v>
      </c>
      <c r="P45" s="44" t="s">
        <v>543</v>
      </c>
      <c r="Q45" s="56">
        <v>27</v>
      </c>
      <c r="S45" s="62"/>
      <c r="T45" s="73"/>
      <c r="U45" s="62"/>
      <c r="V45" s="62"/>
      <c r="W45" s="52"/>
      <c r="X45" s="57">
        <v>50</v>
      </c>
      <c r="Z45" s="104" t="s">
        <v>3249</v>
      </c>
      <c r="AA45" s="47" t="str">
        <f>CONCATENATE("&gt;",F45,"_",C45," ",Z45)</f>
        <v>&gt;Usu 9746t_42 Flav.USUV</v>
      </c>
      <c r="AB45" s="44" t="str">
        <f>P45</f>
        <v>CGATGTCCAAGGTCAGAAAAGACGTGC</v>
      </c>
      <c r="AH45" s="45">
        <v>44</v>
      </c>
    </row>
    <row r="46" spans="1:34" ht="14.25" customHeight="1" thickTop="1" thickBot="1" x14ac:dyDescent="0.25">
      <c r="A46" s="71">
        <v>100</v>
      </c>
      <c r="B46" s="63">
        <f>(I46/1000)/(A46/1000000)</f>
        <v>44.859999999999992</v>
      </c>
      <c r="C46" s="46">
        <v>43</v>
      </c>
      <c r="F46" s="221" t="s">
        <v>478</v>
      </c>
      <c r="I46" s="49">
        <v>4.4859999999999998</v>
      </c>
      <c r="J46" s="95">
        <f>L46*I46/1000</f>
        <v>0</v>
      </c>
      <c r="L46" s="50"/>
      <c r="M46" s="69"/>
      <c r="N46" s="75">
        <v>67.3</v>
      </c>
      <c r="P46" s="44" t="s">
        <v>544</v>
      </c>
      <c r="Q46" s="56">
        <v>24</v>
      </c>
      <c r="S46" s="62"/>
      <c r="T46" s="73"/>
      <c r="U46" s="62"/>
      <c r="V46" s="62"/>
      <c r="W46" s="52"/>
      <c r="X46" s="57">
        <v>50</v>
      </c>
      <c r="Z46" s="104" t="s">
        <v>3259</v>
      </c>
      <c r="AA46" s="47" t="str">
        <f>CONCATENATE("&gt;",F46,"_",C46," ",Z46)</f>
        <v>&gt;ChikP-FAMs_43 Alpha.ChikV</v>
      </c>
      <c r="AB46" s="44" t="str">
        <f>P46</f>
        <v>TCCGACATCATCCTCCTTGCTGGC</v>
      </c>
      <c r="AH46" s="45">
        <v>45</v>
      </c>
    </row>
    <row r="47" spans="1:34" ht="14.25" customHeight="1" thickTop="1" thickBot="1" x14ac:dyDescent="0.25">
      <c r="A47" s="71">
        <v>100</v>
      </c>
      <c r="B47" s="63">
        <f>(I47/1000)/(A47/1000000)</f>
        <v>39.43</v>
      </c>
      <c r="C47" s="46">
        <v>44</v>
      </c>
      <c r="F47" s="221" t="s">
        <v>479</v>
      </c>
      <c r="I47" s="49">
        <v>3.9430000000000001</v>
      </c>
      <c r="J47" s="95">
        <f>L47*I47/1000</f>
        <v>31.212788</v>
      </c>
      <c r="L47" s="50">
        <v>7916</v>
      </c>
      <c r="M47" s="69"/>
      <c r="N47" s="75">
        <v>66.7</v>
      </c>
      <c r="P47" s="44" t="s">
        <v>545</v>
      </c>
      <c r="Q47" s="56">
        <v>26</v>
      </c>
      <c r="S47" s="62"/>
      <c r="T47" s="73"/>
      <c r="U47" s="62"/>
      <c r="V47" s="62"/>
      <c r="W47" s="52"/>
      <c r="X47" s="57">
        <v>50</v>
      </c>
      <c r="Z47" s="104" t="s">
        <v>1304</v>
      </c>
      <c r="AA47" s="47" t="str">
        <f>CONCATENATE("&gt;",F47,"_",C47," ",Z47)</f>
        <v>&gt;EbolaSuFAM_44 EbolaV</v>
      </c>
      <c r="AB47" s="44" t="str">
        <f>P47</f>
        <v>CCGAAATCATCACTNGTNTGGTGCCA</v>
      </c>
      <c r="AH47" s="45">
        <v>46</v>
      </c>
    </row>
    <row r="48" spans="1:34" ht="14.25" customHeight="1" thickTop="1" thickBot="1" x14ac:dyDescent="0.25">
      <c r="A48" s="71">
        <v>100</v>
      </c>
      <c r="B48" s="63">
        <f>(I48/1000)/(A48/1000000)</f>
        <v>0</v>
      </c>
      <c r="C48" s="46">
        <v>45</v>
      </c>
      <c r="F48" s="221" t="s">
        <v>480</v>
      </c>
      <c r="I48" s="49">
        <v>0</v>
      </c>
      <c r="J48" s="95">
        <f>L48*I48/1000</f>
        <v>0</v>
      </c>
      <c r="L48" s="50"/>
      <c r="M48" s="69"/>
      <c r="N48" s="75"/>
      <c r="P48" s="44" t="s">
        <v>546</v>
      </c>
      <c r="Q48" s="56">
        <v>26</v>
      </c>
      <c r="S48" s="62"/>
      <c r="T48" s="73"/>
      <c r="U48" s="62"/>
      <c r="V48" s="62"/>
      <c r="W48" s="52"/>
      <c r="X48" s="57">
        <v>50</v>
      </c>
      <c r="Z48" s="104" t="s">
        <v>1304</v>
      </c>
      <c r="AA48" s="47" t="str">
        <f>CONCATENATE("&gt;",F48,"_",C48," ",Z48)</f>
        <v>&gt;Ebola gFAM_45 EbolaV</v>
      </c>
      <c r="AB48" s="44" t="str">
        <f>P48</f>
        <v>CCAAAATCATCACTNGTGTGGTGCCA</v>
      </c>
      <c r="AH48" s="45">
        <v>47</v>
      </c>
    </row>
    <row r="49" spans="1:34" ht="14.25" customHeight="1" thickTop="1" thickBot="1" x14ac:dyDescent="0.25">
      <c r="A49" s="71">
        <v>100</v>
      </c>
      <c r="B49" s="63">
        <f>(I49/1000)/(A49/1000000)</f>
        <v>0</v>
      </c>
      <c r="C49" s="46">
        <v>46</v>
      </c>
      <c r="F49" s="221" t="s">
        <v>481</v>
      </c>
      <c r="I49" s="49">
        <v>0</v>
      </c>
      <c r="J49" s="95">
        <f>L49*I49/1000</f>
        <v>0</v>
      </c>
      <c r="L49" s="50"/>
      <c r="M49" s="69"/>
      <c r="N49" s="75"/>
      <c r="P49" s="44" t="s">
        <v>547</v>
      </c>
      <c r="Q49" s="56">
        <v>26</v>
      </c>
      <c r="S49" s="62"/>
      <c r="T49" s="73"/>
      <c r="U49" s="62"/>
      <c r="V49" s="62"/>
      <c r="W49" s="52"/>
      <c r="X49" s="57">
        <v>50</v>
      </c>
      <c r="Z49" s="104" t="s">
        <v>622</v>
      </c>
      <c r="AA49" s="47" t="str">
        <f>CONCATENATE("&gt;",F49,"_",C49," ",Z49)</f>
        <v>&gt;MarBurg FA_46 Filo</v>
      </c>
      <c r="AB49" s="44" t="str">
        <f>P49</f>
        <v>CCTATGCTTGCTGAATTGTGGTGCCA</v>
      </c>
      <c r="AH49" s="45">
        <v>48</v>
      </c>
    </row>
    <row r="50" spans="1:34" ht="14.25" customHeight="1" thickTop="1" thickBot="1" x14ac:dyDescent="0.25">
      <c r="A50" s="71">
        <v>100</v>
      </c>
      <c r="B50" s="63">
        <f>(I50/1000)/(A50/1000000)</f>
        <v>0</v>
      </c>
      <c r="C50" s="46">
        <v>47</v>
      </c>
      <c r="F50" s="221" t="s">
        <v>482</v>
      </c>
      <c r="I50" s="49">
        <v>0</v>
      </c>
      <c r="J50" s="95">
        <f>L50*I50/1000</f>
        <v>0</v>
      </c>
      <c r="L50" s="50"/>
      <c r="M50" s="69"/>
      <c r="N50" s="75"/>
      <c r="P50" s="44" t="s">
        <v>548</v>
      </c>
      <c r="Q50" s="56">
        <v>23</v>
      </c>
      <c r="S50" s="62"/>
      <c r="T50" s="73"/>
      <c r="U50" s="62"/>
      <c r="V50" s="62"/>
      <c r="W50" s="52"/>
      <c r="X50" s="57">
        <v>50</v>
      </c>
      <c r="Z50" s="104" t="s">
        <v>3259</v>
      </c>
      <c r="AA50" s="47" t="str">
        <f>CONCATENATE("&gt;",F50,"_",C50," ",Z50)</f>
        <v>&gt;ChikPicDyX_47 Alpha.ChikV</v>
      </c>
      <c r="AB50" s="44" t="str">
        <f>P50</f>
        <v>ATCGTTCGTTGAGCGATTAGCAG</v>
      </c>
      <c r="AH50" s="45">
        <v>49</v>
      </c>
    </row>
    <row r="51" spans="1:34" ht="14.25" customHeight="1" thickTop="1" thickBot="1" x14ac:dyDescent="0.25">
      <c r="A51" s="71">
        <v>100</v>
      </c>
      <c r="B51" s="63">
        <f>(I51/1000)/(A51/1000000)</f>
        <v>0</v>
      </c>
      <c r="C51" s="46">
        <v>48</v>
      </c>
      <c r="F51" s="221" t="s">
        <v>483</v>
      </c>
      <c r="I51" s="49">
        <v>0</v>
      </c>
      <c r="J51" s="95">
        <f>L51*I51/1000</f>
        <v>0</v>
      </c>
      <c r="L51" s="50"/>
      <c r="M51" s="69"/>
      <c r="N51" s="75"/>
      <c r="P51" s="44" t="s">
        <v>549</v>
      </c>
      <c r="Q51" s="56">
        <v>21</v>
      </c>
      <c r="S51" s="62"/>
      <c r="T51" s="73"/>
      <c r="U51" s="62"/>
      <c r="V51" s="62"/>
      <c r="W51" s="52"/>
      <c r="X51" s="57">
        <v>50</v>
      </c>
      <c r="Z51" s="104" t="s">
        <v>3259</v>
      </c>
      <c r="AA51" s="47" t="str">
        <f>CONCATENATE("&gt;",F51,"_",C51," ",Z51)</f>
        <v>&gt;ChikS_48 Alpha.ChikV</v>
      </c>
      <c r="AB51" s="44" t="str">
        <f>P51</f>
        <v>TGATCCCGACTCAACCATCCT</v>
      </c>
      <c r="AH51" s="45">
        <v>50</v>
      </c>
    </row>
    <row r="52" spans="1:34" ht="14.25" customHeight="1" thickTop="1" thickBot="1" x14ac:dyDescent="0.25">
      <c r="A52" s="71">
        <v>100</v>
      </c>
      <c r="B52" s="63">
        <f>(I52/1000)/(A52/1000000)</f>
        <v>0</v>
      </c>
      <c r="C52" s="46">
        <v>49</v>
      </c>
      <c r="F52" s="221" t="s">
        <v>484</v>
      </c>
      <c r="I52" s="49">
        <v>0</v>
      </c>
      <c r="J52" s="95">
        <f>L52*I52/1000</f>
        <v>0</v>
      </c>
      <c r="L52" s="50"/>
      <c r="M52" s="69"/>
      <c r="N52" s="75"/>
      <c r="P52" s="44" t="s">
        <v>550</v>
      </c>
      <c r="Q52" s="56">
        <v>22</v>
      </c>
      <c r="S52" s="62"/>
      <c r="T52" s="73"/>
      <c r="U52" s="62"/>
      <c r="V52" s="62"/>
      <c r="W52" s="52"/>
      <c r="X52" s="57">
        <v>50</v>
      </c>
      <c r="Z52" s="104" t="s">
        <v>3259</v>
      </c>
      <c r="AA52" s="47" t="str">
        <f>CONCATENATE("&gt;",F52,"_",C52," ",Z52)</f>
        <v>&gt;ChikAs_49 Alpha.ChikV</v>
      </c>
      <c r="AB52" s="44" t="str">
        <f>P52</f>
        <v>GGCAAACGCAGTGGTACTTCCT</v>
      </c>
      <c r="AH52" s="45">
        <v>51</v>
      </c>
    </row>
    <row r="53" spans="1:34" ht="14.25" customHeight="1" thickTop="1" thickBot="1" x14ac:dyDescent="0.25">
      <c r="A53" s="71">
        <v>100</v>
      </c>
      <c r="B53" s="63">
        <f>(I53/1000)/(A53/1000000)</f>
        <v>0</v>
      </c>
      <c r="C53" s="46">
        <v>50</v>
      </c>
      <c r="F53" s="221" t="s">
        <v>485</v>
      </c>
      <c r="I53" s="49">
        <v>0</v>
      </c>
      <c r="J53" s="95">
        <f>L53*I53/1000</f>
        <v>0</v>
      </c>
      <c r="L53" s="50"/>
      <c r="M53" s="69"/>
      <c r="N53" s="75"/>
      <c r="P53" s="44" t="s">
        <v>551</v>
      </c>
      <c r="Q53" s="56">
        <v>20</v>
      </c>
      <c r="S53" s="62"/>
      <c r="T53" s="73"/>
      <c r="U53" s="62"/>
      <c r="V53" s="62"/>
      <c r="W53" s="52"/>
      <c r="X53" s="57">
        <v>50</v>
      </c>
      <c r="Z53" s="104" t="s">
        <v>3259</v>
      </c>
      <c r="AA53" s="47" t="str">
        <f>CONCATENATE("&gt;",F53,"_",C53," ",Z53)</f>
        <v>&gt;ChikS3_50 Alpha.ChikV</v>
      </c>
      <c r="AB53" s="44" t="str">
        <f>P53</f>
        <v>CCGACTCAACCATCCTGGAT</v>
      </c>
      <c r="AH53" s="45">
        <v>52</v>
      </c>
    </row>
    <row r="54" spans="1:34" ht="14.25" customHeight="1" thickTop="1" thickBot="1" x14ac:dyDescent="0.25">
      <c r="A54" s="71">
        <v>100</v>
      </c>
      <c r="B54" s="63">
        <f>(I54/1000)/(A54/1000000)</f>
        <v>0</v>
      </c>
      <c r="C54" s="46">
        <v>51</v>
      </c>
      <c r="F54" s="221" t="s">
        <v>486</v>
      </c>
      <c r="I54" s="49">
        <v>0</v>
      </c>
      <c r="J54" s="95">
        <f>L54*I54/1000</f>
        <v>0</v>
      </c>
      <c r="L54" s="50"/>
      <c r="M54" s="69"/>
      <c r="N54" s="75"/>
      <c r="P54" s="44" t="s">
        <v>552</v>
      </c>
      <c r="Q54" s="56">
        <v>22</v>
      </c>
      <c r="S54" s="62"/>
      <c r="T54" s="73"/>
      <c r="U54" s="62"/>
      <c r="V54" s="62"/>
      <c r="W54" s="52"/>
      <c r="X54" s="57">
        <v>50</v>
      </c>
      <c r="Z54" s="104" t="s">
        <v>3259</v>
      </c>
      <c r="AA54" s="47" t="str">
        <f>CONCATENATE("&gt;",F54,"_",C54," ",Z54)</f>
        <v>&gt;ChikAs3_51 Alpha.ChikV</v>
      </c>
      <c r="AB54" s="44" t="str">
        <f>P54</f>
        <v>GGCAGACGCAGTGGTACTTCCT</v>
      </c>
      <c r="AH54" s="45">
        <v>53</v>
      </c>
    </row>
    <row r="55" spans="1:34" ht="14.25" customHeight="1" thickTop="1" thickBot="1" x14ac:dyDescent="0.25">
      <c r="A55" s="71">
        <v>100</v>
      </c>
      <c r="B55" s="63">
        <f>(I55/1000)/(A55/1000000)</f>
        <v>0</v>
      </c>
      <c r="C55" s="46">
        <v>52</v>
      </c>
      <c r="F55" s="221" t="s">
        <v>487</v>
      </c>
      <c r="I55" s="49">
        <v>0</v>
      </c>
      <c r="J55" s="95">
        <f>L55*I55/1000</f>
        <v>0</v>
      </c>
      <c r="L55" s="50"/>
      <c r="M55" s="69"/>
      <c r="N55" s="75"/>
      <c r="P55" s="44" t="s">
        <v>553</v>
      </c>
      <c r="Q55" s="56">
        <v>25</v>
      </c>
      <c r="S55" s="62"/>
      <c r="T55" s="73"/>
      <c r="U55" s="62"/>
      <c r="V55" s="62"/>
      <c r="W55" s="52"/>
      <c r="X55" s="57">
        <v>50</v>
      </c>
      <c r="Z55" s="104" t="s">
        <v>622</v>
      </c>
      <c r="AA55" s="47" t="str">
        <f>CONCATENATE("&gt;",F55,"_",C55," ",Z55)</f>
        <v>&gt;FiloA2.4_52 Filo</v>
      </c>
      <c r="AB55" s="44" t="str">
        <f>P55</f>
        <v>AAGCATTTCCTAGCAATATGATGGT</v>
      </c>
      <c r="AH55" s="45">
        <v>54</v>
      </c>
    </row>
    <row r="56" spans="1:34" ht="14.25" customHeight="1" thickTop="1" thickBot="1" x14ac:dyDescent="0.25">
      <c r="A56" s="71">
        <v>100</v>
      </c>
      <c r="B56" s="63">
        <f>(I56/1000)/(A56/1000000)</f>
        <v>0</v>
      </c>
      <c r="C56" s="46">
        <v>53</v>
      </c>
      <c r="F56" s="221" t="s">
        <v>488</v>
      </c>
      <c r="I56" s="49">
        <v>0</v>
      </c>
      <c r="J56" s="95">
        <f>L56*I56/1000</f>
        <v>0</v>
      </c>
      <c r="L56" s="50"/>
      <c r="M56" s="69"/>
      <c r="N56" s="75"/>
      <c r="P56" s="44" t="s">
        <v>554</v>
      </c>
      <c r="Q56" s="56">
        <v>25</v>
      </c>
      <c r="S56" s="62"/>
      <c r="T56" s="73"/>
      <c r="U56" s="62"/>
      <c r="V56" s="62"/>
      <c r="W56" s="52"/>
      <c r="X56" s="57">
        <v>50</v>
      </c>
      <c r="Z56" s="104" t="s">
        <v>622</v>
      </c>
      <c r="AA56" s="47" t="str">
        <f>CONCATENATE("&gt;",F56,"_",C56," ",Z56)</f>
        <v>&gt;FiloA2.2_53 Filo</v>
      </c>
      <c r="AB56" s="44" t="str">
        <f>P56</f>
        <v>AAGCCTTTCCTAGCAACATGATGGT</v>
      </c>
      <c r="AH56" s="45">
        <v>55</v>
      </c>
    </row>
    <row r="57" spans="1:34" ht="14.25" customHeight="1" thickTop="1" thickBot="1" x14ac:dyDescent="0.25">
      <c r="A57" s="71">
        <v>100</v>
      </c>
      <c r="B57" s="63">
        <f>(I57/1000)/(A57/1000000)</f>
        <v>0</v>
      </c>
      <c r="C57" s="46">
        <v>54</v>
      </c>
      <c r="F57" s="221" t="s">
        <v>489</v>
      </c>
      <c r="I57" s="49">
        <v>0</v>
      </c>
      <c r="J57" s="95">
        <f>L57*I57/1000</f>
        <v>0</v>
      </c>
      <c r="L57" s="50"/>
      <c r="M57" s="69"/>
      <c r="N57" s="75"/>
      <c r="P57" s="44" t="s">
        <v>555</v>
      </c>
      <c r="Q57" s="56">
        <v>25</v>
      </c>
      <c r="S57" s="62"/>
      <c r="T57" s="73"/>
      <c r="U57" s="62"/>
      <c r="V57" s="62"/>
      <c r="W57" s="52"/>
      <c r="X57" s="57">
        <v>50</v>
      </c>
      <c r="Z57" s="104" t="s">
        <v>622</v>
      </c>
      <c r="AA57" s="47" t="str">
        <f>CONCATENATE("&gt;",F57,"_",C57," ",Z57)</f>
        <v>&gt;FiloA2.3_54 Filo</v>
      </c>
      <c r="AB57" s="44" t="str">
        <f>P57</f>
        <v>AAGCATTCCCTAGCAACATGATGGT</v>
      </c>
      <c r="AH57" s="45">
        <v>56</v>
      </c>
    </row>
    <row r="58" spans="1:34" ht="14.25" customHeight="1" thickTop="1" thickBot="1" x14ac:dyDescent="0.25">
      <c r="A58" s="71">
        <v>100</v>
      </c>
      <c r="B58" s="63">
        <f>(I58/1000)/(A58/1000000)</f>
        <v>0</v>
      </c>
      <c r="C58" s="46">
        <v>55</v>
      </c>
      <c r="F58" s="221" t="s">
        <v>490</v>
      </c>
      <c r="I58" s="49">
        <v>0</v>
      </c>
      <c r="J58" s="95">
        <f>L58*I58/1000</f>
        <v>0</v>
      </c>
      <c r="L58" s="50"/>
      <c r="M58" s="69"/>
      <c r="N58" s="75"/>
      <c r="P58" s="44" t="s">
        <v>556</v>
      </c>
      <c r="Q58" s="56">
        <v>30</v>
      </c>
      <c r="S58" s="62"/>
      <c r="T58" s="73"/>
      <c r="U58" s="62"/>
      <c r="V58" s="62"/>
      <c r="W58" s="52"/>
      <c r="X58" s="57">
        <v>50</v>
      </c>
      <c r="Z58" s="104" t="s">
        <v>622</v>
      </c>
      <c r="AA58" s="47" t="str">
        <f>CONCATENATE("&gt;",F58,"_",C58," ",Z58)</f>
        <v>&gt;Filo B_55 Filo</v>
      </c>
      <c r="AB58" s="44" t="str">
        <f>P58</f>
        <v>ATGTGGTGGGTTATAATAATCACTGACATG</v>
      </c>
      <c r="AH58" s="45">
        <v>57</v>
      </c>
    </row>
    <row r="59" spans="1:34" ht="14.25" customHeight="1" thickTop="1" thickBot="1" x14ac:dyDescent="0.25">
      <c r="A59" s="71">
        <v>100</v>
      </c>
      <c r="B59" s="63">
        <f>(I59/1000)/(A59/1000000)</f>
        <v>0</v>
      </c>
      <c r="C59" s="46">
        <v>56</v>
      </c>
      <c r="F59" s="221" t="s">
        <v>491</v>
      </c>
      <c r="I59" s="49">
        <v>0</v>
      </c>
      <c r="J59" s="95">
        <f>L59*I59/1000</f>
        <v>0</v>
      </c>
      <c r="L59" s="50"/>
      <c r="M59" s="69"/>
      <c r="N59" s="75"/>
      <c r="P59" s="44" t="s">
        <v>557</v>
      </c>
      <c r="Q59" s="56">
        <v>30</v>
      </c>
      <c r="S59" s="62"/>
      <c r="T59" s="73"/>
      <c r="U59" s="62"/>
      <c r="V59" s="62"/>
      <c r="W59" s="52"/>
      <c r="X59" s="57">
        <v>50</v>
      </c>
      <c r="Z59" s="104" t="s">
        <v>622</v>
      </c>
      <c r="AA59" s="47" t="str">
        <f>CONCATENATE("&gt;",F59,"_",C59," ",Z59)</f>
        <v>&gt;Filo B-Ra_56 Filo</v>
      </c>
      <c r="AB59" s="44" t="str">
        <f>P59</f>
        <v>GTGAGGAGGGCTATAAAAGTCACTGACATG</v>
      </c>
      <c r="AH59" s="45">
        <v>58</v>
      </c>
    </row>
    <row r="60" spans="1:34" ht="14.25" customHeight="1" thickTop="1" thickBot="1" x14ac:dyDescent="0.25">
      <c r="A60" s="71">
        <v>100</v>
      </c>
      <c r="B60" s="63">
        <f>(I60/1000)/(A60/1000000)</f>
        <v>141</v>
      </c>
      <c r="C60" s="46">
        <v>57</v>
      </c>
      <c r="F60" s="221" t="s">
        <v>492</v>
      </c>
      <c r="I60" s="49">
        <v>14.1</v>
      </c>
      <c r="J60" s="95">
        <f>L60*I60/1000</f>
        <v>123.2058</v>
      </c>
      <c r="L60" s="50">
        <v>8738</v>
      </c>
      <c r="M60" s="69"/>
      <c r="N60" s="75">
        <v>65.099999999999994</v>
      </c>
      <c r="P60" s="44" t="s">
        <v>558</v>
      </c>
      <c r="Q60" s="56">
        <v>28</v>
      </c>
      <c r="S60" s="62"/>
      <c r="T60" s="73"/>
      <c r="U60" s="62"/>
      <c r="V60" s="62"/>
      <c r="W60" s="52"/>
      <c r="X60" s="57">
        <v>50</v>
      </c>
      <c r="Z60" s="104" t="s">
        <v>3205</v>
      </c>
      <c r="AA60" s="47" t="str">
        <f>CONCATENATE("&gt;",F60,"_",C60," ",Z60)</f>
        <v>&gt;CCforSE01_57 Nairo.CCHFV</v>
      </c>
      <c r="AB60" s="44" t="str">
        <f>P60</f>
        <v>CAAGGGGTACCAAGAAAATGAAGAAGGC</v>
      </c>
      <c r="AH60" s="45">
        <v>59</v>
      </c>
    </row>
    <row r="61" spans="1:34" ht="14.25" customHeight="1" thickTop="1" thickBot="1" x14ac:dyDescent="0.25">
      <c r="A61" s="71">
        <v>100</v>
      </c>
      <c r="B61" s="63">
        <f>(I61/1000)/(A61/1000000)</f>
        <v>183</v>
      </c>
      <c r="C61" s="46">
        <v>58</v>
      </c>
      <c r="F61" s="221" t="s">
        <v>493</v>
      </c>
      <c r="I61" s="49">
        <v>18.3</v>
      </c>
      <c r="J61" s="95">
        <f>L61*I61/1000</f>
        <v>146.1987</v>
      </c>
      <c r="L61" s="50">
        <v>7989</v>
      </c>
      <c r="M61" s="69"/>
      <c r="N61" s="75">
        <v>66.400000000000006</v>
      </c>
      <c r="P61" s="44" t="s">
        <v>559</v>
      </c>
      <c r="Q61" s="56">
        <v>26</v>
      </c>
      <c r="S61" s="62"/>
      <c r="T61" s="73"/>
      <c r="U61" s="62"/>
      <c r="V61" s="62"/>
      <c r="W61" s="52"/>
      <c r="X61" s="57">
        <v>50</v>
      </c>
      <c r="Z61" s="104" t="s">
        <v>3205</v>
      </c>
      <c r="AA61" s="47" t="str">
        <f>CONCATENATE("&gt;",F61,"_",C61," ",Z61)</f>
        <v>&gt;CCrevSE02_58 Nairo.CCHFV</v>
      </c>
      <c r="AB61" s="44" t="str">
        <f>P61</f>
        <v>GCCACAGGGATTGTTCCAAAGCAGAC</v>
      </c>
      <c r="AH61" s="45">
        <v>60</v>
      </c>
    </row>
    <row r="62" spans="1:34" ht="14.25" customHeight="1" thickTop="1" thickBot="1" x14ac:dyDescent="0.25">
      <c r="A62" s="71">
        <v>100</v>
      </c>
      <c r="B62" s="63">
        <f>(I62/1000)/(A62/1000000)</f>
        <v>304</v>
      </c>
      <c r="C62" s="46">
        <v>59</v>
      </c>
      <c r="F62" s="221" t="s">
        <v>494</v>
      </c>
      <c r="I62" s="49">
        <v>30.4</v>
      </c>
      <c r="J62" s="95">
        <f>L62*I62/1000</f>
        <v>290.6848</v>
      </c>
      <c r="L62" s="50">
        <v>9562</v>
      </c>
      <c r="M62" s="69"/>
      <c r="N62" s="75">
        <v>65</v>
      </c>
      <c r="P62" s="44" t="s">
        <v>560</v>
      </c>
      <c r="Q62" s="56">
        <v>27</v>
      </c>
      <c r="S62" s="62"/>
      <c r="T62" s="73"/>
      <c r="U62" s="62"/>
      <c r="V62" s="62"/>
      <c r="W62" s="52"/>
      <c r="X62" s="57">
        <v>50</v>
      </c>
      <c r="Y62" s="220"/>
      <c r="Z62" s="104" t="s">
        <v>3205</v>
      </c>
      <c r="AA62" s="47" t="str">
        <f>CONCATENATE("&gt;",F62,"_",C62," ",Z62)</f>
        <v>&gt;CCprobeSE01_59 Nairo.CCHFV</v>
      </c>
      <c r="AB62" s="44" t="str">
        <f>P62</f>
        <v>TGTCAACACAGCAGGGTGCATGTAGAT</v>
      </c>
      <c r="AH62" s="45">
        <v>61</v>
      </c>
    </row>
    <row r="63" spans="1:34" ht="14.25" customHeight="1" thickTop="1" thickBot="1" x14ac:dyDescent="0.25">
      <c r="A63" s="71">
        <v>100</v>
      </c>
      <c r="B63" s="63">
        <f>(I63/1000)/(A63/1000000)</f>
        <v>458.99999999999994</v>
      </c>
      <c r="C63" s="46">
        <v>60</v>
      </c>
      <c r="F63" s="221" t="s">
        <v>495</v>
      </c>
      <c r="I63" s="49">
        <v>45.9</v>
      </c>
      <c r="J63" s="95">
        <f>L63*I63/1000</f>
        <v>440.73179999999996</v>
      </c>
      <c r="L63" s="50">
        <v>9602</v>
      </c>
      <c r="M63" s="69"/>
      <c r="N63" s="75">
        <v>65</v>
      </c>
      <c r="P63" s="44" t="s">
        <v>561</v>
      </c>
      <c r="Q63" s="56">
        <v>27</v>
      </c>
      <c r="S63" s="62"/>
      <c r="T63" s="73"/>
      <c r="U63" s="62"/>
      <c r="V63" s="62"/>
      <c r="W63" s="52"/>
      <c r="X63" s="57">
        <v>50</v>
      </c>
      <c r="Y63" s="220"/>
      <c r="Z63" s="104" t="s">
        <v>3205</v>
      </c>
      <c r="AA63" s="47" t="str">
        <f>CONCATENATE("&gt;",F63,"_",C63," ",Z63)</f>
        <v>&gt;CCprobeSE03_60 Nairo.CCHFV</v>
      </c>
      <c r="AB63" s="44" t="str">
        <f>P63</f>
        <v>TGTAAGCACGGCAGGGTGCATGTAAAT</v>
      </c>
      <c r="AH63" s="45">
        <v>62</v>
      </c>
    </row>
    <row r="64" spans="1:34" ht="14.25" customHeight="1" thickTop="1" thickBot="1" x14ac:dyDescent="0.25">
      <c r="A64" s="71">
        <v>100</v>
      </c>
      <c r="B64" s="63">
        <f>(I64/1000)/(A64/1000000)</f>
        <v>296</v>
      </c>
      <c r="C64" s="46">
        <v>61</v>
      </c>
      <c r="F64" s="221" t="s">
        <v>496</v>
      </c>
      <c r="I64" s="49">
        <v>29.6</v>
      </c>
      <c r="J64" s="95">
        <f>L64*I64/1000</f>
        <v>275.45760000000001</v>
      </c>
      <c r="L64" s="50">
        <v>9306</v>
      </c>
      <c r="M64" s="69"/>
      <c r="N64" s="75">
        <v>64.8</v>
      </c>
      <c r="P64" s="44" t="s">
        <v>562</v>
      </c>
      <c r="Q64" s="56">
        <v>26</v>
      </c>
      <c r="S64" s="62"/>
      <c r="T64" s="73"/>
      <c r="U64" s="62"/>
      <c r="V64" s="62"/>
      <c r="W64" s="52"/>
      <c r="X64" s="57">
        <v>50</v>
      </c>
      <c r="Y64" s="220"/>
      <c r="Z64" s="104" t="s">
        <v>3205</v>
      </c>
      <c r="AA64" s="47" t="str">
        <f>CONCATENATE("&gt;",F64,"_",C64," ",Z64)</f>
        <v>&gt;CCprobeSE0A_61 Nairo.CCHFV</v>
      </c>
      <c r="AB64" s="44" t="str">
        <f>P64</f>
        <v>ACTCCAATGAAGTGGGGGAAGAAGCT</v>
      </c>
      <c r="AH64" s="45">
        <v>63</v>
      </c>
    </row>
    <row r="65" spans="1:34" ht="14.25" customHeight="1" thickTop="1" thickBot="1" x14ac:dyDescent="0.25">
      <c r="A65" s="71">
        <v>100</v>
      </c>
      <c r="B65" s="63">
        <f>(I65/1000)/(A65/1000000)</f>
        <v>777</v>
      </c>
      <c r="C65" s="46">
        <v>62</v>
      </c>
      <c r="F65" s="221" t="s">
        <v>839</v>
      </c>
      <c r="I65" s="49">
        <v>77.7</v>
      </c>
      <c r="J65" s="95">
        <v>569</v>
      </c>
      <c r="K65" s="48">
        <v>21</v>
      </c>
      <c r="L65" s="50">
        <v>7321</v>
      </c>
      <c r="M65" s="69">
        <v>41.7</v>
      </c>
      <c r="N65" s="75">
        <v>59.3</v>
      </c>
      <c r="P65" s="44" t="s">
        <v>840</v>
      </c>
      <c r="Q65" s="56">
        <v>24</v>
      </c>
      <c r="S65" s="62"/>
      <c r="T65" s="73"/>
      <c r="U65" s="62"/>
      <c r="V65" s="62"/>
      <c r="W65" s="52"/>
      <c r="X65" s="57"/>
      <c r="Z65" s="104" t="s">
        <v>3302</v>
      </c>
      <c r="AA65" s="47" t="str">
        <f>CONCATENATE("&gt;",F65,"_",C65," ",Z65)</f>
        <v>&gt;HENDRAN-1433F_62 ParamixoV.HendraV</v>
      </c>
      <c r="AB65" s="44" t="str">
        <f>P65</f>
        <v>atctcagatccagattagctgcaa</v>
      </c>
      <c r="AH65" s="45">
        <v>64</v>
      </c>
    </row>
    <row r="66" spans="1:34" ht="14.25" customHeight="1" thickTop="1" thickBot="1" x14ac:dyDescent="0.25">
      <c r="A66" s="71">
        <v>100</v>
      </c>
      <c r="B66" s="63">
        <f>(I66/1000)/(A66/1000000)</f>
        <v>401</v>
      </c>
      <c r="C66" s="46">
        <v>63</v>
      </c>
      <c r="F66" s="221" t="s">
        <v>841</v>
      </c>
      <c r="I66" s="49">
        <v>40.1</v>
      </c>
      <c r="J66" s="95"/>
      <c r="L66" s="50"/>
      <c r="M66" s="69">
        <v>45</v>
      </c>
      <c r="N66" s="75">
        <v>55.3</v>
      </c>
      <c r="P66" s="44" t="s">
        <v>842</v>
      </c>
      <c r="Q66" s="56">
        <v>20</v>
      </c>
      <c r="S66" s="62"/>
      <c r="T66" s="73"/>
      <c r="U66" s="62"/>
      <c r="V66" s="62"/>
      <c r="W66" s="52"/>
      <c r="X66" s="57"/>
      <c r="Z66" s="104" t="s">
        <v>3302</v>
      </c>
      <c r="AA66" s="47" t="str">
        <f>CONCATENATE("&gt;",F66,"_",C66," ",Z66)</f>
        <v>&gt;HENDRAN-1572R_63 ParamixoV.HendraV</v>
      </c>
      <c r="AB66" s="44" t="str">
        <f>P66</f>
        <v>ATCATTTTGGGCAGGTTTGG</v>
      </c>
      <c r="AH66" s="45">
        <v>65</v>
      </c>
    </row>
    <row r="67" spans="1:34" ht="14.25" customHeight="1" thickTop="1" thickBot="1" x14ac:dyDescent="0.25">
      <c r="A67" s="71">
        <v>100</v>
      </c>
      <c r="B67" s="63">
        <f>(I67/1000)/(A67/1000000)</f>
        <v>106</v>
      </c>
      <c r="C67" s="46">
        <v>64</v>
      </c>
      <c r="F67" s="221" t="s">
        <v>849</v>
      </c>
      <c r="I67" s="49">
        <v>10.6</v>
      </c>
      <c r="J67" s="95"/>
      <c r="L67" s="50"/>
      <c r="M67" s="69">
        <v>62.5</v>
      </c>
      <c r="N67" s="75">
        <v>67.8</v>
      </c>
      <c r="P67" s="44" t="s">
        <v>850</v>
      </c>
      <c r="Q67" s="56">
        <v>24</v>
      </c>
      <c r="S67" s="62"/>
      <c r="T67" s="73" t="s">
        <v>278</v>
      </c>
      <c r="U67" s="62" t="s">
        <v>407</v>
      </c>
      <c r="V67" s="62"/>
      <c r="W67" s="52"/>
      <c r="X67" s="57"/>
      <c r="Z67" s="104" t="s">
        <v>3302</v>
      </c>
      <c r="AA67" s="47" t="str">
        <f>CONCATENATE("&gt;",F67,"_",C67," ",Z67)</f>
        <v>&gt;HENDRA-N1510TFAM_64 ParamixoV.HendraV</v>
      </c>
      <c r="AB67" s="44" t="str">
        <f>P67</f>
        <v>AACCGCCCTCAGGCAGACTCAGGA</v>
      </c>
      <c r="AH67" s="45">
        <v>66</v>
      </c>
    </row>
    <row r="68" spans="1:34" ht="14.25" customHeight="1" thickTop="1" thickBot="1" x14ac:dyDescent="0.25">
      <c r="A68" s="71">
        <v>100</v>
      </c>
      <c r="B68" s="63">
        <f>(I68/1000)/(A68/1000000)</f>
        <v>277</v>
      </c>
      <c r="C68" s="46">
        <v>65</v>
      </c>
      <c r="F68" s="221" t="s">
        <v>843</v>
      </c>
      <c r="I68" s="49">
        <v>27.7</v>
      </c>
      <c r="J68" s="95"/>
      <c r="L68" s="50"/>
      <c r="M68" s="69">
        <v>47.8</v>
      </c>
      <c r="N68" s="75">
        <v>60.6</v>
      </c>
      <c r="P68" s="44" t="s">
        <v>844</v>
      </c>
      <c r="Q68" s="56">
        <v>23</v>
      </c>
      <c r="S68" s="62"/>
      <c r="T68" s="73"/>
      <c r="U68" s="62"/>
      <c r="V68" s="62"/>
      <c r="W68" s="52"/>
      <c r="X68" s="57"/>
      <c r="Z68" s="104" t="s">
        <v>3314</v>
      </c>
      <c r="AA68" s="47" t="str">
        <f>CONCATENATE("&gt;",F68,"_",C68," ",Z68)</f>
        <v>&gt;Nipah-N1198F_65 ParamixoV.NipahV</v>
      </c>
      <c r="AB68" s="44" t="str">
        <f>P68</f>
        <v>TCAGCAGGAAGGCAAGAGAGTAA</v>
      </c>
      <c r="AH68" s="45">
        <v>67</v>
      </c>
    </row>
    <row r="69" spans="1:34" ht="14.25" customHeight="1" thickTop="1" thickBot="1" x14ac:dyDescent="0.25">
      <c r="A69" s="71">
        <v>100</v>
      </c>
      <c r="B69" s="63">
        <f>(I69/1000)/(A69/1000000)</f>
        <v>598</v>
      </c>
      <c r="C69" s="46">
        <v>66</v>
      </c>
      <c r="F69" s="221" t="s">
        <v>845</v>
      </c>
      <c r="I69" s="49">
        <v>59.8</v>
      </c>
      <c r="J69" s="95"/>
      <c r="L69" s="50"/>
      <c r="M69" s="69">
        <v>43.5</v>
      </c>
      <c r="N69" s="75">
        <v>58.9</v>
      </c>
      <c r="P69" s="44" t="s">
        <v>846</v>
      </c>
      <c r="Q69" s="56">
        <v>23</v>
      </c>
      <c r="S69" s="62"/>
      <c r="T69" s="73"/>
      <c r="U69" s="62"/>
      <c r="V69" s="62"/>
      <c r="W69" s="52"/>
      <c r="X69" s="57"/>
      <c r="Z69" s="104" t="s">
        <v>3314</v>
      </c>
      <c r="AA69" s="47" t="str">
        <f>CONCATENATE("&gt;",F69,"_",C69," ",Z69)</f>
        <v>&gt;Nipah-1297R_66 ParamixoV.NipahV</v>
      </c>
      <c r="AB69" s="44" t="str">
        <f>P69</f>
        <v>CCCCTTCATCGATATCTTGATCA</v>
      </c>
      <c r="AH69" s="45">
        <v>68</v>
      </c>
    </row>
    <row r="70" spans="1:34" ht="14.25" customHeight="1" thickTop="1" thickBot="1" x14ac:dyDescent="0.25">
      <c r="A70" s="71">
        <v>100</v>
      </c>
      <c r="B70" s="63">
        <f>(I70/1000)/(A70/1000000)</f>
        <v>266.99999999999994</v>
      </c>
      <c r="C70" s="46">
        <v>67</v>
      </c>
      <c r="F70" s="221" t="s">
        <v>847</v>
      </c>
      <c r="I70" s="49">
        <v>26.7</v>
      </c>
      <c r="J70" s="95"/>
      <c r="L70" s="50"/>
      <c r="M70" s="69">
        <v>60</v>
      </c>
      <c r="N70" s="75">
        <v>67.900000000000006</v>
      </c>
      <c r="P70" s="44" t="s">
        <v>848</v>
      </c>
      <c r="Q70" s="56">
        <v>25</v>
      </c>
      <c r="S70" s="62"/>
      <c r="T70" s="73" t="s">
        <v>278</v>
      </c>
      <c r="U70" s="62" t="s">
        <v>407</v>
      </c>
      <c r="V70" s="62"/>
      <c r="W70" s="52"/>
      <c r="X70" s="57"/>
      <c r="Z70" s="104" t="s">
        <v>3314</v>
      </c>
      <c r="AA70" s="47" t="str">
        <f>CONCATENATE("&gt;",F70,"_",C70," ",Z70)</f>
        <v>&gt;Nipah-1247cFAM_67 ParamixoV.NipahV</v>
      </c>
      <c r="AB70" s="44" t="str">
        <f>P70</f>
        <v>CCTCCAATGAGCACACCTCCTGCAG</v>
      </c>
      <c r="AH70" s="45">
        <v>69</v>
      </c>
    </row>
    <row r="71" spans="1:34" ht="14.25" customHeight="1" thickTop="1" thickBot="1" x14ac:dyDescent="0.25">
      <c r="A71" s="71">
        <v>100</v>
      </c>
      <c r="B71" s="63">
        <f>(I71/1000)/(A71/1000000)</f>
        <v>123.99999999999999</v>
      </c>
      <c r="C71" s="46">
        <v>68</v>
      </c>
      <c r="F71" s="221" t="s">
        <v>497</v>
      </c>
      <c r="I71" s="49">
        <v>12.4</v>
      </c>
      <c r="J71" s="95">
        <f>L71*I71/1000</f>
        <v>102.6348</v>
      </c>
      <c r="L71" s="50">
        <v>8277</v>
      </c>
      <c r="M71" s="69"/>
      <c r="N71" s="75">
        <v>60.4</v>
      </c>
      <c r="P71" s="44" t="s">
        <v>563</v>
      </c>
      <c r="Q71" s="56">
        <v>27</v>
      </c>
      <c r="S71" s="62"/>
      <c r="T71" s="73"/>
      <c r="U71" s="62"/>
      <c r="V71" s="62"/>
      <c r="W71" s="52"/>
      <c r="X71" s="57">
        <v>50</v>
      </c>
      <c r="Z71" s="104" t="s">
        <v>3228</v>
      </c>
      <c r="AA71" s="47" t="str">
        <f>CONCATENATE("&gt;",F71,"_",C71," ",Z71)</f>
        <v>&gt;INNT.JE.5nc.f_68 Flav.JEV</v>
      </c>
      <c r="AB71" s="44" t="str">
        <f>P71</f>
        <v>AGTTTATCTGTGTGAACTTCTTGGCTT</v>
      </c>
      <c r="AH71" s="45">
        <v>70</v>
      </c>
    </row>
    <row r="72" spans="1:34" ht="14.25" customHeight="1" thickTop="1" thickBot="1" x14ac:dyDescent="0.25">
      <c r="A72" s="71">
        <v>100</v>
      </c>
      <c r="B72" s="63">
        <f>(I72/1000)/(A72/1000000)</f>
        <v>168.00000000000003</v>
      </c>
      <c r="C72" s="46">
        <v>69</v>
      </c>
      <c r="F72" s="221" t="s">
        <v>498</v>
      </c>
      <c r="I72" s="49">
        <v>16.8</v>
      </c>
      <c r="J72" s="95">
        <f>L72*I72/1000</f>
        <v>117.38160000000001</v>
      </c>
      <c r="L72" s="50">
        <v>6987</v>
      </c>
      <c r="M72" s="69"/>
      <c r="N72" s="75">
        <v>60.6</v>
      </c>
      <c r="P72" s="44" t="s">
        <v>564</v>
      </c>
      <c r="Q72" s="56">
        <v>23</v>
      </c>
      <c r="S72" s="62"/>
      <c r="T72" s="73"/>
      <c r="U72" s="62"/>
      <c r="V72" s="62"/>
      <c r="W72" s="52"/>
      <c r="X72" s="57">
        <v>50</v>
      </c>
      <c r="Z72" s="104" t="s">
        <v>3228</v>
      </c>
      <c r="AA72" s="47" t="str">
        <f>CONCATENATE("&gt;",F72,"_",C72," ",Z72)</f>
        <v>&gt;INNT.JE.5nc.r_69 Flav.JEV</v>
      </c>
      <c r="AB72" s="44" t="str">
        <f>P72</f>
        <v>CCCTCCTGGTTTTTTAGTCATGG</v>
      </c>
      <c r="AH72" s="45">
        <v>71</v>
      </c>
    </row>
    <row r="73" spans="1:34" ht="14.25" customHeight="1" thickTop="1" thickBot="1" x14ac:dyDescent="0.25">
      <c r="A73" s="71">
        <v>100</v>
      </c>
      <c r="B73" s="63">
        <f>(I73/1000)/(A73/1000000)</f>
        <v>2.9799999999999995</v>
      </c>
      <c r="C73" s="46">
        <v>70</v>
      </c>
      <c r="F73" s="461" t="s">
        <v>499</v>
      </c>
      <c r="I73" s="49">
        <v>0.29799999999999999</v>
      </c>
      <c r="J73" s="95">
        <f>L73*I73/1000</f>
        <v>2.4954519999999998</v>
      </c>
      <c r="L73" s="50">
        <v>8374</v>
      </c>
      <c r="M73" s="69"/>
      <c r="N73" s="75">
        <v>57.1</v>
      </c>
      <c r="P73" s="44" t="s">
        <v>565</v>
      </c>
      <c r="Q73" s="56">
        <v>23</v>
      </c>
      <c r="S73" s="62"/>
      <c r="T73" s="73" t="s">
        <v>278</v>
      </c>
      <c r="U73" s="62" t="s">
        <v>407</v>
      </c>
      <c r="V73" s="62"/>
      <c r="W73" s="52"/>
      <c r="X73" s="57">
        <v>50</v>
      </c>
      <c r="Z73" s="104" t="s">
        <v>3228</v>
      </c>
      <c r="AA73" s="47" t="str">
        <f>CONCATENATE("&gt;",F73,"_",C73," ",Z73)</f>
        <v>&gt;INNT.JE5nc.sFAM_70 Flav.JEV</v>
      </c>
      <c r="AB73" s="44" t="str">
        <f>P73</f>
        <v>GTTGAGAAGAATCGAGAGATTAC</v>
      </c>
      <c r="AH73" s="45">
        <v>72</v>
      </c>
    </row>
    <row r="74" spans="1:34" ht="14.25" customHeight="1" thickTop="1" thickBot="1" x14ac:dyDescent="0.25">
      <c r="A74" s="71">
        <v>100</v>
      </c>
      <c r="B74" s="63">
        <f>(I74/1000)/(A74/1000000)</f>
        <v>150.99999999999997</v>
      </c>
      <c r="C74" s="46">
        <v>71</v>
      </c>
      <c r="F74" s="522" t="s">
        <v>500</v>
      </c>
      <c r="I74" s="49">
        <v>15.1</v>
      </c>
      <c r="J74" s="95">
        <f>L74*I74/1000</f>
        <v>118.02159999999999</v>
      </c>
      <c r="L74" s="50">
        <v>7816</v>
      </c>
      <c r="M74" s="69"/>
      <c r="N74" s="75">
        <v>62.1</v>
      </c>
      <c r="P74" s="44" t="s">
        <v>566</v>
      </c>
      <c r="Q74" s="56">
        <v>22</v>
      </c>
      <c r="S74" s="62"/>
      <c r="T74" s="73" t="s">
        <v>279</v>
      </c>
      <c r="U74" s="62" t="s">
        <v>426</v>
      </c>
      <c r="V74" s="62"/>
      <c r="W74" s="52"/>
      <c r="X74" s="57">
        <v>50</v>
      </c>
      <c r="Z74" s="104" t="s">
        <v>3253</v>
      </c>
      <c r="AA74" s="47" t="str">
        <f>CONCATENATE("&gt;",F74,"_",C74," ",Z74)</f>
        <v>&gt;INNT.WN5nc.sKhex_71 Flav.WNV</v>
      </c>
      <c r="AB74" s="44" t="str">
        <f>P74</f>
        <v>CTCCCACCTCTTTCTTACCACG</v>
      </c>
      <c r="AH74" s="45">
        <v>73</v>
      </c>
    </row>
    <row r="75" spans="1:34" ht="14.25" customHeight="1" thickTop="1" thickBot="1" x14ac:dyDescent="0.25">
      <c r="A75" s="71">
        <v>100</v>
      </c>
      <c r="B75" s="63">
        <f>(I75/1000)/(A75/1000000)</f>
        <v>191.00000000000003</v>
      </c>
      <c r="C75" s="46">
        <v>72</v>
      </c>
      <c r="F75" s="221" t="s">
        <v>583</v>
      </c>
      <c r="I75" s="49">
        <v>19.100000000000001</v>
      </c>
      <c r="J75" s="95"/>
      <c r="L75" s="50">
        <v>6663</v>
      </c>
      <c r="M75" s="69">
        <v>45.5</v>
      </c>
      <c r="N75" s="75">
        <v>58.4</v>
      </c>
      <c r="P75" s="44" t="s">
        <v>631</v>
      </c>
      <c r="Q75" s="56">
        <v>22</v>
      </c>
      <c r="S75" s="62"/>
      <c r="T75" s="73"/>
      <c r="U75" s="62"/>
      <c r="V75" s="62"/>
      <c r="W75" s="52"/>
      <c r="X75" s="57"/>
      <c r="Y75" s="220"/>
      <c r="Z75" s="104" t="s">
        <v>1302</v>
      </c>
      <c r="AA75" s="47" t="str">
        <f>CONCATENATE("&gt;",F75,"_",C75," ",Z75)</f>
        <v>&gt;EGFP-11-F_72 IC</v>
      </c>
      <c r="AB75" s="44" t="str">
        <f>P75</f>
        <v>CAGCCACAACGTCTATATCATG</v>
      </c>
      <c r="AH75" s="45">
        <v>74</v>
      </c>
    </row>
    <row r="76" spans="1:34" ht="14.25" customHeight="1" thickTop="1" thickBot="1" x14ac:dyDescent="0.25">
      <c r="A76" s="71">
        <v>100</v>
      </c>
      <c r="B76" s="63">
        <f>(I76/1000)/(A76/1000000)</f>
        <v>211</v>
      </c>
      <c r="C76" s="46">
        <v>73</v>
      </c>
      <c r="F76" s="221" t="s">
        <v>585</v>
      </c>
      <c r="I76" s="49">
        <v>21.1</v>
      </c>
      <c r="J76" s="95"/>
      <c r="L76" s="50">
        <v>5196</v>
      </c>
      <c r="M76" s="69">
        <v>70.599999999999994</v>
      </c>
      <c r="N76" s="75">
        <v>60</v>
      </c>
      <c r="P76" s="44" t="s">
        <v>1018</v>
      </c>
      <c r="Q76" s="56">
        <v>17</v>
      </c>
      <c r="S76" s="62"/>
      <c r="T76" s="73"/>
      <c r="U76" s="62"/>
      <c r="V76" s="62"/>
      <c r="W76" s="52"/>
      <c r="X76" s="57"/>
      <c r="Y76" s="220"/>
      <c r="Z76" s="104" t="s">
        <v>1302</v>
      </c>
      <c r="AA76" s="47" t="str">
        <f>CONCATENATE("&gt;",F76,"_",C76," ",Z76)</f>
        <v>&gt;EGFP-12-F_73 IC</v>
      </c>
      <c r="AB76" s="44" t="str">
        <f>P76</f>
        <v>TCGAGGGCGACACCCTG</v>
      </c>
      <c r="AH76" s="45">
        <v>75</v>
      </c>
    </row>
    <row r="77" spans="1:34" ht="14.25" customHeight="1" thickTop="1" thickBot="1" x14ac:dyDescent="0.25">
      <c r="A77" s="71">
        <v>100</v>
      </c>
      <c r="B77" s="63">
        <f>(I77/1000)/(A77/1000000)</f>
        <v>245</v>
      </c>
      <c r="C77" s="46">
        <v>74</v>
      </c>
      <c r="F77" s="221" t="s">
        <v>586</v>
      </c>
      <c r="I77" s="49">
        <v>24.5</v>
      </c>
      <c r="J77" s="95"/>
      <c r="L77" s="50"/>
      <c r="M77" s="69"/>
      <c r="N77" s="75"/>
      <c r="P77" s="44" t="s">
        <v>1019</v>
      </c>
      <c r="Q77" s="56"/>
      <c r="S77" s="62"/>
      <c r="T77" s="73"/>
      <c r="U77" s="62"/>
      <c r="V77" s="62"/>
      <c r="W77" s="52"/>
      <c r="X77" s="57"/>
      <c r="Y77" s="220"/>
      <c r="Z77" s="104" t="s">
        <v>1302</v>
      </c>
      <c r="AA77" s="47" t="str">
        <f>CONCATENATE("&gt;",F77,"_",C77," ",Z77)</f>
        <v>&gt;EGFP-14-F_74 IC</v>
      </c>
      <c r="AB77" s="44" t="str">
        <f>P77</f>
        <v>CCCTGAAGTTCATCTGCA</v>
      </c>
      <c r="AH77" s="45">
        <v>76</v>
      </c>
    </row>
    <row r="78" spans="1:34" ht="14.25" customHeight="1" thickTop="1" thickBot="1" x14ac:dyDescent="0.25">
      <c r="A78" s="71">
        <v>100</v>
      </c>
      <c r="B78" s="63">
        <f>(I78/1000)/(A78/1000000)</f>
        <v>132</v>
      </c>
      <c r="C78" s="46">
        <v>75</v>
      </c>
      <c r="F78" s="221" t="s">
        <v>587</v>
      </c>
      <c r="I78" s="49">
        <v>13.2</v>
      </c>
      <c r="J78" s="95"/>
      <c r="L78" s="50"/>
      <c r="M78" s="69"/>
      <c r="N78" s="75"/>
      <c r="Q78" s="56"/>
      <c r="S78" s="62"/>
      <c r="T78" s="73"/>
      <c r="U78" s="62"/>
      <c r="V78" s="62"/>
      <c r="W78" s="52"/>
      <c r="X78" s="57"/>
      <c r="Z78" s="104" t="s">
        <v>1302</v>
      </c>
      <c r="AA78" s="47" t="str">
        <f>CONCATENATE("&gt;",F78,"_",C78," ",Z78)</f>
        <v>&gt;EGFP-15-F_75 IC</v>
      </c>
      <c r="AB78" s="44">
        <f>P78</f>
        <v>0</v>
      </c>
      <c r="AH78" s="45">
        <v>77</v>
      </c>
    </row>
    <row r="79" spans="1:34" ht="14.25" customHeight="1" thickTop="1" thickBot="1" x14ac:dyDescent="0.25">
      <c r="A79" s="71">
        <v>100</v>
      </c>
      <c r="B79" s="63">
        <f>(I79/1000)/(A79/1000000)</f>
        <v>198.99999999999997</v>
      </c>
      <c r="C79" s="46">
        <v>76</v>
      </c>
      <c r="F79" s="221" t="s">
        <v>569</v>
      </c>
      <c r="I79" s="49">
        <v>19.899999999999999</v>
      </c>
      <c r="J79" s="95"/>
      <c r="L79" s="50">
        <v>6043</v>
      </c>
      <c r="M79" s="69">
        <v>55</v>
      </c>
      <c r="N79" s="75">
        <v>59.4</v>
      </c>
      <c r="P79" s="44" t="s">
        <v>629</v>
      </c>
      <c r="Q79" s="56">
        <v>20</v>
      </c>
      <c r="S79" s="62"/>
      <c r="T79" s="73"/>
      <c r="U79" s="62"/>
      <c r="V79" s="62"/>
      <c r="W79" s="52"/>
      <c r="X79" s="57"/>
      <c r="Z79" s="104" t="s">
        <v>1302</v>
      </c>
      <c r="AA79" s="47" t="str">
        <f>CONCATENATE("&gt;",F79,"_",C79," ",Z79)</f>
        <v>&gt;EGFP10-R_76 IC</v>
      </c>
      <c r="AB79" s="44" t="str">
        <f>P79</f>
        <v>CTTGTACAGCTCGTCCATGC</v>
      </c>
      <c r="AH79" s="45">
        <v>78</v>
      </c>
    </row>
    <row r="80" spans="1:34" ht="14.25" customHeight="1" thickTop="1" thickBot="1" x14ac:dyDescent="0.25">
      <c r="A80" s="71">
        <v>100</v>
      </c>
      <c r="B80" s="63">
        <f>(I80/1000)/(A80/1000000)</f>
        <v>224</v>
      </c>
      <c r="C80" s="46">
        <v>77</v>
      </c>
      <c r="F80" s="221" t="s">
        <v>584</v>
      </c>
      <c r="I80" s="49">
        <v>22.4</v>
      </c>
      <c r="J80" s="95"/>
      <c r="L80" s="50"/>
      <c r="M80" s="69"/>
      <c r="N80" s="75"/>
      <c r="P80" s="44" t="s">
        <v>1020</v>
      </c>
      <c r="Q80" s="56"/>
      <c r="S80" s="62"/>
      <c r="T80" s="73"/>
      <c r="U80" s="62"/>
      <c r="V80" s="62"/>
      <c r="W80" s="52"/>
      <c r="X80" s="57"/>
      <c r="Z80" s="104" t="s">
        <v>1302</v>
      </c>
      <c r="AA80" s="47" t="str">
        <f>CONCATENATE("&gt;",F80,"_",C80," ",Z80)</f>
        <v>&gt;EGFP-2-R_77 IC</v>
      </c>
      <c r="AB80" s="44" t="str">
        <f>P80</f>
        <v>GAACTCCAGCAGGACCATG</v>
      </c>
      <c r="AH80" s="45">
        <v>79</v>
      </c>
    </row>
    <row r="81" spans="1:34" ht="14.25" customHeight="1" thickTop="1" thickBot="1" x14ac:dyDescent="0.25">
      <c r="A81" s="71">
        <v>100</v>
      </c>
      <c r="B81" s="63">
        <f>(I81/1000)/(A81/1000000)</f>
        <v>371</v>
      </c>
      <c r="C81" s="46">
        <v>78</v>
      </c>
      <c r="F81" s="461" t="s">
        <v>588</v>
      </c>
      <c r="I81" s="49">
        <v>37.1</v>
      </c>
      <c r="J81" s="95"/>
      <c r="L81" s="50"/>
      <c r="M81" s="69"/>
      <c r="N81" s="75"/>
      <c r="P81" s="44" t="s">
        <v>637</v>
      </c>
      <c r="Q81" s="56"/>
      <c r="S81" s="62"/>
      <c r="T81" s="73" t="s">
        <v>279</v>
      </c>
      <c r="U81" s="62" t="s">
        <v>426</v>
      </c>
      <c r="V81" s="62"/>
      <c r="W81" s="52"/>
      <c r="X81" s="57"/>
      <c r="Y81" s="220"/>
      <c r="Z81" s="104" t="s">
        <v>1302</v>
      </c>
      <c r="AA81" s="47" t="str">
        <f>CONCATENATE("&gt;",F81,"_",C81," ",Z81)</f>
        <v>&gt;EGFP-HEX_78 IC</v>
      </c>
      <c r="AB81" s="44" t="str">
        <f>P81</f>
        <v>AGCACCCAGTCCGCCCTGAGCA</v>
      </c>
      <c r="AH81" s="45">
        <v>80</v>
      </c>
    </row>
    <row r="82" spans="1:34" ht="14.25" customHeight="1" thickTop="1" thickBot="1" x14ac:dyDescent="0.25">
      <c r="A82" s="71">
        <v>100</v>
      </c>
      <c r="B82" s="63">
        <f>(I82/1000)/(A82/1000000)</f>
        <v>250</v>
      </c>
      <c r="C82" s="46">
        <v>79</v>
      </c>
      <c r="F82" s="221" t="s">
        <v>618</v>
      </c>
      <c r="I82" s="49">
        <v>25</v>
      </c>
      <c r="J82" s="95"/>
      <c r="L82" s="50">
        <v>5817</v>
      </c>
      <c r="M82" s="69">
        <v>63.2</v>
      </c>
      <c r="N82" s="75">
        <v>61</v>
      </c>
      <c r="P82" s="44" t="s">
        <v>35</v>
      </c>
      <c r="Q82" s="56">
        <v>19</v>
      </c>
      <c r="S82" s="62"/>
      <c r="T82" s="73"/>
      <c r="U82" s="62"/>
      <c r="V82" s="62"/>
      <c r="W82" s="52"/>
      <c r="X82" s="57"/>
      <c r="Z82" s="104" t="s">
        <v>3253</v>
      </c>
      <c r="AA82" s="47" t="str">
        <f>CONCATENATE("&gt;",F82,"_",C82," ",Z82)</f>
        <v>&gt;FLI-WNF5-F_79 Flav.WNV</v>
      </c>
      <c r="AB82" s="44" t="str">
        <f>P82</f>
        <v>GGGCCTTCTGGTCGTGTTC</v>
      </c>
      <c r="AH82" s="45">
        <v>81</v>
      </c>
    </row>
    <row r="83" spans="1:34" ht="14.25" customHeight="1" thickTop="1" thickBot="1" x14ac:dyDescent="0.25">
      <c r="A83" s="71">
        <v>100</v>
      </c>
      <c r="B83" s="63">
        <f>(I83/1000)/(A83/1000000)</f>
        <v>482.99999999999994</v>
      </c>
      <c r="C83" s="46">
        <v>80</v>
      </c>
      <c r="F83" s="221" t="s">
        <v>619</v>
      </c>
      <c r="I83" s="49">
        <v>48.3</v>
      </c>
      <c r="J83" s="95"/>
      <c r="L83" s="50">
        <v>5723</v>
      </c>
      <c r="M83" s="69">
        <v>60.5</v>
      </c>
      <c r="N83" s="75">
        <v>59.9</v>
      </c>
      <c r="P83" s="44" t="s">
        <v>36</v>
      </c>
      <c r="Q83" s="56">
        <v>19</v>
      </c>
      <c r="S83" s="62"/>
      <c r="T83" s="73"/>
      <c r="U83" s="62"/>
      <c r="V83" s="62"/>
      <c r="W83" s="52"/>
      <c r="X83" s="57"/>
      <c r="Z83" s="104" t="s">
        <v>3253</v>
      </c>
      <c r="AA83" s="47" t="str">
        <f>CONCATENATE("&gt;",F83,"_",C83," ",Z83)</f>
        <v>&gt;FLI-WNF5-R_80 Flav.WNV</v>
      </c>
      <c r="AB83" s="44" t="str">
        <f>P83</f>
        <v>GATCTTGGCYGTCCACCTC</v>
      </c>
      <c r="AH83" s="45">
        <v>82</v>
      </c>
    </row>
    <row r="84" spans="1:34" ht="14.25" customHeight="1" thickTop="1" thickBot="1" x14ac:dyDescent="0.25">
      <c r="A84" s="71">
        <v>100</v>
      </c>
      <c r="B84" s="63">
        <f>(I84/1000)/(A84/1000000)</f>
        <v>359</v>
      </c>
      <c r="C84" s="46" t="s">
        <v>603</v>
      </c>
      <c r="F84" s="221" t="s">
        <v>618</v>
      </c>
      <c r="H84" s="48">
        <v>359</v>
      </c>
      <c r="I84" s="49">
        <v>35.9</v>
      </c>
      <c r="J84" s="95">
        <v>209</v>
      </c>
      <c r="K84" s="48" t="s">
        <v>21</v>
      </c>
      <c r="L84" s="50">
        <v>5817</v>
      </c>
      <c r="M84" s="69">
        <v>63</v>
      </c>
      <c r="N84" s="75">
        <v>61</v>
      </c>
      <c r="O84" s="48">
        <v>359</v>
      </c>
      <c r="P84" s="44" t="s">
        <v>35</v>
      </c>
      <c r="Q84" s="56">
        <v>19</v>
      </c>
      <c r="R84" s="48" t="s">
        <v>393</v>
      </c>
      <c r="S84" s="62" t="s">
        <v>393</v>
      </c>
      <c r="T84" s="73"/>
      <c r="U84" s="62"/>
      <c r="V84" s="62"/>
      <c r="W84" s="52">
        <v>11892361</v>
      </c>
      <c r="X84" s="57"/>
      <c r="Y84" s="220"/>
      <c r="Z84" s="104" t="s">
        <v>3253</v>
      </c>
      <c r="AA84" s="47" t="str">
        <f>CONCATENATE("&gt;",F84,"_",C84," ",Z84)</f>
        <v>&gt;FLI-WNF5-F_79a Flav.WNV</v>
      </c>
      <c r="AB84" s="44" t="str">
        <f>P84</f>
        <v>GGGCCTTCTGGTCGTGTTC</v>
      </c>
      <c r="AH84" s="45">
        <v>83</v>
      </c>
    </row>
    <row r="85" spans="1:34" ht="14.25" customHeight="1" thickTop="1" thickBot="1" x14ac:dyDescent="0.25">
      <c r="A85" s="71">
        <v>100</v>
      </c>
      <c r="B85" s="63">
        <f>(I85/1000)/(A85/1000000)</f>
        <v>759</v>
      </c>
      <c r="C85" s="46" t="s">
        <v>604</v>
      </c>
      <c r="F85" s="221" t="s">
        <v>619</v>
      </c>
      <c r="H85" s="48">
        <v>759</v>
      </c>
      <c r="I85" s="49">
        <v>75.900000000000006</v>
      </c>
      <c r="J85" s="95">
        <v>434</v>
      </c>
      <c r="K85" s="48" t="s">
        <v>605</v>
      </c>
      <c r="L85" s="50">
        <v>5723</v>
      </c>
      <c r="M85" s="69">
        <v>60</v>
      </c>
      <c r="N85" s="75">
        <v>59.9</v>
      </c>
      <c r="O85" s="48">
        <v>759</v>
      </c>
      <c r="P85" s="44" t="s">
        <v>36</v>
      </c>
      <c r="Q85" s="56">
        <v>19</v>
      </c>
      <c r="R85" s="48" t="s">
        <v>393</v>
      </c>
      <c r="S85" s="62" t="s">
        <v>393</v>
      </c>
      <c r="T85" s="73"/>
      <c r="U85" s="62"/>
      <c r="V85" s="62"/>
      <c r="W85" s="52">
        <v>11892362</v>
      </c>
      <c r="X85" s="57"/>
      <c r="Y85" s="220"/>
      <c r="Z85" s="104" t="s">
        <v>3253</v>
      </c>
      <c r="AA85" s="47" t="str">
        <f>CONCATENATE("&gt;",F85,"_",C85," ",Z85)</f>
        <v>&gt;FLI-WNF5-R_80a Flav.WNV</v>
      </c>
      <c r="AB85" s="44" t="str">
        <f>P85</f>
        <v>GATCTTGGCYGTCCACCTC</v>
      </c>
      <c r="AH85" s="45">
        <v>84</v>
      </c>
    </row>
    <row r="86" spans="1:34" ht="14.25" customHeight="1" thickTop="1" thickBot="1" x14ac:dyDescent="0.25">
      <c r="A86" s="71">
        <v>100</v>
      </c>
      <c r="B86" s="63">
        <f>(I86/1000)/(A86/1000000)</f>
        <v>789.00000000000011</v>
      </c>
      <c r="C86" s="46">
        <v>81</v>
      </c>
      <c r="F86" s="461" t="s">
        <v>620</v>
      </c>
      <c r="I86" s="49">
        <v>78.900000000000006</v>
      </c>
      <c r="J86" s="95"/>
      <c r="L86" s="50">
        <v>7878</v>
      </c>
      <c r="M86" s="69">
        <v>63.6</v>
      </c>
      <c r="N86" s="75">
        <v>65.8</v>
      </c>
      <c r="P86" s="44" t="s">
        <v>37</v>
      </c>
      <c r="Q86" s="56">
        <v>22</v>
      </c>
      <c r="S86" s="62"/>
      <c r="T86" s="73" t="s">
        <v>278</v>
      </c>
      <c r="U86" s="62" t="s">
        <v>407</v>
      </c>
      <c r="V86" s="62"/>
      <c r="W86" s="52"/>
      <c r="X86" s="57"/>
      <c r="Z86" s="104" t="s">
        <v>3253</v>
      </c>
      <c r="AA86" s="47" t="str">
        <f>CONCATENATE("&gt;",F86,"_",C86," ",Z86)</f>
        <v>&gt;FLI-WNFprob3FAM_81 Flav.WNV</v>
      </c>
      <c r="AB86" s="44" t="str">
        <f>P86</f>
        <v>CCACCCAGGAGGTCCTTCGCAA</v>
      </c>
      <c r="AH86" s="45">
        <v>85</v>
      </c>
    </row>
    <row r="87" spans="1:34" ht="14.25" customHeight="1" thickTop="1" thickBot="1" x14ac:dyDescent="0.25">
      <c r="A87" s="71">
        <v>200</v>
      </c>
      <c r="B87" s="63">
        <f>(I87/1000)/(A87/1000000)</f>
        <v>277.5</v>
      </c>
      <c r="C87" s="46">
        <v>101</v>
      </c>
      <c r="F87" s="221" t="s">
        <v>501</v>
      </c>
      <c r="I87" s="49">
        <v>55.5</v>
      </c>
      <c r="J87" s="95">
        <f>L87*I87/1000</f>
        <v>505.60500000000002</v>
      </c>
      <c r="L87" s="50">
        <v>9110</v>
      </c>
      <c r="M87" s="69"/>
      <c r="N87" s="75">
        <v>58.5</v>
      </c>
      <c r="P87" s="44" t="s">
        <v>567</v>
      </c>
      <c r="Q87" s="56">
        <v>26</v>
      </c>
      <c r="S87" s="62"/>
      <c r="T87" s="73"/>
      <c r="U87" s="62"/>
      <c r="V87" s="62"/>
      <c r="W87" s="52"/>
      <c r="X87" s="57">
        <v>50</v>
      </c>
      <c r="Z87" s="104" t="s">
        <v>3228</v>
      </c>
      <c r="AA87" s="47" t="str">
        <f>CONCATENATE("&gt;",F87,"_",C87," ",Z87)</f>
        <v>&gt;INNT.JE5nc.sKhex_101 Flav.JEV</v>
      </c>
      <c r="AB87" s="44" t="str">
        <f>P87</f>
        <v>CCACTTTAAACACTAATATACAACCC</v>
      </c>
      <c r="AH87" s="45">
        <v>86</v>
      </c>
    </row>
    <row r="88" spans="1:34" ht="14.25" customHeight="1" thickTop="1" thickBot="1" x14ac:dyDescent="0.25">
      <c r="A88" s="71"/>
      <c r="B88" s="63"/>
      <c r="C88" s="46">
        <v>102</v>
      </c>
      <c r="F88" s="221" t="s">
        <v>621</v>
      </c>
      <c r="I88" s="49"/>
      <c r="J88" s="95"/>
      <c r="L88" s="50"/>
      <c r="M88" s="69"/>
      <c r="N88" s="75"/>
      <c r="Q88" s="56"/>
      <c r="S88" s="62"/>
      <c r="T88" s="73"/>
      <c r="U88" s="62"/>
      <c r="V88" s="62"/>
      <c r="W88" s="52"/>
      <c r="X88" s="57"/>
      <c r="Z88" s="104" t="s">
        <v>3259</v>
      </c>
      <c r="AA88" s="47" t="str">
        <f>CONCATENATE("&gt;",F88,"_",C88," ",Z88)</f>
        <v>&gt;Chik_102 Alpha.ChikV</v>
      </c>
      <c r="AB88" s="44">
        <f>P88</f>
        <v>0</v>
      </c>
      <c r="AH88" s="45">
        <v>87</v>
      </c>
    </row>
    <row r="89" spans="1:34" ht="14.25" customHeight="1" thickTop="1" thickBot="1" x14ac:dyDescent="0.25">
      <c r="A89" s="71"/>
      <c r="B89" s="63"/>
      <c r="C89" s="46">
        <v>103</v>
      </c>
      <c r="F89" s="221"/>
      <c r="I89" s="49"/>
      <c r="J89" s="95"/>
      <c r="L89" s="50"/>
      <c r="M89" s="69"/>
      <c r="N89" s="75"/>
      <c r="Q89" s="56"/>
      <c r="S89" s="62"/>
      <c r="T89" s="73"/>
      <c r="U89" s="62"/>
      <c r="V89" s="62"/>
      <c r="W89" s="52"/>
      <c r="X89" s="57"/>
      <c r="AA89" s="47" t="str">
        <f>CONCATENATE("&gt;",F89,"_",C89," ",Z89)</f>
        <v xml:space="preserve">&gt;_103 </v>
      </c>
      <c r="AB89" s="44">
        <f>P89</f>
        <v>0</v>
      </c>
      <c r="AH89" s="45">
        <v>88</v>
      </c>
    </row>
    <row r="90" spans="1:34" ht="14.25" customHeight="1" thickTop="1" thickBot="1" x14ac:dyDescent="0.25">
      <c r="A90" s="71"/>
      <c r="B90" s="63"/>
      <c r="C90" s="46">
        <v>104</v>
      </c>
      <c r="F90" s="221"/>
      <c r="I90" s="49"/>
      <c r="J90" s="95"/>
      <c r="L90" s="50"/>
      <c r="M90" s="69"/>
      <c r="N90" s="75"/>
      <c r="Q90" s="56"/>
      <c r="S90" s="62"/>
      <c r="T90" s="73"/>
      <c r="U90" s="62"/>
      <c r="V90" s="62"/>
      <c r="W90" s="52"/>
      <c r="X90" s="57"/>
      <c r="AA90" s="47" t="str">
        <f>CONCATENATE("&gt;",F90,"_",C90," ",Z90)</f>
        <v xml:space="preserve">&gt;_104 </v>
      </c>
      <c r="AB90" s="44">
        <f>P90</f>
        <v>0</v>
      </c>
      <c r="AH90" s="45">
        <v>89</v>
      </c>
    </row>
    <row r="91" spans="1:34" ht="14.25" customHeight="1" thickTop="1" thickBot="1" x14ac:dyDescent="0.25">
      <c r="A91" s="71"/>
      <c r="B91" s="63"/>
      <c r="C91" s="46">
        <v>105</v>
      </c>
      <c r="F91" s="221" t="s">
        <v>622</v>
      </c>
      <c r="I91" s="49"/>
      <c r="J91" s="95"/>
      <c r="L91" s="50"/>
      <c r="M91" s="69"/>
      <c r="N91" s="75"/>
      <c r="Q91" s="56"/>
      <c r="S91" s="62"/>
      <c r="T91" s="73"/>
      <c r="U91" s="62"/>
      <c r="V91" s="62"/>
      <c r="W91" s="52"/>
      <c r="X91" s="57"/>
      <c r="Z91" s="104" t="s">
        <v>622</v>
      </c>
      <c r="AA91" s="47" t="str">
        <f>CONCATENATE("&gt;",F91,"_",C91," ",Z91)</f>
        <v>&gt;Filo_105 Filo</v>
      </c>
      <c r="AB91" s="44">
        <f>P91</f>
        <v>0</v>
      </c>
      <c r="AH91" s="45">
        <v>90</v>
      </c>
    </row>
    <row r="92" spans="1:34" ht="14.25" customHeight="1" thickTop="1" thickBot="1" x14ac:dyDescent="0.25">
      <c r="A92" s="71"/>
      <c r="B92" s="63"/>
      <c r="C92" s="46">
        <v>106</v>
      </c>
      <c r="F92" s="221"/>
      <c r="I92" s="49"/>
      <c r="J92" s="95"/>
      <c r="L92" s="50"/>
      <c r="M92" s="69"/>
      <c r="N92" s="75"/>
      <c r="Q92" s="56"/>
      <c r="S92" s="62"/>
      <c r="T92" s="73"/>
      <c r="U92" s="62"/>
      <c r="V92" s="62"/>
      <c r="W92" s="52"/>
      <c r="X92" s="57"/>
      <c r="AA92" s="47" t="str">
        <f>CONCATENATE("&gt;",F92,"_",C92," ",Z92)</f>
        <v xml:space="preserve">&gt;_106 </v>
      </c>
      <c r="AB92" s="44">
        <f>P92</f>
        <v>0</v>
      </c>
      <c r="AH92" s="45">
        <v>91</v>
      </c>
    </row>
    <row r="93" spans="1:34" ht="14.25" customHeight="1" thickTop="1" thickBot="1" x14ac:dyDescent="0.25">
      <c r="A93" s="71"/>
      <c r="B93" s="63"/>
      <c r="C93" s="46">
        <v>107</v>
      </c>
      <c r="F93" s="221"/>
      <c r="I93" s="49"/>
      <c r="J93" s="95"/>
      <c r="L93" s="50"/>
      <c r="M93" s="69"/>
      <c r="N93" s="75"/>
      <c r="Q93" s="56"/>
      <c r="S93" s="62"/>
      <c r="T93" s="73"/>
      <c r="U93" s="62"/>
      <c r="V93" s="62"/>
      <c r="W93" s="52"/>
      <c r="X93" s="57"/>
      <c r="AA93" s="47" t="str">
        <f>CONCATENATE("&gt;",F93,"_",C93," ",Z93)</f>
        <v xml:space="preserve">&gt;_107 </v>
      </c>
      <c r="AB93" s="44">
        <f>P93</f>
        <v>0</v>
      </c>
      <c r="AH93" s="45">
        <v>92</v>
      </c>
    </row>
    <row r="94" spans="1:34" ht="14.25" customHeight="1" thickTop="1" thickBot="1" x14ac:dyDescent="0.25">
      <c r="A94" s="71"/>
      <c r="B94" s="63"/>
      <c r="C94" s="46">
        <v>108</v>
      </c>
      <c r="F94" s="221"/>
      <c r="I94" s="49"/>
      <c r="J94" s="95"/>
      <c r="L94" s="50"/>
      <c r="M94" s="69"/>
      <c r="N94" s="75"/>
      <c r="Q94" s="56"/>
      <c r="S94" s="62"/>
      <c r="T94" s="73"/>
      <c r="U94" s="62"/>
      <c r="V94" s="62"/>
      <c r="W94" s="52"/>
      <c r="X94" s="57"/>
      <c r="AA94" s="47" t="str">
        <f>CONCATENATE("&gt;",F94,"_",C94," ",Z94)</f>
        <v xml:space="preserve">&gt;_108 </v>
      </c>
      <c r="AB94" s="44">
        <f>P94</f>
        <v>0</v>
      </c>
      <c r="AH94" s="45">
        <v>93</v>
      </c>
    </row>
    <row r="95" spans="1:34" ht="14.25" customHeight="1" thickTop="1" thickBot="1" x14ac:dyDescent="0.25">
      <c r="A95" s="71"/>
      <c r="B95" s="63"/>
      <c r="C95" s="46">
        <v>109</v>
      </c>
      <c r="F95" s="221"/>
      <c r="I95" s="49"/>
      <c r="J95" s="95"/>
      <c r="L95" s="50"/>
      <c r="M95" s="69"/>
      <c r="N95" s="75"/>
      <c r="Q95" s="56"/>
      <c r="S95" s="62"/>
      <c r="T95" s="73"/>
      <c r="U95" s="62"/>
      <c r="V95" s="62"/>
      <c r="W95" s="52"/>
      <c r="X95" s="57"/>
      <c r="AA95" s="47" t="str">
        <f>CONCATENATE("&gt;",F95,"_",C95," ",Z95)</f>
        <v xml:space="preserve">&gt;_109 </v>
      </c>
      <c r="AB95" s="44">
        <f>P95</f>
        <v>0</v>
      </c>
      <c r="AH95" s="45">
        <v>94</v>
      </c>
    </row>
    <row r="96" spans="1:34" ht="14.25" customHeight="1" thickTop="1" thickBot="1" x14ac:dyDescent="0.25">
      <c r="A96" s="71"/>
      <c r="B96" s="63"/>
      <c r="C96" s="46">
        <v>110</v>
      </c>
      <c r="F96" s="221"/>
      <c r="I96" s="49"/>
      <c r="J96" s="95"/>
      <c r="L96" s="50"/>
      <c r="M96" s="69"/>
      <c r="N96" s="75"/>
      <c r="Q96" s="56"/>
      <c r="S96" s="62"/>
      <c r="T96" s="73"/>
      <c r="U96" s="62"/>
      <c r="V96" s="62"/>
      <c r="W96" s="52"/>
      <c r="X96" s="57"/>
      <c r="AA96" s="47" t="str">
        <f>CONCATENATE("&gt;",F96,"_",C96," ",Z96)</f>
        <v xml:space="preserve">&gt;_110 </v>
      </c>
      <c r="AB96" s="44">
        <f>P96</f>
        <v>0</v>
      </c>
      <c r="AH96" s="45">
        <v>95</v>
      </c>
    </row>
    <row r="97" spans="1:34" ht="14.25" customHeight="1" thickTop="1" thickBot="1" x14ac:dyDescent="0.25">
      <c r="A97" s="71"/>
      <c r="B97" s="63"/>
      <c r="C97" s="46">
        <v>111</v>
      </c>
      <c r="F97" s="221"/>
      <c r="I97" s="49"/>
      <c r="J97" s="95"/>
      <c r="L97" s="50"/>
      <c r="M97" s="69"/>
      <c r="N97" s="75"/>
      <c r="Q97" s="56"/>
      <c r="S97" s="62"/>
      <c r="T97" s="73"/>
      <c r="U97" s="62"/>
      <c r="V97" s="62"/>
      <c r="W97" s="52"/>
      <c r="X97" s="57"/>
      <c r="AA97" s="47" t="str">
        <f>CONCATENATE("&gt;",F97,"_",C97," ",Z97)</f>
        <v xml:space="preserve">&gt;_111 </v>
      </c>
      <c r="AB97" s="44">
        <f>P97</f>
        <v>0</v>
      </c>
      <c r="AH97" s="45">
        <v>96</v>
      </c>
    </row>
    <row r="98" spans="1:34" ht="14.25" customHeight="1" thickTop="1" thickBot="1" x14ac:dyDescent="0.25">
      <c r="A98" s="71"/>
      <c r="B98" s="63"/>
      <c r="C98" s="46">
        <v>112</v>
      </c>
      <c r="F98" s="221"/>
      <c r="I98" s="49"/>
      <c r="J98" s="95"/>
      <c r="L98" s="50"/>
      <c r="M98" s="69"/>
      <c r="N98" s="75"/>
      <c r="Q98" s="56"/>
      <c r="S98" s="62"/>
      <c r="T98" s="73"/>
      <c r="U98" s="62"/>
      <c r="V98" s="62"/>
      <c r="W98" s="52"/>
      <c r="X98" s="57"/>
      <c r="AA98" s="47" t="str">
        <f>CONCATENATE("&gt;",F98,"_",C98," ",Z98)</f>
        <v xml:space="preserve">&gt;_112 </v>
      </c>
      <c r="AB98" s="44">
        <f>P98</f>
        <v>0</v>
      </c>
      <c r="AH98" s="45">
        <v>97</v>
      </c>
    </row>
    <row r="99" spans="1:34" ht="14.25" customHeight="1" thickTop="1" thickBot="1" x14ac:dyDescent="0.25">
      <c r="A99" s="71"/>
      <c r="B99" s="63"/>
      <c r="C99" s="46">
        <v>113</v>
      </c>
      <c r="F99" s="221" t="s">
        <v>623</v>
      </c>
      <c r="I99" s="49"/>
      <c r="J99" s="95"/>
      <c r="L99" s="50"/>
      <c r="M99" s="69"/>
      <c r="N99" s="75"/>
      <c r="Q99" s="56"/>
      <c r="S99" s="62"/>
      <c r="T99" s="73"/>
      <c r="U99" s="62"/>
      <c r="V99" s="62"/>
      <c r="W99" s="52"/>
      <c r="X99" s="57"/>
      <c r="Y99" s="220"/>
      <c r="Z99" s="104" t="s">
        <v>3205</v>
      </c>
      <c r="AA99" s="47" t="str">
        <f>CONCATENATE("&gt;",F99,"_",C99," ",Z99)</f>
        <v>&gt;CC_113 Nairo.CCHFV</v>
      </c>
      <c r="AB99" s="44">
        <f>P99</f>
        <v>0</v>
      </c>
      <c r="AH99" s="45">
        <v>98</v>
      </c>
    </row>
    <row r="100" spans="1:34" ht="14.25" customHeight="1" thickTop="1" thickBot="1" x14ac:dyDescent="0.25">
      <c r="A100" s="71"/>
      <c r="B100" s="63"/>
      <c r="C100" s="46">
        <v>114</v>
      </c>
      <c r="F100" s="221"/>
      <c r="I100" s="49"/>
      <c r="J100" s="95"/>
      <c r="L100" s="50"/>
      <c r="M100" s="69"/>
      <c r="N100" s="75"/>
      <c r="Q100" s="56"/>
      <c r="S100" s="62"/>
      <c r="T100" s="73"/>
      <c r="U100" s="62"/>
      <c r="V100" s="62"/>
      <c r="W100" s="52"/>
      <c r="X100" s="57"/>
      <c r="Z100" s="104" t="s">
        <v>3205</v>
      </c>
      <c r="AA100" s="47" t="str">
        <f>CONCATENATE("&gt;",F100,"_",C100," ",Z100)</f>
        <v>&gt;_114 Nairo.CCHFV</v>
      </c>
      <c r="AB100" s="44">
        <f>P100</f>
        <v>0</v>
      </c>
      <c r="AH100" s="45">
        <v>99</v>
      </c>
    </row>
    <row r="101" spans="1:34" ht="14.25" customHeight="1" thickTop="1" thickBot="1" x14ac:dyDescent="0.25">
      <c r="A101" s="71"/>
      <c r="B101" s="63"/>
      <c r="C101" s="46">
        <v>115</v>
      </c>
      <c r="F101" s="221"/>
      <c r="I101" s="49"/>
      <c r="J101" s="95"/>
      <c r="L101" s="50"/>
      <c r="M101" s="69"/>
      <c r="N101" s="75"/>
      <c r="Q101" s="56"/>
      <c r="S101" s="62"/>
      <c r="T101" s="73"/>
      <c r="U101" s="62"/>
      <c r="V101" s="62"/>
      <c r="W101" s="52"/>
      <c r="X101" s="57"/>
      <c r="Z101" s="104" t="s">
        <v>3205</v>
      </c>
      <c r="AA101" s="47" t="str">
        <f>CONCATENATE("&gt;",F101,"_",C101," ",Z101)</f>
        <v>&gt;_115 Nairo.CCHFV</v>
      </c>
      <c r="AB101" s="44">
        <f>P101</f>
        <v>0</v>
      </c>
      <c r="AH101" s="45">
        <v>100</v>
      </c>
    </row>
    <row r="102" spans="1:34" ht="14.25" customHeight="1" thickTop="1" thickBot="1" x14ac:dyDescent="0.25">
      <c r="A102" s="71"/>
      <c r="B102" s="63"/>
      <c r="C102" s="46">
        <v>116</v>
      </c>
      <c r="F102" s="221"/>
      <c r="I102" s="49"/>
      <c r="J102" s="95"/>
      <c r="L102" s="50"/>
      <c r="M102" s="69"/>
      <c r="N102" s="75"/>
      <c r="Q102" s="56"/>
      <c r="S102" s="62"/>
      <c r="T102" s="73"/>
      <c r="U102" s="62"/>
      <c r="V102" s="62"/>
      <c r="W102" s="52"/>
      <c r="X102" s="57"/>
      <c r="Y102" s="220"/>
      <c r="Z102" s="104" t="s">
        <v>3205</v>
      </c>
      <c r="AA102" s="47" t="str">
        <f>CONCATENATE("&gt;",F102,"_",C102," ",Z102)</f>
        <v>&gt;_116 Nairo.CCHFV</v>
      </c>
      <c r="AB102" s="44">
        <f>P102</f>
        <v>0</v>
      </c>
      <c r="AH102" s="45">
        <v>101</v>
      </c>
    </row>
    <row r="103" spans="1:34" ht="14.25" customHeight="1" thickTop="1" thickBot="1" x14ac:dyDescent="0.25">
      <c r="A103" s="71"/>
      <c r="B103" s="63"/>
      <c r="C103" s="46">
        <v>117</v>
      </c>
      <c r="F103" s="221"/>
      <c r="I103" s="49"/>
      <c r="J103" s="95"/>
      <c r="L103" s="50"/>
      <c r="M103" s="69"/>
      <c r="N103" s="75"/>
      <c r="Q103" s="56"/>
      <c r="S103" s="62"/>
      <c r="T103" s="73"/>
      <c r="U103" s="62"/>
      <c r="V103" s="62"/>
      <c r="W103" s="52"/>
      <c r="X103" s="57"/>
      <c r="Y103" s="220"/>
      <c r="Z103" s="104" t="s">
        <v>3205</v>
      </c>
      <c r="AA103" s="47" t="str">
        <f>CONCATENATE("&gt;",F103,"_",C103," ",Z103)</f>
        <v>&gt;_117 Nairo.CCHFV</v>
      </c>
      <c r="AB103" s="44">
        <f>P103</f>
        <v>0</v>
      </c>
      <c r="AH103" s="45">
        <v>102</v>
      </c>
    </row>
    <row r="104" spans="1:34" ht="14.25" customHeight="1" thickTop="1" thickBot="1" x14ac:dyDescent="0.25">
      <c r="A104" s="71"/>
      <c r="B104" s="63"/>
      <c r="C104" s="46">
        <v>118</v>
      </c>
      <c r="F104" s="221"/>
      <c r="I104" s="49"/>
      <c r="J104" s="95"/>
      <c r="L104" s="50"/>
      <c r="M104" s="69"/>
      <c r="N104" s="75"/>
      <c r="Q104" s="56"/>
      <c r="S104" s="62"/>
      <c r="T104" s="73"/>
      <c r="U104" s="62"/>
      <c r="V104" s="62"/>
      <c r="W104" s="52"/>
      <c r="X104" s="57"/>
      <c r="Z104" s="104" t="s">
        <v>3205</v>
      </c>
      <c r="AA104" s="47" t="str">
        <f>CONCATENATE("&gt;",F104,"_",C104," ",Z104)</f>
        <v>&gt;_118 Nairo.CCHFV</v>
      </c>
      <c r="AB104" s="44">
        <f>P104</f>
        <v>0</v>
      </c>
      <c r="AH104" s="45">
        <v>103</v>
      </c>
    </row>
    <row r="105" spans="1:34" ht="14.25" customHeight="1" thickTop="1" thickBot="1" x14ac:dyDescent="0.25">
      <c r="A105" s="71">
        <v>100</v>
      </c>
      <c r="B105" s="53">
        <f>(I105/1000)/(A105/1000000)</f>
        <v>191.99999999999997</v>
      </c>
      <c r="C105" s="46">
        <v>119</v>
      </c>
      <c r="F105" s="221" t="s">
        <v>625</v>
      </c>
      <c r="H105" s="48">
        <v>192</v>
      </c>
      <c r="I105" s="49">
        <v>19.2</v>
      </c>
      <c r="J105" s="95">
        <v>105</v>
      </c>
      <c r="K105" s="48" t="s">
        <v>606</v>
      </c>
      <c r="L105" s="50">
        <v>5492</v>
      </c>
      <c r="M105" s="69">
        <v>77.8</v>
      </c>
      <c r="N105" s="75">
        <v>65.099999999999994</v>
      </c>
      <c r="O105" s="61">
        <v>192</v>
      </c>
      <c r="P105" s="44" t="s">
        <v>607</v>
      </c>
      <c r="Q105" s="56">
        <v>18</v>
      </c>
      <c r="R105" s="48" t="s">
        <v>384</v>
      </c>
      <c r="S105" s="62" t="s">
        <v>385</v>
      </c>
      <c r="T105" s="73"/>
      <c r="U105" s="62"/>
      <c r="V105" s="62"/>
      <c r="W105" s="52">
        <v>10431374</v>
      </c>
      <c r="X105" s="57">
        <v>50</v>
      </c>
      <c r="Z105" s="104" t="s">
        <v>824</v>
      </c>
      <c r="AA105" s="47" t="str">
        <f>CONCATENATE("&gt;",F105,"_",C105," ",Z105)</f>
        <v>&gt;hep7 (HEV.TaqHEV-F)_119 HEV</v>
      </c>
      <c r="AB105" s="44" t="str">
        <f>P105</f>
        <v>GCCCGGTCAGCCGTCTGG</v>
      </c>
      <c r="AH105" s="45">
        <v>104</v>
      </c>
    </row>
    <row r="106" spans="1:34" ht="14.25" customHeight="1" thickTop="1" thickBot="1" x14ac:dyDescent="0.25">
      <c r="A106" s="71">
        <v>100</v>
      </c>
      <c r="B106" s="53">
        <f>(I106/1000)/(A106/1000000)</f>
        <v>150</v>
      </c>
      <c r="C106" s="46">
        <v>120</v>
      </c>
      <c r="F106" s="221" t="s">
        <v>626</v>
      </c>
      <c r="H106" s="48">
        <v>150</v>
      </c>
      <c r="I106" s="49">
        <v>15</v>
      </c>
      <c r="J106" s="95">
        <v>91</v>
      </c>
      <c r="K106" s="48" t="s">
        <v>608</v>
      </c>
      <c r="L106" s="50">
        <v>6070</v>
      </c>
      <c r="M106" s="69">
        <v>55</v>
      </c>
      <c r="N106" s="75">
        <v>59.4</v>
      </c>
      <c r="O106" s="61">
        <v>150</v>
      </c>
      <c r="P106" s="44" t="s">
        <v>609</v>
      </c>
      <c r="Q106" s="56">
        <v>20</v>
      </c>
      <c r="R106" s="48" t="s">
        <v>384</v>
      </c>
      <c r="S106" s="62" t="s">
        <v>385</v>
      </c>
      <c r="T106" s="73"/>
      <c r="U106" s="62"/>
      <c r="V106" s="62"/>
      <c r="W106" s="52">
        <v>10431375</v>
      </c>
      <c r="X106" s="57">
        <v>50</v>
      </c>
      <c r="Z106" s="104" t="s">
        <v>824</v>
      </c>
      <c r="AA106" s="47" t="str">
        <f>CONCATENATE("&gt;",F106,"_",C106," ",Z106)</f>
        <v>&gt;hep8 (HEV.TaqHEV-R)_120 HEV</v>
      </c>
      <c r="AB106" s="44" t="str">
        <f>P106</f>
        <v>CTGAGAATCAACCCGGTCAC</v>
      </c>
      <c r="AH106" s="45">
        <v>105</v>
      </c>
    </row>
    <row r="107" spans="1:34" ht="14.25" customHeight="1" thickTop="1" thickBot="1" x14ac:dyDescent="0.25">
      <c r="A107" s="71">
        <v>100</v>
      </c>
      <c r="B107" s="53">
        <f>(I107/1000)/(A107/1000000)</f>
        <v>203</v>
      </c>
      <c r="C107" s="46">
        <v>122</v>
      </c>
      <c r="F107" s="221" t="s">
        <v>627</v>
      </c>
      <c r="H107" s="48">
        <v>203</v>
      </c>
      <c r="I107" s="49">
        <v>20.3</v>
      </c>
      <c r="J107" s="95">
        <v>128</v>
      </c>
      <c r="K107" s="48" t="s">
        <v>610</v>
      </c>
      <c r="L107" s="50">
        <v>6304</v>
      </c>
      <c r="M107" s="69">
        <v>52.4</v>
      </c>
      <c r="N107" s="75">
        <v>59.8</v>
      </c>
      <c r="O107" s="61">
        <v>203</v>
      </c>
      <c r="P107" s="44" t="s">
        <v>611</v>
      </c>
      <c r="Q107" s="56">
        <v>21</v>
      </c>
      <c r="R107" s="48" t="s">
        <v>384</v>
      </c>
      <c r="S107" s="62" t="s">
        <v>385</v>
      </c>
      <c r="T107" s="73"/>
      <c r="U107" s="62"/>
      <c r="V107" s="62"/>
      <c r="W107" s="52">
        <v>10431376</v>
      </c>
      <c r="X107" s="57">
        <v>50</v>
      </c>
      <c r="Z107" s="104" t="s">
        <v>824</v>
      </c>
      <c r="AA107" s="47" t="str">
        <f>CONCATENATE("&gt;",F107,"_",C107," ",Z107)</f>
        <v>&gt;hep10 (HEV-forward)_122 HEV</v>
      </c>
      <c r="AB107" s="44" t="str">
        <f>P107</f>
        <v>TTACTACCACAGCAGCCACAC</v>
      </c>
      <c r="AH107" s="45">
        <v>106</v>
      </c>
    </row>
    <row r="108" spans="1:34" ht="14.25" customHeight="1" thickTop="1" thickBot="1" x14ac:dyDescent="0.25">
      <c r="A108" s="71">
        <v>100</v>
      </c>
      <c r="B108" s="53">
        <f>(I108/1000)/(A108/1000000)</f>
        <v>178.99999999999997</v>
      </c>
      <c r="C108" s="46">
        <v>123</v>
      </c>
      <c r="F108" s="221" t="s">
        <v>628</v>
      </c>
      <c r="H108" s="48">
        <v>179</v>
      </c>
      <c r="I108" s="49">
        <v>17.899999999999999</v>
      </c>
      <c r="J108" s="95">
        <v>133</v>
      </c>
      <c r="K108" s="48" t="s">
        <v>612</v>
      </c>
      <c r="L108" s="50">
        <v>7409</v>
      </c>
      <c r="M108" s="69">
        <v>41.7</v>
      </c>
      <c r="N108" s="75">
        <v>59.3</v>
      </c>
      <c r="O108" s="61">
        <v>179</v>
      </c>
      <c r="P108" s="44" t="s">
        <v>613</v>
      </c>
      <c r="Q108" s="56">
        <v>24</v>
      </c>
      <c r="R108" s="48" t="s">
        <v>384</v>
      </c>
      <c r="S108" s="62" t="s">
        <v>385</v>
      </c>
      <c r="T108" s="73"/>
      <c r="U108" s="62"/>
      <c r="V108" s="62"/>
      <c r="W108" s="52">
        <v>10431377</v>
      </c>
      <c r="X108" s="57">
        <v>50</v>
      </c>
      <c r="Z108" s="104" t="s">
        <v>824</v>
      </c>
      <c r="AA108" s="47" t="str">
        <f>CONCATENATE("&gt;",F108,"_",C108," ",Z108)</f>
        <v>&gt;hep11 (HEV-reverse)_123 HEV</v>
      </c>
      <c r="AB108" s="44" t="str">
        <f>P108</f>
        <v>TCAGCAAGATTAAACAGTGTCAGG</v>
      </c>
      <c r="AH108" s="45">
        <v>107</v>
      </c>
    </row>
    <row r="109" spans="1:34" ht="14.25" customHeight="1" thickTop="1" thickBot="1" x14ac:dyDescent="0.25">
      <c r="A109" s="71">
        <v>100</v>
      </c>
      <c r="B109" s="53">
        <f>(I109/1000)/(A109/1000000)</f>
        <v>224.99999999999997</v>
      </c>
      <c r="C109" s="46">
        <v>121</v>
      </c>
      <c r="F109" s="461" t="s">
        <v>806</v>
      </c>
      <c r="H109" s="48">
        <v>225</v>
      </c>
      <c r="I109" s="49">
        <v>22.5</v>
      </c>
      <c r="J109" s="95">
        <v>163</v>
      </c>
      <c r="K109" s="48" t="s">
        <v>614</v>
      </c>
      <c r="L109" s="50">
        <v>7238</v>
      </c>
      <c r="M109" s="69">
        <v>65</v>
      </c>
      <c r="N109" s="75">
        <v>63.5</v>
      </c>
      <c r="O109" s="61">
        <v>225</v>
      </c>
      <c r="P109" s="44" t="s">
        <v>615</v>
      </c>
      <c r="Q109" s="56">
        <v>20</v>
      </c>
      <c r="R109" s="48" t="s">
        <v>384</v>
      </c>
      <c r="S109" s="62" t="s">
        <v>406</v>
      </c>
      <c r="T109" s="73" t="s">
        <v>278</v>
      </c>
      <c r="U109" s="62" t="s">
        <v>426</v>
      </c>
      <c r="V109" s="62"/>
      <c r="W109" s="52">
        <v>10431378</v>
      </c>
      <c r="X109" s="57">
        <v>50</v>
      </c>
      <c r="Z109" s="104" t="s">
        <v>824</v>
      </c>
      <c r="AA109" s="47" t="str">
        <f>CONCATENATE("&gt;",F109,"_",C109," ",Z109)</f>
        <v>&gt;hep9 (HEV.TaqHEV-S)_121 HEV</v>
      </c>
      <c r="AB109" s="44" t="str">
        <f>P109</f>
        <v>CGGTTCCGGCGGTGGTTTCT</v>
      </c>
      <c r="AH109" s="45">
        <v>108</v>
      </c>
    </row>
    <row r="110" spans="1:34" ht="14.25" customHeight="1" thickTop="1" thickBot="1" x14ac:dyDescent="0.25">
      <c r="A110" s="71">
        <v>100</v>
      </c>
      <c r="B110" s="53">
        <f>(I110/1000)/(A110/1000000)</f>
        <v>208.99999999999997</v>
      </c>
      <c r="C110" s="46">
        <v>124</v>
      </c>
      <c r="F110" s="461" t="s">
        <v>807</v>
      </c>
      <c r="H110" s="48">
        <v>209</v>
      </c>
      <c r="I110" s="49">
        <v>20.9</v>
      </c>
      <c r="J110" s="95">
        <v>165</v>
      </c>
      <c r="K110" s="48" t="s">
        <v>616</v>
      </c>
      <c r="L110" s="50">
        <v>7920</v>
      </c>
      <c r="M110" s="69">
        <v>69.599999999999994</v>
      </c>
      <c r="N110" s="75">
        <v>69.599999999999994</v>
      </c>
      <c r="O110" s="61">
        <v>209</v>
      </c>
      <c r="P110" s="44" t="s">
        <v>617</v>
      </c>
      <c r="Q110" s="56">
        <v>23</v>
      </c>
      <c r="R110" s="48" t="s">
        <v>384</v>
      </c>
      <c r="S110" s="62" t="s">
        <v>406</v>
      </c>
      <c r="T110" s="73" t="s">
        <v>278</v>
      </c>
      <c r="U110" s="62" t="s">
        <v>426</v>
      </c>
      <c r="V110" s="62"/>
      <c r="W110" s="52">
        <v>10431379</v>
      </c>
      <c r="X110" s="57">
        <v>50</v>
      </c>
      <c r="Z110" s="104" t="s">
        <v>824</v>
      </c>
      <c r="AA110" s="47" t="str">
        <f>CONCATENATE("&gt;",F110,"_",C110," ",Z110)</f>
        <v>&gt;hep12 (HEV-TaqMan)_124 HEV</v>
      </c>
      <c r="AB110" s="44" t="str">
        <f>P110</f>
        <v>CCACGACCCACCTCACCAACGCC</v>
      </c>
      <c r="AH110" s="45">
        <v>109</v>
      </c>
    </row>
    <row r="111" spans="1:34" ht="14.25" customHeight="1" thickTop="1" thickBot="1" x14ac:dyDescent="0.25">
      <c r="A111" s="71">
        <v>100</v>
      </c>
      <c r="B111" s="53">
        <f>(I111/1000)/(A111/1000000)</f>
        <v>401</v>
      </c>
      <c r="C111" s="46">
        <v>125</v>
      </c>
      <c r="F111" s="221" t="s">
        <v>755</v>
      </c>
      <c r="H111" s="48">
        <v>401</v>
      </c>
      <c r="I111" s="49">
        <v>40.1</v>
      </c>
      <c r="J111" s="95">
        <v>210</v>
      </c>
      <c r="K111" s="48" t="s">
        <v>756</v>
      </c>
      <c r="L111" s="50">
        <v>5249</v>
      </c>
      <c r="M111" s="69">
        <v>70.599999999999994</v>
      </c>
      <c r="N111" s="75">
        <v>60</v>
      </c>
      <c r="O111" s="61">
        <v>401</v>
      </c>
      <c r="P111" s="44" t="s">
        <v>757</v>
      </c>
      <c r="Q111" s="56">
        <v>17</v>
      </c>
      <c r="R111" s="48" t="s">
        <v>393</v>
      </c>
      <c r="S111" s="62" t="s">
        <v>393</v>
      </c>
      <c r="T111" s="73"/>
      <c r="U111" s="62"/>
      <c r="V111" s="62"/>
      <c r="W111" s="52">
        <v>10478980</v>
      </c>
      <c r="X111" s="57">
        <v>50</v>
      </c>
      <c r="Y111" s="223" t="s">
        <v>1693</v>
      </c>
      <c r="Z111" s="104" t="s">
        <v>824</v>
      </c>
      <c r="AA111" s="47" t="str">
        <f>CONCATENATE("&gt;",F111,"_",C111," ",Z111)</f>
        <v>&gt;INNT.HEV.OF3.F1_125 HEV</v>
      </c>
      <c r="AB111" s="44" t="str">
        <f>P111</f>
        <v>GTGCCGGCGGTGGTTTC</v>
      </c>
      <c r="AC111" s="45" t="s">
        <v>1693</v>
      </c>
      <c r="AH111" s="45">
        <v>110</v>
      </c>
    </row>
    <row r="112" spans="1:34" ht="14.25" customHeight="1" thickTop="1" thickBot="1" x14ac:dyDescent="0.25">
      <c r="A112" s="71">
        <v>100</v>
      </c>
      <c r="B112" s="53">
        <f>(I112/1000)/(A112/1000000)</f>
        <v>331</v>
      </c>
      <c r="C112" s="46">
        <v>126</v>
      </c>
      <c r="F112" s="221" t="s">
        <v>761</v>
      </c>
      <c r="H112" s="48">
        <v>331</v>
      </c>
      <c r="I112" s="49">
        <v>33.1</v>
      </c>
      <c r="J112" s="95">
        <v>195</v>
      </c>
      <c r="K112" s="48" t="s">
        <v>762</v>
      </c>
      <c r="L112" s="50">
        <v>5882</v>
      </c>
      <c r="M112" s="69">
        <v>68.400000000000006</v>
      </c>
      <c r="N112" s="75">
        <v>63.1</v>
      </c>
      <c r="O112" s="61">
        <v>331</v>
      </c>
      <c r="P112" s="44" t="s">
        <v>763</v>
      </c>
      <c r="Q112" s="56">
        <v>19</v>
      </c>
      <c r="R112" s="48" t="s">
        <v>393</v>
      </c>
      <c r="S112" s="62" t="s">
        <v>393</v>
      </c>
      <c r="T112" s="73"/>
      <c r="U112" s="62"/>
      <c r="V112" s="62"/>
      <c r="W112" s="52">
        <v>10478982</v>
      </c>
      <c r="X112" s="57">
        <v>50</v>
      </c>
      <c r="Y112" s="455" t="s">
        <v>1693</v>
      </c>
      <c r="Z112" s="104" t="s">
        <v>824</v>
      </c>
      <c r="AA112" s="47" t="str">
        <f>CONCATENATE("&gt;",F112,"_",C112," ",Z112)</f>
        <v>&gt;INNT.HEV.OF3.F3_126 HEV</v>
      </c>
      <c r="AB112" s="44" t="str">
        <f>P112</f>
        <v>GTGCCGGCGGTGGTTTCTG</v>
      </c>
      <c r="AC112" s="45" t="s">
        <v>1693</v>
      </c>
      <c r="AH112" s="45">
        <v>111</v>
      </c>
    </row>
    <row r="113" spans="1:34" ht="14.25" customHeight="1" thickTop="1" thickBot="1" x14ac:dyDescent="0.25">
      <c r="A113" s="71">
        <v>100</v>
      </c>
      <c r="B113" s="53">
        <f>(I113/1000)/(A113/1000000)</f>
        <v>320</v>
      </c>
      <c r="C113" s="46">
        <v>127</v>
      </c>
      <c r="F113" s="221" t="s">
        <v>758</v>
      </c>
      <c r="H113" s="48">
        <v>320</v>
      </c>
      <c r="I113" s="49">
        <v>32</v>
      </c>
      <c r="J113" s="95">
        <v>202</v>
      </c>
      <c r="K113" s="48" t="s">
        <v>759</v>
      </c>
      <c r="L113" s="50">
        <v>6309</v>
      </c>
      <c r="M113" s="69">
        <v>60</v>
      </c>
      <c r="N113" s="75">
        <v>61.4</v>
      </c>
      <c r="O113" s="61">
        <v>320</v>
      </c>
      <c r="P113" s="44" t="s">
        <v>760</v>
      </c>
      <c r="Q113" s="56">
        <v>20</v>
      </c>
      <c r="R113" s="48" t="s">
        <v>393</v>
      </c>
      <c r="S113" s="62" t="s">
        <v>393</v>
      </c>
      <c r="T113" s="73"/>
      <c r="U113" s="62"/>
      <c r="V113" s="62"/>
      <c r="W113" s="52">
        <v>10478981</v>
      </c>
      <c r="X113" s="57">
        <v>50</v>
      </c>
      <c r="Y113" s="455" t="s">
        <v>1693</v>
      </c>
      <c r="Z113" s="104" t="s">
        <v>824</v>
      </c>
      <c r="AA113" s="47" t="str">
        <f>CONCATENATE("&gt;",F113,"_",C113," ",Z113)</f>
        <v>&gt;INNT.HEV.OF3.R2_127 HEV</v>
      </c>
      <c r="AB113" s="44" t="str">
        <f>P113</f>
        <v>GCGAAGGGGTTGGTTGGATG</v>
      </c>
      <c r="AC113" s="45" t="s">
        <v>1693</v>
      </c>
      <c r="AH113" s="45">
        <v>112</v>
      </c>
    </row>
    <row r="114" spans="1:34" ht="14.25" customHeight="1" thickTop="1" thickBot="1" x14ac:dyDescent="0.25">
      <c r="A114" s="71">
        <v>100</v>
      </c>
      <c r="B114" s="53">
        <f>(I114/1000)/(A114/1000000)</f>
        <v>305</v>
      </c>
      <c r="C114" s="46">
        <v>128</v>
      </c>
      <c r="F114" s="221" t="s">
        <v>764</v>
      </c>
      <c r="H114" s="48">
        <v>305</v>
      </c>
      <c r="I114" s="49">
        <v>30.5</v>
      </c>
      <c r="J114" s="95">
        <v>220</v>
      </c>
      <c r="K114" s="48" t="s">
        <v>765</v>
      </c>
      <c r="L114" s="50">
        <v>7223</v>
      </c>
      <c r="M114" s="69">
        <v>47.8</v>
      </c>
      <c r="N114" s="75">
        <v>60.6</v>
      </c>
      <c r="O114" s="61">
        <v>305</v>
      </c>
      <c r="P114" s="44" t="s">
        <v>766</v>
      </c>
      <c r="Q114" s="56">
        <v>23</v>
      </c>
      <c r="R114" s="48" t="s">
        <v>393</v>
      </c>
      <c r="S114" s="62" t="s">
        <v>393</v>
      </c>
      <c r="T114" s="73"/>
      <c r="U114" s="62"/>
      <c r="V114" s="62"/>
      <c r="W114" s="52">
        <v>10478983</v>
      </c>
      <c r="X114" s="57"/>
      <c r="Y114" s="46"/>
      <c r="Z114" s="104" t="s">
        <v>824</v>
      </c>
      <c r="AA114" s="47" t="str">
        <f>CONCATENATE("&gt;",F114,"_",C114," ",Z114)</f>
        <v>&gt;INNT.HEV.OF3.R4_128 HEV</v>
      </c>
      <c r="AB114" s="44" t="str">
        <f>P114</f>
        <v>CGAAGGGGTTGGTTGGATGAATA</v>
      </c>
      <c r="AH114" s="45">
        <v>113</v>
      </c>
    </row>
    <row r="115" spans="1:34" ht="14.25" customHeight="1" thickTop="1" thickBot="1" x14ac:dyDescent="0.25">
      <c r="A115" s="71">
        <v>100</v>
      </c>
      <c r="B115" s="53">
        <f>(I115/1000)/(A115/1000000)</f>
        <v>318.99999999999994</v>
      </c>
      <c r="C115" s="46">
        <v>129</v>
      </c>
      <c r="F115" s="221" t="s">
        <v>767</v>
      </c>
      <c r="H115" s="48">
        <v>319</v>
      </c>
      <c r="I115" s="49">
        <v>31.9</v>
      </c>
      <c r="J115" s="95">
        <v>176</v>
      </c>
      <c r="K115" s="48" t="s">
        <v>768</v>
      </c>
      <c r="L115" s="50">
        <v>5523</v>
      </c>
      <c r="M115" s="69">
        <v>77.8</v>
      </c>
      <c r="N115" s="75">
        <v>65.099999999999994</v>
      </c>
      <c r="O115" s="61">
        <v>319</v>
      </c>
      <c r="P115" s="44" t="s">
        <v>769</v>
      </c>
      <c r="Q115" s="56">
        <v>18</v>
      </c>
      <c r="R115" s="48" t="s">
        <v>393</v>
      </c>
      <c r="S115" s="62" t="s">
        <v>393</v>
      </c>
      <c r="T115" s="73"/>
      <c r="U115" s="62"/>
      <c r="V115" s="62"/>
      <c r="W115" s="52">
        <v>10478984</v>
      </c>
      <c r="X115" s="57"/>
      <c r="Y115" s="46"/>
      <c r="Z115" s="104" t="s">
        <v>824</v>
      </c>
      <c r="AA115" s="47" t="str">
        <f>CONCATENATE("&gt;",F115,"_",C115," ",Z115)</f>
        <v>&gt;INNT.HEV.OF3.F5_129 HEV</v>
      </c>
      <c r="AB115" s="44" t="str">
        <f>P115</f>
        <v>TCTGGCCGCCGTCGTGGG</v>
      </c>
      <c r="AH115" s="45">
        <v>114</v>
      </c>
    </row>
    <row r="116" spans="1:34" ht="14.25" customHeight="1" thickTop="1" thickBot="1" x14ac:dyDescent="0.25">
      <c r="A116" s="71">
        <v>100</v>
      </c>
      <c r="B116" s="53">
        <f>(I116/1000)/(A116/1000000)</f>
        <v>334</v>
      </c>
      <c r="C116" s="46">
        <v>130</v>
      </c>
      <c r="F116" s="221" t="s">
        <v>770</v>
      </c>
      <c r="H116" s="48">
        <v>334</v>
      </c>
      <c r="I116" s="49">
        <v>33.4</v>
      </c>
      <c r="J116" s="95">
        <v>184</v>
      </c>
      <c r="K116" s="48" t="s">
        <v>771</v>
      </c>
      <c r="L116" s="50">
        <v>5508</v>
      </c>
      <c r="M116" s="69">
        <v>83.3</v>
      </c>
      <c r="N116" s="75">
        <v>67.400000000000006</v>
      </c>
      <c r="O116" s="61">
        <v>334</v>
      </c>
      <c r="P116" s="44" t="s">
        <v>772</v>
      </c>
      <c r="Q116" s="56">
        <v>18</v>
      </c>
      <c r="R116" s="48" t="s">
        <v>393</v>
      </c>
      <c r="S116" s="62" t="s">
        <v>393</v>
      </c>
      <c r="T116" s="73"/>
      <c r="U116" s="62"/>
      <c r="V116" s="62"/>
      <c r="W116" s="52">
        <v>10478985</v>
      </c>
      <c r="X116" s="57"/>
      <c r="Y116" s="46"/>
      <c r="Z116" s="104" t="s">
        <v>824</v>
      </c>
      <c r="AA116" s="47" t="str">
        <f>CONCATENATE("&gt;",F116,"_",C116," ",Z116)</f>
        <v>&gt;INNT.HEV.OF3.F6_130 HEV</v>
      </c>
      <c r="AB116" s="44" t="str">
        <f>P116</f>
        <v>TCTGGCCGTCGCCGCGGG</v>
      </c>
      <c r="AH116" s="45">
        <v>115</v>
      </c>
    </row>
    <row r="117" spans="1:34" ht="14.25" customHeight="1" thickTop="1" thickBot="1" x14ac:dyDescent="0.25">
      <c r="A117" s="71">
        <v>100</v>
      </c>
      <c r="B117" s="53">
        <f>(I117/1000)/(A117/1000000)</f>
        <v>397.00000000000006</v>
      </c>
      <c r="C117" s="46">
        <v>131</v>
      </c>
      <c r="F117" s="221" t="s">
        <v>773</v>
      </c>
      <c r="H117" s="48">
        <v>397</v>
      </c>
      <c r="I117" s="49">
        <v>39.700000000000003</v>
      </c>
      <c r="J117" s="95">
        <v>206</v>
      </c>
      <c r="K117" s="48" t="s">
        <v>774</v>
      </c>
      <c r="L117" s="50">
        <v>5194</v>
      </c>
      <c r="M117" s="69">
        <v>76.5</v>
      </c>
      <c r="N117" s="75">
        <v>62.4</v>
      </c>
      <c r="O117" s="61">
        <v>397</v>
      </c>
      <c r="P117" s="44" t="s">
        <v>775</v>
      </c>
      <c r="Q117" s="56">
        <v>17</v>
      </c>
      <c r="R117" s="48" t="s">
        <v>393</v>
      </c>
      <c r="S117" s="62" t="s">
        <v>393</v>
      </c>
      <c r="T117" s="73"/>
      <c r="U117" s="62"/>
      <c r="V117" s="62"/>
      <c r="W117" s="52">
        <v>10478986</v>
      </c>
      <c r="X117" s="57"/>
      <c r="Y117" s="46"/>
      <c r="Z117" s="104" t="s">
        <v>824</v>
      </c>
      <c r="AA117" s="47" t="str">
        <f>CONCATENATE("&gt;",F117,"_",C117," ",Z117)</f>
        <v>&gt;INNT.HEV.OF3.F7_131 HEV</v>
      </c>
      <c r="AB117" s="44" t="str">
        <f>P117</f>
        <v>GTCTGGCCGCCGTCGTG</v>
      </c>
      <c r="AH117" s="45">
        <v>116</v>
      </c>
    </row>
    <row r="118" spans="1:34" ht="14.25" customHeight="1" thickTop="1" thickBot="1" x14ac:dyDescent="0.25">
      <c r="A118" s="71">
        <v>100</v>
      </c>
      <c r="B118" s="53">
        <f>(I118/1000)/(A118/1000000)</f>
        <v>352</v>
      </c>
      <c r="C118" s="46">
        <v>132</v>
      </c>
      <c r="F118" s="221" t="s">
        <v>776</v>
      </c>
      <c r="H118" s="48">
        <v>352</v>
      </c>
      <c r="I118" s="49">
        <v>35.200000000000003</v>
      </c>
      <c r="J118" s="95">
        <v>182</v>
      </c>
      <c r="K118" s="48" t="s">
        <v>777</v>
      </c>
      <c r="L118" s="50">
        <v>5179</v>
      </c>
      <c r="M118" s="69">
        <v>82.4</v>
      </c>
      <c r="N118" s="75"/>
      <c r="O118" s="61">
        <v>352</v>
      </c>
      <c r="P118" s="44" t="s">
        <v>778</v>
      </c>
      <c r="Q118" s="56">
        <v>17</v>
      </c>
      <c r="R118" s="48" t="s">
        <v>393</v>
      </c>
      <c r="S118" s="62" t="s">
        <v>393</v>
      </c>
      <c r="T118" s="73"/>
      <c r="U118" s="62"/>
      <c r="V118" s="62"/>
      <c r="W118" s="52">
        <v>10478987</v>
      </c>
      <c r="X118" s="57"/>
      <c r="Y118" s="46"/>
      <c r="Z118" s="104" t="s">
        <v>824</v>
      </c>
      <c r="AA118" s="47" t="str">
        <f>CONCATENATE("&gt;",F118,"_",C118," ",Z118)</f>
        <v>&gt;INNT.HEV.OF3.F8_132 HEV</v>
      </c>
      <c r="AB118" s="44" t="str">
        <f>P118</f>
        <v>GTCTGGCCGTCGCCGCG</v>
      </c>
      <c r="AH118" s="45">
        <v>117</v>
      </c>
    </row>
    <row r="119" spans="1:34" ht="14.25" customHeight="1" thickTop="1" thickBot="1" x14ac:dyDescent="0.25">
      <c r="A119" s="71">
        <v>100</v>
      </c>
      <c r="B119" s="53">
        <f>(I119/1000)/(A119/1000000)</f>
        <v>320</v>
      </c>
      <c r="C119" s="46">
        <v>133</v>
      </c>
      <c r="F119" s="221" t="s">
        <v>779</v>
      </c>
      <c r="H119" s="48">
        <v>320</v>
      </c>
      <c r="I119" s="49">
        <v>32</v>
      </c>
      <c r="J119" s="95">
        <v>217</v>
      </c>
      <c r="K119" s="48" t="s">
        <v>780</v>
      </c>
      <c r="L119" s="50">
        <v>6778</v>
      </c>
      <c r="M119" s="69">
        <v>59.1</v>
      </c>
      <c r="N119" s="75">
        <v>64</v>
      </c>
      <c r="O119" s="61">
        <v>320</v>
      </c>
      <c r="P119" s="44" t="s">
        <v>781</v>
      </c>
      <c r="Q119" s="56">
        <v>22</v>
      </c>
      <c r="R119" s="48" t="s">
        <v>393</v>
      </c>
      <c r="S119" s="62" t="s">
        <v>393</v>
      </c>
      <c r="T119" s="73"/>
      <c r="U119" s="62"/>
      <c r="V119" s="62"/>
      <c r="W119" s="52">
        <v>10478988</v>
      </c>
      <c r="X119" s="57"/>
      <c r="Y119" s="46"/>
      <c r="Z119" s="104" t="s">
        <v>824</v>
      </c>
      <c r="AA119" s="47" t="str">
        <f>CONCATENATE("&gt;",F119,"_",C119," ",Z119)</f>
        <v>&gt;INNT.HEV.OF3.R9_133 HEV</v>
      </c>
      <c r="AB119" s="44" t="str">
        <f>P119</f>
        <v>GCGAAGGGCTGAGAATCAACCC</v>
      </c>
      <c r="AH119" s="45">
        <v>118</v>
      </c>
    </row>
    <row r="120" spans="1:34" ht="14.25" customHeight="1" thickTop="1" thickBot="1" x14ac:dyDescent="0.25">
      <c r="A120" s="71">
        <v>100</v>
      </c>
      <c r="B120" s="53">
        <f>(I120/1000)/(A120/1000000)</f>
        <v>385</v>
      </c>
      <c r="C120" s="46">
        <v>134</v>
      </c>
      <c r="F120" s="461" t="s">
        <v>782</v>
      </c>
      <c r="H120" s="48">
        <v>385</v>
      </c>
      <c r="I120" s="49">
        <v>38.5</v>
      </c>
      <c r="J120" s="95">
        <v>290</v>
      </c>
      <c r="K120" s="48" t="s">
        <v>783</v>
      </c>
      <c r="L120" s="50">
        <v>7517</v>
      </c>
      <c r="M120" s="69">
        <v>54.8</v>
      </c>
      <c r="N120" s="75">
        <v>60.8</v>
      </c>
      <c r="O120" s="61">
        <v>385</v>
      </c>
      <c r="P120" s="44" t="s">
        <v>784</v>
      </c>
      <c r="Q120" s="56">
        <v>21</v>
      </c>
      <c r="R120" s="48" t="s">
        <v>384</v>
      </c>
      <c r="S120" s="62" t="s">
        <v>406</v>
      </c>
      <c r="T120" s="73" t="s">
        <v>278</v>
      </c>
      <c r="U120" s="62" t="s">
        <v>426</v>
      </c>
      <c r="V120" s="62"/>
      <c r="W120" s="52">
        <v>10478989</v>
      </c>
      <c r="X120" s="57"/>
      <c r="Y120" s="455" t="s">
        <v>1693</v>
      </c>
      <c r="Z120" s="104" t="s">
        <v>824</v>
      </c>
      <c r="AA120" s="47" t="str">
        <f>CONCATENATE("&gt;",F120,"_",C120," ",Z120)</f>
        <v>&gt;INNT.HEV.OF3.s_134 HEV</v>
      </c>
      <c r="AB120" s="44" t="str">
        <f>P120</f>
        <v>TGACMGGGTTGATTCTCAGCC</v>
      </c>
      <c r="AC120" s="45" t="s">
        <v>1693</v>
      </c>
      <c r="AH120" s="45">
        <v>119</v>
      </c>
    </row>
    <row r="121" spans="1:34" ht="14.25" customHeight="1" thickTop="1" thickBot="1" x14ac:dyDescent="0.25">
      <c r="A121" s="71">
        <v>100</v>
      </c>
      <c r="B121" s="53">
        <f>(I121/1000)/(A121/1000000)</f>
        <v>612</v>
      </c>
      <c r="C121" s="46">
        <v>135</v>
      </c>
      <c r="D121"/>
      <c r="E121"/>
      <c r="F121" s="221" t="s">
        <v>785</v>
      </c>
      <c r="H121" s="48">
        <v>612</v>
      </c>
      <c r="I121" s="49">
        <v>61.2</v>
      </c>
      <c r="J121" s="95">
        <v>379</v>
      </c>
      <c r="K121" s="48" t="s">
        <v>786</v>
      </c>
      <c r="L121" s="50">
        <v>6191</v>
      </c>
      <c r="M121" s="69">
        <v>55</v>
      </c>
      <c r="N121" s="75">
        <v>59.4</v>
      </c>
      <c r="O121" s="61">
        <v>612</v>
      </c>
      <c r="P121" s="44" t="s">
        <v>787</v>
      </c>
      <c r="Q121" s="56">
        <v>20</v>
      </c>
      <c r="R121" s="48" t="s">
        <v>393</v>
      </c>
      <c r="S121" s="62" t="s">
        <v>393</v>
      </c>
      <c r="T121" s="73"/>
      <c r="U121" s="62"/>
      <c r="V121" s="62"/>
      <c r="W121" s="52">
        <v>10482404</v>
      </c>
      <c r="X121" s="57"/>
      <c r="Y121" s="46"/>
      <c r="Z121" s="104" t="s">
        <v>1302</v>
      </c>
      <c r="AA121" s="47" t="str">
        <f>CONCATENATE("&gt;",F121,"_",C121," ",Z121)</f>
        <v>&gt;INNT-IC.F_135 IC</v>
      </c>
      <c r="AB121" s="44" t="str">
        <f>P121</f>
        <v>GATGTACTCAAAGCGGACGG</v>
      </c>
      <c r="AH121" s="45">
        <v>120</v>
      </c>
    </row>
    <row r="122" spans="1:34" ht="14.25" customHeight="1" thickTop="1" thickBot="1" x14ac:dyDescent="0.25">
      <c r="A122" s="71">
        <v>100</v>
      </c>
      <c r="B122" s="53">
        <f>(I122/1000)/(A122/1000000)</f>
        <v>386</v>
      </c>
      <c r="C122" s="46">
        <v>136</v>
      </c>
      <c r="D122"/>
      <c r="E122"/>
      <c r="F122" s="221" t="s">
        <v>788</v>
      </c>
      <c r="H122" s="48">
        <v>386</v>
      </c>
      <c r="I122" s="49">
        <v>38.6</v>
      </c>
      <c r="J122" s="95">
        <v>237</v>
      </c>
      <c r="K122" s="48" t="s">
        <v>789</v>
      </c>
      <c r="L122" s="50">
        <v>6153</v>
      </c>
      <c r="M122" s="69">
        <v>45</v>
      </c>
      <c r="N122" s="75">
        <v>55.3</v>
      </c>
      <c r="O122" s="61">
        <v>386</v>
      </c>
      <c r="P122" s="44" t="s">
        <v>790</v>
      </c>
      <c r="Q122" s="56">
        <v>20</v>
      </c>
      <c r="R122" s="48" t="s">
        <v>393</v>
      </c>
      <c r="S122" s="62" t="s">
        <v>393</v>
      </c>
      <c r="T122" s="73"/>
      <c r="U122" s="62"/>
      <c r="V122" s="62"/>
      <c r="W122" s="52">
        <v>10482405</v>
      </c>
      <c r="X122" s="57"/>
      <c r="Y122" s="46"/>
      <c r="Z122" s="104" t="s">
        <v>1302</v>
      </c>
      <c r="AA122" s="47" t="str">
        <f>CONCATENATE("&gt;",F122,"_",C122," ",Z122)</f>
        <v>&gt;INNT-IC.R152_136 IC</v>
      </c>
      <c r="AB122" s="44" t="str">
        <f>P122</f>
        <v>CCAGGGTTTTGATCGATGTT</v>
      </c>
      <c r="AH122" s="45">
        <v>121</v>
      </c>
    </row>
    <row r="123" spans="1:34" ht="14.25" customHeight="1" thickTop="1" thickBot="1" x14ac:dyDescent="0.25">
      <c r="A123" s="71">
        <v>100</v>
      </c>
      <c r="B123" s="53">
        <f>(I123/1000)/(A123/1000000)</f>
        <v>270</v>
      </c>
      <c r="C123" s="46">
        <v>140</v>
      </c>
      <c r="D123"/>
      <c r="E123"/>
      <c r="F123" s="461" t="s">
        <v>800</v>
      </c>
      <c r="H123" s="48">
        <v>270</v>
      </c>
      <c r="I123" s="49">
        <v>27</v>
      </c>
      <c r="J123" s="95">
        <v>210</v>
      </c>
      <c r="K123" s="48" t="s">
        <v>801</v>
      </c>
      <c r="L123" s="50">
        <v>7781</v>
      </c>
      <c r="M123" s="69">
        <v>54.5</v>
      </c>
      <c r="N123" s="75">
        <v>62.1</v>
      </c>
      <c r="O123" s="61">
        <v>270</v>
      </c>
      <c r="P123" s="44" t="s">
        <v>802</v>
      </c>
      <c r="Q123" s="56">
        <v>22</v>
      </c>
      <c r="R123" s="48" t="s">
        <v>384</v>
      </c>
      <c r="S123" s="62" t="s">
        <v>406</v>
      </c>
      <c r="T123" s="73" t="s">
        <v>803</v>
      </c>
      <c r="U123" s="62" t="s">
        <v>804</v>
      </c>
      <c r="V123" s="62"/>
      <c r="W123" s="52">
        <v>10482409</v>
      </c>
      <c r="X123" s="57"/>
      <c r="Y123" s="46"/>
      <c r="Z123" s="104" t="s">
        <v>1302</v>
      </c>
      <c r="AA123" s="47" t="str">
        <f>CONCATENATE("&gt;",F123,"_",C123," ",Z123)</f>
        <v>&gt;INNT-IC.s_140 IC</v>
      </c>
      <c r="AB123" s="44" t="str">
        <f>P123</f>
        <v>TCCTCGTCGATTTCTGGGCAGA</v>
      </c>
      <c r="AH123" s="45">
        <v>122</v>
      </c>
    </row>
    <row r="124" spans="1:34" ht="14.25" customHeight="1" thickTop="1" thickBot="1" x14ac:dyDescent="0.25">
      <c r="A124" s="71">
        <v>100</v>
      </c>
      <c r="B124" s="53">
        <f>(I124/1000)/(A124/1000000)</f>
        <v>352.99999999999994</v>
      </c>
      <c r="C124" s="46">
        <v>137</v>
      </c>
      <c r="D124"/>
      <c r="E124"/>
      <c r="F124" s="221" t="s">
        <v>791</v>
      </c>
      <c r="H124" s="48">
        <v>353</v>
      </c>
      <c r="I124" s="49">
        <v>35.299999999999997</v>
      </c>
      <c r="J124" s="95">
        <v>219</v>
      </c>
      <c r="K124" s="48" t="s">
        <v>792</v>
      </c>
      <c r="L124" s="50">
        <v>6200</v>
      </c>
      <c r="M124" s="69">
        <v>55</v>
      </c>
      <c r="N124" s="75">
        <v>59.4</v>
      </c>
      <c r="O124" s="61">
        <v>353</v>
      </c>
      <c r="P124" s="44" t="s">
        <v>793</v>
      </c>
      <c r="Q124" s="56">
        <v>20</v>
      </c>
      <c r="R124" s="48" t="s">
        <v>393</v>
      </c>
      <c r="S124" s="62" t="s">
        <v>393</v>
      </c>
      <c r="T124" s="73"/>
      <c r="U124" s="62"/>
      <c r="V124" s="62"/>
      <c r="W124" s="52">
        <v>10482406</v>
      </c>
      <c r="X124" s="57"/>
      <c r="Y124" s="46"/>
      <c r="Z124" s="104" t="s">
        <v>1302</v>
      </c>
      <c r="AA124" s="47" t="str">
        <f>CONCATENATE("&gt;",F124,"_",C124," ",Z124)</f>
        <v>&gt;INNT-IC.R199_137 IC</v>
      </c>
      <c r="AB124" s="44" t="str">
        <f>P124</f>
        <v>ACAGCAGCAGAGTCGGGATA</v>
      </c>
      <c r="AH124" s="45">
        <v>123</v>
      </c>
    </row>
    <row r="125" spans="1:34" ht="14.25" customHeight="1" thickTop="1" thickBot="1" x14ac:dyDescent="0.25">
      <c r="A125" s="71">
        <v>100</v>
      </c>
      <c r="B125" s="53">
        <f>(I125/1000)/(A125/1000000)</f>
        <v>429.99999999999994</v>
      </c>
      <c r="C125" s="46">
        <v>138</v>
      </c>
      <c r="D125"/>
      <c r="E125"/>
      <c r="F125" s="221" t="s">
        <v>794</v>
      </c>
      <c r="H125" s="48">
        <v>430</v>
      </c>
      <c r="I125" s="49">
        <v>43</v>
      </c>
      <c r="J125" s="95">
        <v>252</v>
      </c>
      <c r="K125" s="48" t="s">
        <v>795</v>
      </c>
      <c r="L125" s="50">
        <v>5877</v>
      </c>
      <c r="M125" s="69">
        <v>57.9</v>
      </c>
      <c r="N125" s="75">
        <v>58.8</v>
      </c>
      <c r="O125" s="61">
        <v>430</v>
      </c>
      <c r="P125" s="44" t="s">
        <v>796</v>
      </c>
      <c r="Q125" s="56">
        <v>19</v>
      </c>
      <c r="R125" s="48" t="s">
        <v>393</v>
      </c>
      <c r="S125" s="62" t="s">
        <v>393</v>
      </c>
      <c r="T125" s="73"/>
      <c r="U125" s="62"/>
      <c r="V125" s="62"/>
      <c r="W125" s="52">
        <v>10482407</v>
      </c>
      <c r="X125" s="57"/>
      <c r="Y125" s="46"/>
      <c r="Z125" s="104" t="s">
        <v>1302</v>
      </c>
      <c r="AA125" s="47" t="str">
        <f>CONCATENATE("&gt;",F125,"_",C125," ",Z125)</f>
        <v>&gt;INNT-IC.R280_138 IC</v>
      </c>
      <c r="AB125" s="44" t="str">
        <f>P125</f>
        <v>CCAGGTTAGCGTCGAGGAA</v>
      </c>
      <c r="AH125" s="45">
        <v>124</v>
      </c>
    </row>
    <row r="126" spans="1:34" ht="14.25" customHeight="1" thickTop="1" thickBot="1" x14ac:dyDescent="0.25">
      <c r="A126" s="71">
        <v>100</v>
      </c>
      <c r="B126" s="53">
        <f>(I126/1000)/(A126/1000000)</f>
        <v>528</v>
      </c>
      <c r="C126" s="46">
        <v>139</v>
      </c>
      <c r="D126"/>
      <c r="F126" s="221" t="s">
        <v>797</v>
      </c>
      <c r="H126" s="48">
        <v>528</v>
      </c>
      <c r="I126" s="49">
        <v>52.8</v>
      </c>
      <c r="J126" s="95">
        <v>306</v>
      </c>
      <c r="K126" s="48" t="s">
        <v>798</v>
      </c>
      <c r="L126" s="50">
        <v>5801</v>
      </c>
      <c r="M126" s="69">
        <v>57.9</v>
      </c>
      <c r="N126" s="75">
        <v>58.8</v>
      </c>
      <c r="O126" s="61">
        <v>528</v>
      </c>
      <c r="P126" s="44" t="s">
        <v>799</v>
      </c>
      <c r="Q126" s="56">
        <v>19</v>
      </c>
      <c r="R126" s="48" t="s">
        <v>393</v>
      </c>
      <c r="S126" s="62" t="s">
        <v>393</v>
      </c>
      <c r="T126" s="73"/>
      <c r="U126" s="62"/>
      <c r="V126" s="62"/>
      <c r="W126" s="52">
        <v>10482408</v>
      </c>
      <c r="X126" s="57"/>
      <c r="Y126" s="46"/>
      <c r="Z126" s="104" t="s">
        <v>1302</v>
      </c>
      <c r="AA126" s="47" t="str">
        <f>CONCATENATE("&gt;",F126,"_",C126," ",Z126)</f>
        <v>&gt;INNT-IC.R429_139 IC</v>
      </c>
      <c r="AB126" s="44" t="str">
        <f>P126</f>
        <v>CTTGTCGTCGTCGTCGGTA</v>
      </c>
      <c r="AH126" s="45">
        <v>125</v>
      </c>
    </row>
    <row r="127" spans="1:34" ht="14.25" customHeight="1" thickTop="1" thickBot="1" x14ac:dyDescent="0.25">
      <c r="A127" s="71">
        <v>100</v>
      </c>
      <c r="B127" s="53">
        <f>(I127/1000)/(A127/1000000)</f>
        <v>393.99999999999994</v>
      </c>
      <c r="C127" s="46">
        <v>141</v>
      </c>
      <c r="D127"/>
      <c r="E127"/>
      <c r="F127" s="221" t="s">
        <v>11</v>
      </c>
      <c r="H127" s="48">
        <v>394</v>
      </c>
      <c r="I127" s="49">
        <v>39.4</v>
      </c>
      <c r="J127" s="95">
        <v>245</v>
      </c>
      <c r="K127" s="48" t="s">
        <v>12</v>
      </c>
      <c r="L127" s="50">
        <v>6221</v>
      </c>
      <c r="M127" s="69">
        <v>37.5</v>
      </c>
      <c r="N127" s="75">
        <v>52.2</v>
      </c>
      <c r="O127" s="61">
        <v>394</v>
      </c>
      <c r="P127" s="44" t="s">
        <v>13</v>
      </c>
      <c r="Q127" s="56">
        <v>20</v>
      </c>
      <c r="R127" s="48" t="s">
        <v>384</v>
      </c>
      <c r="S127" s="62" t="s">
        <v>406</v>
      </c>
      <c r="T127" s="73"/>
      <c r="U127" s="62"/>
      <c r="V127" s="62"/>
      <c r="W127" s="52">
        <v>10545689</v>
      </c>
      <c r="X127" s="57"/>
      <c r="Y127" s="46"/>
      <c r="Z127" s="104" t="s">
        <v>824</v>
      </c>
      <c r="AA127" s="47" t="str">
        <f>CONCATENATE("&gt;",F127,"_",C127," ",Z127)</f>
        <v>&gt;INNT.HEV.OF3.EF1_141 HEV</v>
      </c>
      <c r="AB127" s="44" t="str">
        <f>P127</f>
        <v>MGGKTRGAATGAATAACATG</v>
      </c>
      <c r="AH127" s="45">
        <v>126</v>
      </c>
    </row>
    <row r="128" spans="1:34" ht="14.25" customHeight="1" thickTop="1" thickBot="1" x14ac:dyDescent="0.25">
      <c r="A128" s="71">
        <v>100</v>
      </c>
      <c r="B128" s="53">
        <f>(I128/1000)/(A128/1000000)</f>
        <v>554</v>
      </c>
      <c r="C128" s="46">
        <v>142</v>
      </c>
      <c r="D128"/>
      <c r="E128"/>
      <c r="F128" s="221" t="s">
        <v>14</v>
      </c>
      <c r="H128" s="48">
        <v>554</v>
      </c>
      <c r="I128" s="49">
        <v>55.4</v>
      </c>
      <c r="J128" s="95">
        <v>388</v>
      </c>
      <c r="K128" s="48" t="s">
        <v>15</v>
      </c>
      <c r="L128" s="50">
        <v>7014</v>
      </c>
      <c r="M128" s="69">
        <v>52.2</v>
      </c>
      <c r="N128" s="75">
        <v>62.4</v>
      </c>
      <c r="O128" s="61">
        <v>554</v>
      </c>
      <c r="P128" s="44" t="s">
        <v>16</v>
      </c>
      <c r="Q128" s="56">
        <v>23</v>
      </c>
      <c r="R128" s="48" t="s">
        <v>384</v>
      </c>
      <c r="S128" s="62" t="s">
        <v>406</v>
      </c>
      <c r="T128" s="73"/>
      <c r="U128" s="62"/>
      <c r="V128" s="62"/>
      <c r="W128" s="52">
        <v>10545690</v>
      </c>
      <c r="X128" s="57"/>
      <c r="Y128" s="46"/>
      <c r="Z128" s="104" t="s">
        <v>824</v>
      </c>
      <c r="AA128" s="47" t="str">
        <f>CONCATENATE("&gt;",F128,"_",C128," ",Z128)</f>
        <v>&gt;INNT.HEV.OF3.EF2_142 HEV</v>
      </c>
      <c r="AB128" s="44" t="str">
        <f>P128</f>
        <v>GGGCTGTTCTGTTKYTGYTCYTC</v>
      </c>
      <c r="AH128" s="45">
        <v>127</v>
      </c>
    </row>
    <row r="129" spans="1:34" ht="14.25" customHeight="1" thickTop="1" thickBot="1" x14ac:dyDescent="0.25">
      <c r="A129" s="71">
        <v>100</v>
      </c>
      <c r="B129" s="53">
        <f>(I129/1000)/(A129/1000000)</f>
        <v>243.99999999999997</v>
      </c>
      <c r="C129" s="46">
        <v>143</v>
      </c>
      <c r="D129"/>
      <c r="E129"/>
      <c r="F129" s="221" t="s">
        <v>17</v>
      </c>
      <c r="H129" s="48">
        <v>244</v>
      </c>
      <c r="I129" s="49">
        <v>24.4</v>
      </c>
      <c r="J129" s="95">
        <v>149</v>
      </c>
      <c r="K129" s="48" t="s">
        <v>18</v>
      </c>
      <c r="L129" s="50">
        <v>6088</v>
      </c>
      <c r="M129" s="69">
        <v>80</v>
      </c>
      <c r="N129" s="75">
        <v>69.599999999999994</v>
      </c>
      <c r="O129" s="61">
        <v>244</v>
      </c>
      <c r="P129" s="44" t="s">
        <v>19</v>
      </c>
      <c r="Q129" s="56">
        <v>20</v>
      </c>
      <c r="R129" s="48" t="s">
        <v>384</v>
      </c>
      <c r="S129" s="62" t="s">
        <v>406</v>
      </c>
      <c r="T129" s="73"/>
      <c r="U129" s="62"/>
      <c r="V129" s="62"/>
      <c r="W129" s="52">
        <v>10545691</v>
      </c>
      <c r="X129" s="57"/>
      <c r="Y129" s="46"/>
      <c r="Z129" s="104" t="s">
        <v>824</v>
      </c>
      <c r="AA129" s="47" t="str">
        <f>CONCATENATE("&gt;",F129,"_",C129," ",Z129)</f>
        <v>&gt;INNT.HEV.OF3.ER3_143 HEV</v>
      </c>
      <c r="AB129" s="44" t="str">
        <f>P129</f>
        <v>CGAGGGCGAGCTCCAGCCCC</v>
      </c>
      <c r="AH129" s="45">
        <v>128</v>
      </c>
    </row>
    <row r="130" spans="1:34" ht="14.25" customHeight="1" thickTop="1" thickBot="1" x14ac:dyDescent="0.25">
      <c r="A130" s="71">
        <v>100</v>
      </c>
      <c r="B130" s="53">
        <f>(I130/1000)/(A130/1000000)</f>
        <v>286</v>
      </c>
      <c r="C130" s="46">
        <v>144</v>
      </c>
      <c r="D130"/>
      <c r="E130"/>
      <c r="F130" s="221" t="s">
        <v>20</v>
      </c>
      <c r="H130" s="48">
        <v>286</v>
      </c>
      <c r="I130" s="49">
        <v>28.6</v>
      </c>
      <c r="J130" s="95">
        <v>194</v>
      </c>
      <c r="K130" s="48" t="s">
        <v>21</v>
      </c>
      <c r="L130" s="50">
        <v>6792</v>
      </c>
      <c r="M130" s="69">
        <v>72.7</v>
      </c>
      <c r="N130" s="75">
        <v>69.599999999999994</v>
      </c>
      <c r="O130" s="61">
        <v>286</v>
      </c>
      <c r="P130" s="44" t="s">
        <v>22</v>
      </c>
      <c r="Q130" s="56">
        <v>22</v>
      </c>
      <c r="R130" s="48" t="s">
        <v>384</v>
      </c>
      <c r="S130" s="62" t="s">
        <v>406</v>
      </c>
      <c r="T130" s="73"/>
      <c r="U130" s="62"/>
      <c r="V130" s="62"/>
      <c r="W130" s="52">
        <v>10545692</v>
      </c>
      <c r="X130" s="57"/>
      <c r="Y130" s="46"/>
      <c r="Z130" s="104" t="s">
        <v>824</v>
      </c>
      <c r="AA130" s="47" t="str">
        <f>CONCATENATE("&gt;",F130,"_",C130," ",Z130)</f>
        <v>&gt;INNT.HEV.OF3.ER4_144 HEV</v>
      </c>
      <c r="AB130" s="44" t="str">
        <f>P130</f>
        <v>GGCGCTGGGAYTGGTCRCGCCA</v>
      </c>
      <c r="AH130" s="45">
        <v>129</v>
      </c>
    </row>
    <row r="131" spans="1:34" ht="14.25" customHeight="1" thickTop="1" thickBot="1" x14ac:dyDescent="0.25">
      <c r="A131" s="71">
        <v>100</v>
      </c>
      <c r="B131" s="53">
        <f>(I131/1000)/(A131/1000000)</f>
        <v>241</v>
      </c>
      <c r="C131" s="46">
        <v>145</v>
      </c>
      <c r="D131"/>
      <c r="E131"/>
      <c r="F131" s="221" t="s">
        <v>23</v>
      </c>
      <c r="H131" s="48">
        <v>241</v>
      </c>
      <c r="I131" s="49">
        <v>24.1</v>
      </c>
      <c r="J131" s="95">
        <v>157</v>
      </c>
      <c r="K131" s="48" t="s">
        <v>768</v>
      </c>
      <c r="L131" s="50">
        <v>6512</v>
      </c>
      <c r="M131" s="69">
        <v>66.7</v>
      </c>
      <c r="N131" s="75">
        <v>65.7</v>
      </c>
      <c r="O131" s="61">
        <v>241</v>
      </c>
      <c r="P131" s="44" t="s">
        <v>24</v>
      </c>
      <c r="Q131" s="56">
        <v>21</v>
      </c>
      <c r="R131" s="48" t="s">
        <v>384</v>
      </c>
      <c r="S131" s="62" t="s">
        <v>406</v>
      </c>
      <c r="T131" s="73"/>
      <c r="U131" s="62"/>
      <c r="V131" s="62"/>
      <c r="W131" s="52">
        <v>10545693</v>
      </c>
      <c r="X131" s="57">
        <v>50</v>
      </c>
      <c r="Y131" s="46"/>
      <c r="Z131" s="104" t="s">
        <v>824</v>
      </c>
      <c r="AA131" s="47" t="str">
        <f>CONCATENATE("&gt;",F131,"_",C131," ",Z131)</f>
        <v>&gt;INNT.HEV.OF3.ER5_145 HEV</v>
      </c>
      <c r="AB131" s="44" t="str">
        <f>P131</f>
        <v>CAGYTGGGGYAGRTCGACGRC</v>
      </c>
      <c r="AH131" s="45">
        <v>130</v>
      </c>
    </row>
    <row r="132" spans="1:34" ht="14.25" customHeight="1" thickTop="1" thickBot="1" x14ac:dyDescent="0.25">
      <c r="A132" s="71">
        <v>100</v>
      </c>
      <c r="B132" s="53">
        <f>(I132/1000)/(A132/1000000)</f>
        <v>514</v>
      </c>
      <c r="C132" s="46">
        <v>146</v>
      </c>
      <c r="F132" s="221" t="s">
        <v>43</v>
      </c>
      <c r="H132" s="48">
        <v>514</v>
      </c>
      <c r="I132" s="49">
        <v>51.4</v>
      </c>
      <c r="J132" s="95">
        <v>311</v>
      </c>
      <c r="K132" s="48" t="s">
        <v>44</v>
      </c>
      <c r="L132" s="50">
        <v>6062</v>
      </c>
      <c r="M132" s="69">
        <v>62.5</v>
      </c>
      <c r="N132" s="75">
        <v>62.4</v>
      </c>
      <c r="O132" s="61">
        <v>514</v>
      </c>
      <c r="P132" s="44" t="s">
        <v>45</v>
      </c>
      <c r="Q132" s="56">
        <v>20</v>
      </c>
      <c r="R132" s="48" t="s">
        <v>384</v>
      </c>
      <c r="S132" s="62" t="s">
        <v>406</v>
      </c>
      <c r="T132" s="73"/>
      <c r="U132" s="62"/>
      <c r="V132" s="62"/>
      <c r="W132" s="52">
        <v>11040651</v>
      </c>
      <c r="X132" s="57">
        <v>50</v>
      </c>
      <c r="Y132" s="46"/>
      <c r="AA132" s="47" t="str">
        <f>CONCATENATE("&gt;",F132,"_",C132," ",Z132)</f>
        <v xml:space="preserve">&gt;PF2R-bis_146 </v>
      </c>
      <c r="AB132" s="44" t="str">
        <f>P132</f>
        <v>GTGTCCCA6CCNGCNGTRTC</v>
      </c>
      <c r="AH132" s="45">
        <v>131</v>
      </c>
    </row>
    <row r="133" spans="1:34" ht="14.25" customHeight="1" thickTop="1" thickBot="1" x14ac:dyDescent="0.25">
      <c r="A133" s="71">
        <v>100</v>
      </c>
      <c r="B133" s="53">
        <f>(I133/1000)/(A133/1000000)</f>
        <v>458.99999999999994</v>
      </c>
      <c r="C133" s="46">
        <v>147</v>
      </c>
      <c r="F133" s="221" t="s">
        <v>46</v>
      </c>
      <c r="H133" s="48">
        <v>459</v>
      </c>
      <c r="I133" s="49">
        <v>45.9</v>
      </c>
      <c r="J133" s="95">
        <v>284</v>
      </c>
      <c r="K133" s="48" t="s">
        <v>47</v>
      </c>
      <c r="L133" s="50">
        <v>6182</v>
      </c>
      <c r="M133" s="69">
        <v>40.799999999999997</v>
      </c>
      <c r="N133" s="75">
        <v>53.5</v>
      </c>
      <c r="O133" s="61">
        <v>459</v>
      </c>
      <c r="P133" s="44" t="s">
        <v>48</v>
      </c>
      <c r="Q133" s="56">
        <v>20</v>
      </c>
      <c r="R133" s="48" t="s">
        <v>384</v>
      </c>
      <c r="S133" s="62" t="s">
        <v>385</v>
      </c>
      <c r="T133" s="73"/>
      <c r="U133" s="62"/>
      <c r="V133" s="62"/>
      <c r="W133" s="52">
        <v>11040652</v>
      </c>
      <c r="X133" s="57">
        <v>50</v>
      </c>
      <c r="Y133" s="220"/>
      <c r="AA133" s="47" t="str">
        <f>CONCATENATE("&gt;",F133,"_",C133," ",Z133)</f>
        <v xml:space="preserve">&gt;PF1S_147 </v>
      </c>
      <c r="AB133" s="44" t="str">
        <f>P133</f>
        <v>TGYRTBTAYAACATGATGGG</v>
      </c>
      <c r="AH133" s="45">
        <v>132</v>
      </c>
    </row>
    <row r="134" spans="1:34" ht="14.25" customHeight="1" thickTop="1" thickBot="1" x14ac:dyDescent="0.25">
      <c r="A134" s="71">
        <v>100</v>
      </c>
      <c r="B134" s="53">
        <f>(I134/1000)/(A134/1000000)</f>
        <v>347</v>
      </c>
      <c r="C134" s="46">
        <v>148</v>
      </c>
      <c r="F134" s="221" t="s">
        <v>390</v>
      </c>
      <c r="H134" s="48">
        <v>0</v>
      </c>
      <c r="I134" s="49">
        <v>34.700000000000003</v>
      </c>
      <c r="J134" s="95">
        <v>212</v>
      </c>
      <c r="K134" s="48" t="s">
        <v>391</v>
      </c>
      <c r="L134" s="50">
        <v>6125</v>
      </c>
      <c r="M134" s="54">
        <v>0.4</v>
      </c>
      <c r="N134" s="76" t="s">
        <v>1203</v>
      </c>
      <c r="O134" s="48" t="s">
        <v>382</v>
      </c>
      <c r="P134" s="44" t="s">
        <v>392</v>
      </c>
      <c r="Q134" s="56">
        <v>20</v>
      </c>
      <c r="R134" s="48" t="s">
        <v>393</v>
      </c>
      <c r="S134" s="62" t="s">
        <v>393</v>
      </c>
      <c r="T134" s="73"/>
      <c r="U134" s="62"/>
      <c r="V134" s="62"/>
      <c r="W134" s="52">
        <v>10302908</v>
      </c>
      <c r="X134" s="57">
        <v>50</v>
      </c>
      <c r="Y134" s="220"/>
      <c r="AA134" s="47" t="str">
        <f>CONCATENATE("&gt;",F134,"_",C134," ",Z134)</f>
        <v xml:space="preserve">&gt;T7_148 </v>
      </c>
      <c r="AB134" s="44" t="str">
        <f>P134</f>
        <v>TAATACGACTCACTATAGGG</v>
      </c>
      <c r="AH134" s="45">
        <v>133</v>
      </c>
    </row>
    <row r="135" spans="1:34" ht="14.25" customHeight="1" thickTop="1" thickBot="1" x14ac:dyDescent="0.25">
      <c r="A135" s="71">
        <v>100</v>
      </c>
      <c r="B135" s="63">
        <f>(I135/1000)/(A135/1000000)</f>
        <v>334</v>
      </c>
      <c r="C135" s="46">
        <v>149</v>
      </c>
      <c r="F135" s="221" t="s">
        <v>394</v>
      </c>
      <c r="H135" s="48">
        <v>0</v>
      </c>
      <c r="I135" s="49">
        <v>33.4</v>
      </c>
      <c r="J135" s="95">
        <v>226</v>
      </c>
      <c r="K135" s="48" t="s">
        <v>395</v>
      </c>
      <c r="L135" s="50">
        <v>6767</v>
      </c>
      <c r="M135" s="51">
        <v>0.40899999999999997</v>
      </c>
      <c r="N135" s="76" t="s">
        <v>1204</v>
      </c>
      <c r="O135" s="48" t="s">
        <v>396</v>
      </c>
      <c r="P135" s="44" t="s">
        <v>397</v>
      </c>
      <c r="Q135" s="56">
        <v>22</v>
      </c>
      <c r="R135" s="48" t="s">
        <v>393</v>
      </c>
      <c r="S135" s="62" t="s">
        <v>393</v>
      </c>
      <c r="T135" s="73"/>
      <c r="U135" s="62"/>
      <c r="V135" s="62"/>
      <c r="W135" s="52">
        <v>10302909</v>
      </c>
      <c r="X135" s="57">
        <v>50</v>
      </c>
      <c r="Y135" s="220"/>
      <c r="Z135" s="104" t="s">
        <v>3239</v>
      </c>
      <c r="AA135" s="47" t="str">
        <f>CONCATENATE("&gt;",F135,"_",C135," ",Z135)</f>
        <v>&gt;RVF-forw_149 Phlebo.RVFV</v>
      </c>
      <c r="AB135" s="44" t="str">
        <f>P135</f>
        <v>TGAAAATTCCTGAGACACATGG</v>
      </c>
      <c r="AH135" s="45">
        <v>134</v>
      </c>
    </row>
    <row r="136" spans="1:34" ht="14.25" customHeight="1" thickTop="1" thickBot="1" x14ac:dyDescent="0.25">
      <c r="A136" s="71">
        <v>100</v>
      </c>
      <c r="B136" s="63">
        <f>(I136/1000)/(A136/1000000)</f>
        <v>367</v>
      </c>
      <c r="C136" s="46">
        <v>150</v>
      </c>
      <c r="F136" s="80" t="s">
        <v>398</v>
      </c>
      <c r="H136" s="48">
        <v>0</v>
      </c>
      <c r="I136" s="49">
        <v>36.700000000000003</v>
      </c>
      <c r="J136" s="95">
        <v>233</v>
      </c>
      <c r="K136" s="48" t="s">
        <v>399</v>
      </c>
      <c r="L136" s="50">
        <v>6347</v>
      </c>
      <c r="M136" s="51">
        <v>0.42899999999999999</v>
      </c>
      <c r="N136" s="76" t="s">
        <v>1205</v>
      </c>
      <c r="O136" s="48" t="s">
        <v>400</v>
      </c>
      <c r="P136" s="44" t="s">
        <v>401</v>
      </c>
      <c r="Q136" s="56">
        <v>21</v>
      </c>
      <c r="R136" s="48" t="s">
        <v>393</v>
      </c>
      <c r="S136" s="62" t="s">
        <v>393</v>
      </c>
      <c r="T136" s="73"/>
      <c r="U136" s="62"/>
      <c r="V136" s="62"/>
      <c r="W136" s="52">
        <v>10302910</v>
      </c>
      <c r="X136" s="57">
        <v>50</v>
      </c>
      <c r="Y136" s="220"/>
      <c r="Z136" s="104" t="s">
        <v>3239</v>
      </c>
      <c r="AA136" s="47" t="str">
        <f>CONCATENATE("&gt;",F136,"_",C136," ",Z136)</f>
        <v>&gt;RVF-rev_150 Phlebo.RVFV</v>
      </c>
      <c r="AB136" s="44" t="str">
        <f>P136</f>
        <v>ACTTCCTTGCATCATCTGATG</v>
      </c>
      <c r="AH136" s="45">
        <v>135</v>
      </c>
    </row>
    <row r="137" spans="1:34" ht="14.25" customHeight="1" thickTop="1" thickBot="1" x14ac:dyDescent="0.25">
      <c r="A137" s="71">
        <v>100</v>
      </c>
      <c r="B137" s="63">
        <f>(I137/1000)/(A137/1000000)</f>
        <v>42.000000000000007</v>
      </c>
      <c r="C137" s="46">
        <v>151</v>
      </c>
      <c r="F137" s="81" t="s">
        <v>402</v>
      </c>
      <c r="H137" s="48">
        <v>0</v>
      </c>
      <c r="I137" s="49">
        <v>4.2</v>
      </c>
      <c r="J137" s="95">
        <v>42</v>
      </c>
      <c r="K137" s="48" t="s">
        <v>403</v>
      </c>
      <c r="L137" s="50">
        <v>9928</v>
      </c>
      <c r="M137" s="51">
        <v>0.53600000000000003</v>
      </c>
      <c r="N137" s="76" t="s">
        <v>1206</v>
      </c>
      <c r="O137" s="48" t="s">
        <v>404</v>
      </c>
      <c r="P137" s="44" t="s">
        <v>405</v>
      </c>
      <c r="Q137" s="56">
        <v>28</v>
      </c>
      <c r="R137" s="48" t="s">
        <v>384</v>
      </c>
      <c r="S137" s="62" t="s">
        <v>406</v>
      </c>
      <c r="T137" s="73" t="s">
        <v>278</v>
      </c>
      <c r="U137" s="62" t="s">
        <v>407</v>
      </c>
      <c r="V137" s="62"/>
      <c r="W137" s="52">
        <v>10302911</v>
      </c>
      <c r="X137" s="57">
        <v>50</v>
      </c>
      <c r="Y137" s="220"/>
      <c r="Z137" s="104" t="s">
        <v>3239</v>
      </c>
      <c r="AA137" s="47" t="str">
        <f>CONCATENATE("&gt;",F137,"_",C137," ",Z137)</f>
        <v>&gt;RVF-Sonde_151 Phlebo.RVFV</v>
      </c>
      <c r="AB137" s="44" t="str">
        <f>P137</f>
        <v>CAATGTAAGGGGCCTGTGTGGACTTGTG</v>
      </c>
      <c r="AH137" s="45">
        <v>136</v>
      </c>
    </row>
    <row r="138" spans="1:34" ht="14.25" customHeight="1" thickTop="1" thickBot="1" x14ac:dyDescent="0.25">
      <c r="A138" s="71">
        <v>100</v>
      </c>
      <c r="B138" s="63">
        <f>(I138/1000)/(A138/1000000)</f>
        <v>347</v>
      </c>
      <c r="C138" s="46">
        <v>152</v>
      </c>
      <c r="F138" s="523" t="s">
        <v>380</v>
      </c>
      <c r="H138" s="48">
        <v>0</v>
      </c>
      <c r="I138" s="49">
        <v>34.700000000000003</v>
      </c>
      <c r="J138" s="95">
        <v>428</v>
      </c>
      <c r="K138" s="48" t="s">
        <v>381</v>
      </c>
      <c r="L138" s="50">
        <v>12350</v>
      </c>
      <c r="M138" s="51">
        <v>0.47499999999999998</v>
      </c>
      <c r="N138" s="76" t="s">
        <v>1207</v>
      </c>
      <c r="O138" s="48" t="s">
        <v>382</v>
      </c>
      <c r="P138" s="44" t="s">
        <v>383</v>
      </c>
      <c r="Q138" s="56">
        <v>40</v>
      </c>
      <c r="R138" s="48" t="s">
        <v>384</v>
      </c>
      <c r="S138" s="62" t="s">
        <v>385</v>
      </c>
      <c r="T138" s="73"/>
      <c r="U138" s="62"/>
      <c r="V138" s="62"/>
      <c r="W138" s="52">
        <v>10302906</v>
      </c>
      <c r="X138" s="57">
        <v>50</v>
      </c>
      <c r="Z138" s="104" t="s">
        <v>3253</v>
      </c>
      <c r="AA138" s="47" t="str">
        <f>CONCATENATE("&gt;",F138,"_",C138," ",Z138)</f>
        <v>&gt;INNT.WNf1.5nc.T7_152 Flav.WNV</v>
      </c>
      <c r="AB138" s="44" t="str">
        <f>P138</f>
        <v>TAATACGACTCACTATAGGGAGTAGTTCGCCTGTGTGAGC</v>
      </c>
      <c r="AH138" s="45">
        <v>137</v>
      </c>
    </row>
    <row r="139" spans="1:34" ht="14.25" customHeight="1" thickTop="1" thickBot="1" x14ac:dyDescent="0.25">
      <c r="A139" s="71">
        <v>100</v>
      </c>
      <c r="B139" s="53">
        <f>(I139/1000)/(A139/1000000)</f>
        <v>390</v>
      </c>
      <c r="C139" s="46">
        <v>153</v>
      </c>
      <c r="F139" s="457" t="s">
        <v>386</v>
      </c>
      <c r="H139" s="48">
        <v>0</v>
      </c>
      <c r="I139" s="49">
        <v>39</v>
      </c>
      <c r="J139" s="95">
        <v>484</v>
      </c>
      <c r="K139" s="48" t="s">
        <v>387</v>
      </c>
      <c r="L139" s="50">
        <v>12390</v>
      </c>
      <c r="M139" s="51">
        <v>0.42499999999999999</v>
      </c>
      <c r="N139" s="76" t="s">
        <v>1208</v>
      </c>
      <c r="O139" s="48" t="s">
        <v>388</v>
      </c>
      <c r="P139" s="44" t="s">
        <v>389</v>
      </c>
      <c r="Q139" s="56">
        <v>40</v>
      </c>
      <c r="R139" s="48" t="s">
        <v>384</v>
      </c>
      <c r="S139" s="62" t="s">
        <v>385</v>
      </c>
      <c r="T139" s="73"/>
      <c r="U139" s="62"/>
      <c r="V139" s="62"/>
      <c r="W139" s="52">
        <v>10302907</v>
      </c>
      <c r="X139" s="57">
        <v>50</v>
      </c>
      <c r="Z139" s="104" t="s">
        <v>3253</v>
      </c>
      <c r="AA139" s="47" t="str">
        <f>CONCATENATE("&gt;",F139,"_",C139," ",Z139)</f>
        <v>&gt;INNT.WNf1.5ncSP6_153 Flav.WNV</v>
      </c>
      <c r="AB139" s="44" t="str">
        <f>P139</f>
        <v>ATTTAGGTGACACTATAGAAAGTAGTTCGCCTGTGTGAGC</v>
      </c>
      <c r="AH139" s="45">
        <v>138</v>
      </c>
    </row>
    <row r="140" spans="1:34" ht="14.25" customHeight="1" thickTop="1" thickBot="1" x14ac:dyDescent="0.25">
      <c r="A140" s="71">
        <f>I140/B140*1000</f>
        <v>79.820627802690581</v>
      </c>
      <c r="B140" s="63">
        <v>446</v>
      </c>
      <c r="C140" s="46">
        <v>154</v>
      </c>
      <c r="F140" s="221" t="s">
        <v>420</v>
      </c>
      <c r="I140" s="49">
        <v>35.6</v>
      </c>
      <c r="J140" s="95">
        <v>200</v>
      </c>
      <c r="K140" s="48">
        <v>6.8</v>
      </c>
      <c r="L140" s="50">
        <v>5617</v>
      </c>
      <c r="M140" s="51">
        <v>0.61099999999999999</v>
      </c>
      <c r="N140" s="75">
        <v>58.2</v>
      </c>
      <c r="O140" s="61">
        <f>I140*10</f>
        <v>356</v>
      </c>
      <c r="P140" s="44" t="s">
        <v>421</v>
      </c>
      <c r="Q140" s="56">
        <v>18</v>
      </c>
      <c r="S140" s="62"/>
      <c r="T140" s="73"/>
      <c r="U140" s="62"/>
      <c r="V140" s="62"/>
      <c r="W140" s="52">
        <v>10345712</v>
      </c>
      <c r="X140" s="57">
        <v>50</v>
      </c>
      <c r="Z140" s="104" t="s">
        <v>824</v>
      </c>
      <c r="AA140" s="47" t="str">
        <f>CONCATENATE("&gt;",F140,"_",C140," ",Z140)</f>
        <v>&gt;JVHEV.F-CDC.Atl_154 HEV</v>
      </c>
      <c r="AB140" s="44" t="str">
        <f>P140</f>
        <v>GGTGGTTTCTGGGGTGAC</v>
      </c>
      <c r="AC140" s="45" t="s">
        <v>1693</v>
      </c>
      <c r="AH140" s="45">
        <v>139</v>
      </c>
    </row>
    <row r="141" spans="1:34" ht="14.25" customHeight="1" thickTop="1" thickBot="1" x14ac:dyDescent="0.25">
      <c r="A141" s="71">
        <v>100</v>
      </c>
      <c r="B141" s="63">
        <f>(I141/1000)/(A141/1000000)</f>
        <v>446</v>
      </c>
      <c r="C141" s="46">
        <v>155</v>
      </c>
      <c r="F141" s="221" t="s">
        <v>422</v>
      </c>
      <c r="I141" s="49">
        <v>44.6</v>
      </c>
      <c r="J141" s="95">
        <v>253</v>
      </c>
      <c r="K141" s="48">
        <v>9.5</v>
      </c>
      <c r="L141" s="50">
        <v>5674</v>
      </c>
      <c r="M141" s="51">
        <v>0.5</v>
      </c>
      <c r="N141" s="75">
        <v>53.7</v>
      </c>
      <c r="O141" s="61">
        <f>I141*10</f>
        <v>446</v>
      </c>
      <c r="P141" s="44" t="s">
        <v>423</v>
      </c>
      <c r="Q141" s="56">
        <v>18</v>
      </c>
      <c r="S141" s="62"/>
      <c r="T141" s="73"/>
      <c r="U141" s="62"/>
      <c r="V141" s="62"/>
      <c r="W141" s="52">
        <v>10345713</v>
      </c>
      <c r="X141" s="57">
        <v>50</v>
      </c>
      <c r="Y141" s="220"/>
      <c r="Z141" s="104" t="s">
        <v>824</v>
      </c>
      <c r="AA141" s="47" t="str">
        <f>CONCATENATE("&gt;",F141,"_",C141," ",Z141)</f>
        <v>&gt;JVHEV.R-CDC.Atl_155 HEV</v>
      </c>
      <c r="AB141" s="44" t="str">
        <f>P141</f>
        <v>AGGGGTTGGTTGGATGAA</v>
      </c>
      <c r="AC141" s="45" t="s">
        <v>1693</v>
      </c>
      <c r="AH141" s="45">
        <v>140</v>
      </c>
    </row>
    <row r="142" spans="1:34" ht="14.25" customHeight="1" thickTop="1" thickBot="1" x14ac:dyDescent="0.25">
      <c r="A142" s="71">
        <v>100</v>
      </c>
      <c r="B142" s="63">
        <f>(I142/1000)/(A142/1000000)</f>
        <v>523.99999999999989</v>
      </c>
      <c r="C142" s="46" t="s">
        <v>592</v>
      </c>
      <c r="F142" s="221" t="s">
        <v>594</v>
      </c>
      <c r="H142" s="48">
        <v>524</v>
      </c>
      <c r="I142" s="49">
        <v>52.4</v>
      </c>
      <c r="J142" s="95">
        <v>294</v>
      </c>
      <c r="K142" s="48" t="s">
        <v>730</v>
      </c>
      <c r="L142" s="50">
        <v>5617</v>
      </c>
      <c r="M142" s="51">
        <v>0.61</v>
      </c>
      <c r="N142" s="75">
        <v>58.2</v>
      </c>
      <c r="O142" s="61">
        <v>524</v>
      </c>
      <c r="P142" s="44" t="s">
        <v>421</v>
      </c>
      <c r="Q142" s="56">
        <v>18</v>
      </c>
      <c r="R142" s="48" t="s">
        <v>393</v>
      </c>
      <c r="S142" s="62" t="s">
        <v>393</v>
      </c>
      <c r="T142" s="73"/>
      <c r="U142" s="62"/>
      <c r="V142" s="62"/>
      <c r="W142" s="52">
        <v>11914985</v>
      </c>
      <c r="X142" s="57">
        <v>50</v>
      </c>
      <c r="Z142" s="104" t="s">
        <v>824</v>
      </c>
      <c r="AA142" s="47" t="str">
        <f>CONCATENATE("&gt;",F142,"_",C142," ",Z142)</f>
        <v>&gt;JVHEV-F-CDC.Atl_154a HEV</v>
      </c>
      <c r="AB142" s="44" t="str">
        <f>P142</f>
        <v>GGTGGTTTCTGGGGTGAC</v>
      </c>
      <c r="AC142" s="45" t="s">
        <v>1693</v>
      </c>
      <c r="AH142" s="45">
        <v>141</v>
      </c>
    </row>
    <row r="143" spans="1:34" ht="14.25" customHeight="1" thickTop="1" thickBot="1" x14ac:dyDescent="0.25">
      <c r="A143" s="71">
        <v>100</v>
      </c>
      <c r="B143" s="63">
        <f>(I143/1000)/(A143/1000000)</f>
        <v>572.99999999999989</v>
      </c>
      <c r="C143" s="46" t="s">
        <v>593</v>
      </c>
      <c r="F143" s="221" t="s">
        <v>595</v>
      </c>
      <c r="H143" s="48">
        <v>573</v>
      </c>
      <c r="I143" s="49">
        <v>57.3</v>
      </c>
      <c r="J143" s="95">
        <v>325</v>
      </c>
      <c r="K143" s="48" t="s">
        <v>596</v>
      </c>
      <c r="L143" s="50">
        <v>5674</v>
      </c>
      <c r="M143" s="51">
        <v>0.5</v>
      </c>
      <c r="N143" s="75">
        <v>53.7</v>
      </c>
      <c r="O143" s="61">
        <v>573</v>
      </c>
      <c r="P143" s="44" t="s">
        <v>423</v>
      </c>
      <c r="Q143" s="56">
        <v>18</v>
      </c>
      <c r="R143" s="48" t="s">
        <v>393</v>
      </c>
      <c r="S143" s="62" t="s">
        <v>393</v>
      </c>
      <c r="T143" s="73"/>
      <c r="U143" s="62"/>
      <c r="V143" s="62"/>
      <c r="W143" s="52">
        <v>11914986</v>
      </c>
      <c r="X143" s="57">
        <v>50</v>
      </c>
      <c r="Y143" s="220"/>
      <c r="Z143" s="104" t="s">
        <v>824</v>
      </c>
      <c r="AA143" s="47" t="str">
        <f>CONCATENATE("&gt;",F143,"_",C143," ",Z143)</f>
        <v>&gt;JVHEV-R-CDC.Atl_155a HEV</v>
      </c>
      <c r="AB143" s="44" t="str">
        <f>P143</f>
        <v>AGGGGTTGGTTGGATGAA</v>
      </c>
      <c r="AC143" s="45" t="s">
        <v>1693</v>
      </c>
      <c r="AH143" s="45">
        <v>142</v>
      </c>
    </row>
    <row r="144" spans="1:34" ht="14.25" customHeight="1" thickTop="1" thickBot="1" x14ac:dyDescent="0.25">
      <c r="A144" s="71">
        <v>100</v>
      </c>
      <c r="B144" s="63">
        <f>(I144/1000)/(A144/1000000)</f>
        <v>397.00000000000006</v>
      </c>
      <c r="C144" s="46">
        <v>156</v>
      </c>
      <c r="F144" s="461" t="s">
        <v>424</v>
      </c>
      <c r="I144" s="49">
        <v>39.700000000000003</v>
      </c>
      <c r="J144" s="95">
        <v>258</v>
      </c>
      <c r="K144" s="48">
        <v>6.9</v>
      </c>
      <c r="L144" s="50">
        <v>6493</v>
      </c>
      <c r="M144" s="51">
        <v>0.55600000000000005</v>
      </c>
      <c r="N144" s="75">
        <v>56</v>
      </c>
      <c r="O144" s="61">
        <f>I144*10</f>
        <v>397</v>
      </c>
      <c r="P144" s="44" t="s">
        <v>425</v>
      </c>
      <c r="Q144" s="56">
        <v>18</v>
      </c>
      <c r="R144" s="48" t="s">
        <v>1923</v>
      </c>
      <c r="S144" s="62" t="s">
        <v>406</v>
      </c>
      <c r="T144" s="73" t="s">
        <v>278</v>
      </c>
      <c r="U144" s="62" t="s">
        <v>426</v>
      </c>
      <c r="V144" s="62"/>
      <c r="W144" s="52">
        <v>10345714</v>
      </c>
      <c r="X144" s="68">
        <v>20</v>
      </c>
      <c r="Z144" s="104" t="s">
        <v>824</v>
      </c>
      <c r="AA144" s="47" t="str">
        <f>CONCATENATE("&gt;",F144,"_",C144," ",Z144)</f>
        <v>&gt;JVHEV.P-CDC.Atl_156 HEV</v>
      </c>
      <c r="AB144" s="44" t="str">
        <f>P144</f>
        <v>TGATTCTCAGCCCTTCGC</v>
      </c>
      <c r="AC144" s="45" t="s">
        <v>1693</v>
      </c>
      <c r="AH144" s="45">
        <v>143</v>
      </c>
    </row>
    <row r="145" spans="1:34" ht="14.25" customHeight="1" thickTop="1" thickBot="1" x14ac:dyDescent="0.25">
      <c r="A145" s="71">
        <v>100</v>
      </c>
      <c r="B145" s="63">
        <f>(I145/1000)/(A145/1000000)</f>
        <v>328.99999999999994</v>
      </c>
      <c r="C145" s="46">
        <v>157</v>
      </c>
      <c r="F145" s="221" t="s">
        <v>414</v>
      </c>
      <c r="H145" s="48">
        <v>329</v>
      </c>
      <c r="I145" s="49">
        <v>32.9</v>
      </c>
      <c r="J145" s="95">
        <v>885</v>
      </c>
      <c r="K145" s="48" t="s">
        <v>415</v>
      </c>
      <c r="L145" s="50">
        <v>26898</v>
      </c>
      <c r="M145" s="51">
        <v>0.5</v>
      </c>
      <c r="N145" s="75" t="s">
        <v>416</v>
      </c>
      <c r="O145" s="61">
        <v>329</v>
      </c>
      <c r="P145" s="44" t="s">
        <v>417</v>
      </c>
      <c r="Q145" s="56">
        <v>88</v>
      </c>
      <c r="R145" s="48" t="s">
        <v>418</v>
      </c>
      <c r="S145" s="62" t="s">
        <v>385</v>
      </c>
      <c r="T145" s="73"/>
      <c r="U145" s="62"/>
      <c r="V145" s="62"/>
      <c r="W145" s="52">
        <v>10351253</v>
      </c>
      <c r="X145" s="57">
        <v>50</v>
      </c>
      <c r="Z145" s="104" t="s">
        <v>824</v>
      </c>
      <c r="AA145" s="47" t="str">
        <f>CONCATENATE("&gt;",F145,"_",C145," ",Z145)</f>
        <v>&gt;HEV.T7.PCRcdc_157 HEV</v>
      </c>
      <c r="AB145" s="44" t="str">
        <f>P145</f>
        <v>TAATACGACTCACTATAGGGTGGTTTCTGGGGTGACCGGGTTGATTCTCAGCCCTTCGCAATCCCCTATATTCATCCAACCAACCCCT</v>
      </c>
      <c r="AH145" s="45">
        <v>144</v>
      </c>
    </row>
    <row r="146" spans="1:34" ht="14.25" customHeight="1" thickTop="1" thickBot="1" x14ac:dyDescent="0.25">
      <c r="A146" s="71">
        <v>20</v>
      </c>
      <c r="B146" s="63">
        <f>(I146/1000)/(A146/1000000)</f>
        <v>17.349999999999998</v>
      </c>
      <c r="C146" s="460"/>
      <c r="F146" s="221" t="s">
        <v>409</v>
      </c>
      <c r="I146" s="55">
        <v>0.34699999999999998</v>
      </c>
      <c r="J146" s="95">
        <v>3</v>
      </c>
      <c r="K146" s="48">
        <v>0.1</v>
      </c>
      <c r="L146" s="50">
        <v>8319.2999999999993</v>
      </c>
      <c r="M146" s="51">
        <v>0.48100000000000004</v>
      </c>
      <c r="N146" s="75">
        <v>68.400000000000006</v>
      </c>
      <c r="O146" s="61">
        <v>0.3</v>
      </c>
      <c r="P146" s="44" t="s">
        <v>408</v>
      </c>
      <c r="Q146" s="56">
        <f>LEN(P146)</f>
        <v>27</v>
      </c>
      <c r="R146" s="48">
        <v>0</v>
      </c>
      <c r="S146" s="62" t="s">
        <v>406</v>
      </c>
      <c r="T146" s="73" t="s">
        <v>410</v>
      </c>
      <c r="U146" s="62" t="s">
        <v>411</v>
      </c>
      <c r="V146" s="62"/>
      <c r="W146" s="52"/>
      <c r="X146" s="57">
        <v>20</v>
      </c>
      <c r="Z146" s="104" t="s">
        <v>3253</v>
      </c>
      <c r="AA146" s="47" t="str">
        <f>CONCATENATE("&gt;",F146,"_",C146," ",Z146)</f>
        <v>&gt;INNT.WN5nV.Cy5_ Flav.WNV</v>
      </c>
      <c r="AB146" s="44" t="str">
        <f>P146</f>
        <v>GTGCGAGCTGTTTCTTRGCACGAAGAT</v>
      </c>
      <c r="AH146" s="45">
        <v>145</v>
      </c>
    </row>
    <row r="147" spans="1:34" ht="14.25" customHeight="1" thickTop="1" thickBot="1" x14ac:dyDescent="0.25">
      <c r="A147" s="71">
        <v>100</v>
      </c>
      <c r="B147" s="53">
        <f>(I147/1000)/(A147/1000000)</f>
        <v>201</v>
      </c>
      <c r="C147" s="460">
        <v>158</v>
      </c>
      <c r="F147" s="458" t="s">
        <v>810</v>
      </c>
      <c r="H147" s="48">
        <v>201</v>
      </c>
      <c r="I147" s="49">
        <v>20.100000000000001</v>
      </c>
      <c r="J147" s="95">
        <v>167</v>
      </c>
      <c r="K147" s="48" t="s">
        <v>811</v>
      </c>
      <c r="L147" s="50">
        <v>8289</v>
      </c>
      <c r="M147" s="48">
        <v>40.700000000000003</v>
      </c>
      <c r="N147" s="75">
        <v>61.9</v>
      </c>
      <c r="O147" s="61">
        <v>201</v>
      </c>
      <c r="P147" s="44" t="s">
        <v>812</v>
      </c>
      <c r="Q147" s="56">
        <v>27</v>
      </c>
      <c r="R147" s="48" t="s">
        <v>384</v>
      </c>
      <c r="S147" s="62" t="s">
        <v>385</v>
      </c>
      <c r="T147" s="73"/>
      <c r="U147" s="62"/>
      <c r="V147" s="62"/>
      <c r="W147" s="52">
        <v>10415398</v>
      </c>
      <c r="X147" s="57">
        <v>50</v>
      </c>
      <c r="Z147" s="104" t="s">
        <v>3239</v>
      </c>
      <c r="AA147" s="47" t="str">
        <f>CONCATENATE("&gt;",F147,"_",C147," ",Z147)</f>
        <v>&gt;RVFV-1_158 Phlebo.RVFV</v>
      </c>
      <c r="AB147" s="44" t="str">
        <f>P147</f>
        <v>GCGGCCGCATGTATGTTTTATTAACAA</v>
      </c>
      <c r="AH147" s="45">
        <v>146</v>
      </c>
    </row>
    <row r="148" spans="1:34" ht="14.25" customHeight="1" thickTop="1" thickBot="1" x14ac:dyDescent="0.25">
      <c r="A148" s="71">
        <v>100</v>
      </c>
      <c r="B148" s="53">
        <f>(I148/1000)/(A148/1000000)</f>
        <v>168.00000000000003</v>
      </c>
      <c r="C148" s="46">
        <v>159</v>
      </c>
      <c r="F148" s="458" t="s">
        <v>813</v>
      </c>
      <c r="H148" s="48">
        <v>168</v>
      </c>
      <c r="I148" s="49">
        <v>16.8</v>
      </c>
      <c r="J148" s="95">
        <v>118</v>
      </c>
      <c r="K148" s="48" t="s">
        <v>814</v>
      </c>
      <c r="L148" s="50">
        <v>7065</v>
      </c>
      <c r="M148" s="48">
        <v>65.2</v>
      </c>
      <c r="N148" s="75">
        <v>67.8</v>
      </c>
      <c r="O148" s="61">
        <v>168</v>
      </c>
      <c r="P148" s="44" t="s">
        <v>827</v>
      </c>
      <c r="Q148" s="56">
        <v>23</v>
      </c>
      <c r="R148" s="48" t="s">
        <v>384</v>
      </c>
      <c r="S148" s="62" t="s">
        <v>385</v>
      </c>
      <c r="T148" s="73"/>
      <c r="U148" s="62"/>
      <c r="V148" s="62"/>
      <c r="W148" s="52">
        <v>10415399</v>
      </c>
      <c r="X148" s="57">
        <v>50</v>
      </c>
      <c r="Z148" s="104" t="s">
        <v>3239</v>
      </c>
      <c r="AA148" s="47" t="str">
        <f>CONCATENATE("&gt;",F148,"_",C148," ",Z148)</f>
        <v>&gt;RVFV-2_159 Phlebo.RVFV</v>
      </c>
      <c r="AB148" s="44" t="str">
        <f>P148</f>
        <v>GCGGCCGCACTGATCTATGAGGC</v>
      </c>
      <c r="AH148" s="45">
        <v>147</v>
      </c>
    </row>
    <row r="149" spans="1:34" ht="14.25" customHeight="1" thickTop="1" thickBot="1" x14ac:dyDescent="0.25">
      <c r="A149" s="71">
        <v>100</v>
      </c>
      <c r="B149" s="53">
        <f>(I149/1000)/(A149/1000000)</f>
        <v>243.99999999999997</v>
      </c>
      <c r="C149" s="46">
        <v>160</v>
      </c>
      <c r="F149" s="458" t="s">
        <v>828</v>
      </c>
      <c r="H149" s="48">
        <v>244</v>
      </c>
      <c r="I149" s="49">
        <v>24.4</v>
      </c>
      <c r="J149" s="95">
        <v>195</v>
      </c>
      <c r="K149" s="48" t="s">
        <v>774</v>
      </c>
      <c r="L149" s="50">
        <v>7969</v>
      </c>
      <c r="M149" s="48">
        <v>57.7</v>
      </c>
      <c r="N149" s="75">
        <v>68</v>
      </c>
      <c r="O149" s="61">
        <v>244</v>
      </c>
      <c r="P149" s="44" t="s">
        <v>0</v>
      </c>
      <c r="Q149" s="56">
        <v>26</v>
      </c>
      <c r="R149" s="48" t="s">
        <v>384</v>
      </c>
      <c r="S149" s="62" t="s">
        <v>385</v>
      </c>
      <c r="T149" s="73"/>
      <c r="U149" s="62"/>
      <c r="V149" s="62"/>
      <c r="W149" s="52">
        <v>10415400</v>
      </c>
      <c r="X149" s="57">
        <v>50</v>
      </c>
      <c r="Z149" s="104" t="s">
        <v>3239</v>
      </c>
      <c r="AA149" s="47" t="str">
        <f>CONCATENATE("&gt;",F149,"_",C149," ",Z149)</f>
        <v>&gt;RVFV-3_160 Phlebo.RVFV</v>
      </c>
      <c r="AB149" s="44" t="str">
        <f>P149</f>
        <v>GCGGCCGCATGGATTACTTTCCTGTG</v>
      </c>
      <c r="AH149" s="45">
        <v>148</v>
      </c>
    </row>
    <row r="150" spans="1:34" ht="14.25" customHeight="1" thickTop="1" thickBot="1" x14ac:dyDescent="0.25">
      <c r="A150" s="71">
        <v>100</v>
      </c>
      <c r="B150" s="53">
        <f>(I150/1000)/(A150/1000000)</f>
        <v>133</v>
      </c>
      <c r="C150" s="46">
        <v>161</v>
      </c>
      <c r="F150" s="458" t="s">
        <v>1</v>
      </c>
      <c r="H150" s="48">
        <v>133</v>
      </c>
      <c r="I150" s="49">
        <v>13.3</v>
      </c>
      <c r="J150" s="95">
        <v>98</v>
      </c>
      <c r="K150" s="48" t="s">
        <v>2</v>
      </c>
      <c r="L150" s="50">
        <v>7371</v>
      </c>
      <c r="M150" s="48">
        <v>58.3</v>
      </c>
      <c r="N150" s="75">
        <v>66.099999999999994</v>
      </c>
      <c r="O150" s="61">
        <v>133</v>
      </c>
      <c r="P150" s="44" t="s">
        <v>3</v>
      </c>
      <c r="Q150" s="56">
        <v>24</v>
      </c>
      <c r="R150" s="48" t="s">
        <v>384</v>
      </c>
      <c r="S150" s="62" t="s">
        <v>385</v>
      </c>
      <c r="T150" s="73"/>
      <c r="U150" s="62"/>
      <c r="V150" s="62"/>
      <c r="W150" s="52">
        <v>10415401</v>
      </c>
      <c r="X150" s="57">
        <v>50</v>
      </c>
      <c r="Z150" s="104" t="s">
        <v>3239</v>
      </c>
      <c r="AA150" s="47" t="str">
        <f>CONCATENATE("&gt;",F150,"_",C150," ",Z150)</f>
        <v>&gt;RVFV-4_161 Phlebo.RVFV</v>
      </c>
      <c r="AB150" s="44" t="str">
        <f>P150</f>
        <v>GCGGCCGCATGGACAACTATCAAG</v>
      </c>
      <c r="AH150" s="45">
        <v>149</v>
      </c>
    </row>
    <row r="151" spans="1:34" ht="14.25" customHeight="1" thickTop="1" thickBot="1" x14ac:dyDescent="0.25">
      <c r="A151" s="71">
        <v>100</v>
      </c>
      <c r="B151" s="53">
        <f>(I151/1000)/(A151/1000000)</f>
        <v>486</v>
      </c>
      <c r="C151" s="46">
        <v>162</v>
      </c>
      <c r="F151" s="458" t="s">
        <v>4</v>
      </c>
      <c r="H151" s="48">
        <v>486</v>
      </c>
      <c r="I151" s="49">
        <v>48.6</v>
      </c>
      <c r="J151" s="95">
        <v>402</v>
      </c>
      <c r="K151" s="48" t="s">
        <v>5</v>
      </c>
      <c r="L151" s="50">
        <v>8274</v>
      </c>
      <c r="M151" s="48">
        <v>44.4</v>
      </c>
      <c r="N151" s="75">
        <v>63.4</v>
      </c>
      <c r="O151" s="61">
        <v>486</v>
      </c>
      <c r="P151" s="44" t="s">
        <v>6</v>
      </c>
      <c r="Q151" s="56">
        <v>27</v>
      </c>
      <c r="R151" s="48" t="s">
        <v>384</v>
      </c>
      <c r="S151" s="62" t="s">
        <v>385</v>
      </c>
      <c r="T151" s="73"/>
      <c r="U151" s="62"/>
      <c r="V151" s="62"/>
      <c r="W151" s="52">
        <v>10415402</v>
      </c>
      <c r="X151" s="57">
        <v>50</v>
      </c>
      <c r="Z151" s="104" t="s">
        <v>3239</v>
      </c>
      <c r="AA151" s="47" t="str">
        <f>CONCATENATE("&gt;",F151,"_",C151," ",Z151)</f>
        <v>&gt;RVFV-5_162 Phlebo.RVFV</v>
      </c>
      <c r="AB151" s="44" t="str">
        <f>P151</f>
        <v>GCGGCCGCATGGATTCTATATTATCAA</v>
      </c>
      <c r="AH151" s="45">
        <v>150</v>
      </c>
    </row>
    <row r="152" spans="1:34" ht="14.25" customHeight="1" thickTop="1" thickBot="1" x14ac:dyDescent="0.25">
      <c r="A152" s="71">
        <v>100</v>
      </c>
      <c r="B152" s="53">
        <f>(I152/1000)/(A152/1000000)</f>
        <v>207</v>
      </c>
      <c r="C152" s="46">
        <v>163</v>
      </c>
      <c r="F152" s="458" t="s">
        <v>7</v>
      </c>
      <c r="H152" s="48">
        <v>207</v>
      </c>
      <c r="I152" s="49">
        <v>20.7</v>
      </c>
      <c r="J152" s="95">
        <v>164</v>
      </c>
      <c r="K152" s="48" t="s">
        <v>8</v>
      </c>
      <c r="L152" s="50">
        <v>7923</v>
      </c>
      <c r="M152" s="48">
        <v>61.5</v>
      </c>
      <c r="N152" s="75">
        <v>69.5</v>
      </c>
      <c r="O152" s="61">
        <v>207</v>
      </c>
      <c r="P152" s="44" t="s">
        <v>25</v>
      </c>
      <c r="Q152" s="56">
        <v>26</v>
      </c>
      <c r="R152" s="48" t="s">
        <v>384</v>
      </c>
      <c r="S152" s="62" t="s">
        <v>385</v>
      </c>
      <c r="T152" s="73"/>
      <c r="U152" s="62"/>
      <c r="V152" s="62"/>
      <c r="W152" s="52">
        <v>10415403</v>
      </c>
      <c r="X152" s="57">
        <v>50</v>
      </c>
      <c r="Z152" s="104" t="s">
        <v>3239</v>
      </c>
      <c r="AA152" s="47" t="str">
        <f>CONCATENATE("&gt;",F152,"_",C152," ",Z152)</f>
        <v>&gt;RVFV-6_163 Phlebo.RVFV</v>
      </c>
      <c r="AB152" s="44" t="str">
        <f>P152</f>
        <v>GCGGCCGCTTAGCCTAGCATGTCATC</v>
      </c>
      <c r="AH152" s="45">
        <v>151</v>
      </c>
    </row>
    <row r="153" spans="1:34" ht="14.25" customHeight="1" thickTop="1" thickBot="1" x14ac:dyDescent="0.25">
      <c r="A153" s="71">
        <v>100</v>
      </c>
      <c r="B153" s="53">
        <f>(I153/1000)/(A153/1000000)</f>
        <v>120</v>
      </c>
      <c r="C153" s="46">
        <v>164</v>
      </c>
      <c r="F153" s="458" t="s">
        <v>26</v>
      </c>
      <c r="H153" s="48">
        <v>120</v>
      </c>
      <c r="I153" s="49">
        <v>12</v>
      </c>
      <c r="J153" s="95">
        <v>85</v>
      </c>
      <c r="K153" s="48" t="s">
        <v>608</v>
      </c>
      <c r="L153" s="50">
        <v>7105</v>
      </c>
      <c r="M153" s="48">
        <v>43.5</v>
      </c>
      <c r="N153" s="75">
        <v>58.9</v>
      </c>
      <c r="O153" s="61">
        <v>120</v>
      </c>
      <c r="P153" s="44" t="s">
        <v>27</v>
      </c>
      <c r="Q153" s="56">
        <v>23</v>
      </c>
      <c r="R153" s="48" t="s">
        <v>384</v>
      </c>
      <c r="S153" s="62" t="s">
        <v>385</v>
      </c>
      <c r="T153" s="73"/>
      <c r="U153" s="62"/>
      <c r="V153" s="62"/>
      <c r="W153" s="52">
        <v>10415404</v>
      </c>
      <c r="X153" s="57">
        <v>50</v>
      </c>
      <c r="Z153" s="104" t="s">
        <v>3239</v>
      </c>
      <c r="AA153" s="47" t="str">
        <f>CONCATENATE("&gt;",F153,"_",C153," ",Z153)</f>
        <v>&gt;RVFV-7_164 Phlebo.RVFV</v>
      </c>
      <c r="AB153" s="44" t="str">
        <f>P153</f>
        <v>AAAGGAACAATGGACTCTGGTCA</v>
      </c>
      <c r="AH153" s="45">
        <v>152</v>
      </c>
    </row>
    <row r="154" spans="1:34" ht="14.25" customHeight="1" thickTop="1" thickBot="1" x14ac:dyDescent="0.25">
      <c r="A154" s="71">
        <v>100</v>
      </c>
      <c r="B154" s="53">
        <f>(I154/1000)/(A154/1000000)</f>
        <v>243.99999999999997</v>
      </c>
      <c r="C154" s="46">
        <v>165</v>
      </c>
      <c r="F154" s="521" t="s">
        <v>28</v>
      </c>
      <c r="H154" s="48">
        <v>244</v>
      </c>
      <c r="I154" s="49">
        <v>24.4</v>
      </c>
      <c r="J154" s="95">
        <v>190</v>
      </c>
      <c r="K154" s="48" t="s">
        <v>29</v>
      </c>
      <c r="L154" s="50">
        <v>7776</v>
      </c>
      <c r="M154" s="48">
        <v>42.3</v>
      </c>
      <c r="N154" s="75">
        <v>61.6</v>
      </c>
      <c r="O154" s="61">
        <v>244</v>
      </c>
      <c r="P154" s="44" t="s">
        <v>30</v>
      </c>
      <c r="Q154" s="56">
        <v>26</v>
      </c>
      <c r="R154" s="48" t="s">
        <v>384</v>
      </c>
      <c r="S154" s="62" t="s">
        <v>385</v>
      </c>
      <c r="T154" s="73"/>
      <c r="U154" s="62"/>
      <c r="V154" s="62"/>
      <c r="W154" s="52">
        <v>10415405</v>
      </c>
      <c r="X154" s="57">
        <v>50</v>
      </c>
      <c r="Z154" s="104" t="s">
        <v>3239</v>
      </c>
      <c r="AA154" s="47" t="str">
        <f>CONCATENATE("&gt;",F154,"_",C154," ",Z154)</f>
        <v>&gt;RVFV-8_165 Phlebo.RVFV</v>
      </c>
      <c r="AB154" s="44" t="str">
        <f>P154</f>
        <v>CACTTCTTACTACCATGTCCTCCAAT</v>
      </c>
      <c r="AH154" s="45">
        <v>153</v>
      </c>
    </row>
    <row r="155" spans="1:34" ht="14.25" customHeight="1" thickTop="1" thickBot="1" x14ac:dyDescent="0.25">
      <c r="A155" s="71">
        <v>100</v>
      </c>
      <c r="B155" s="53">
        <f>(I155/1000)/(A155/1000000)</f>
        <v>168.00000000000003</v>
      </c>
      <c r="C155" s="46">
        <v>166</v>
      </c>
      <c r="F155" s="520" t="s">
        <v>31</v>
      </c>
      <c r="H155" s="48">
        <v>168</v>
      </c>
      <c r="I155" s="49">
        <v>16.8</v>
      </c>
      <c r="J155" s="95">
        <v>163</v>
      </c>
      <c r="K155" s="48" t="s">
        <v>612</v>
      </c>
      <c r="L155" s="50">
        <v>9720</v>
      </c>
      <c r="M155" s="48">
        <v>42.9</v>
      </c>
      <c r="N155" s="75">
        <v>63.7</v>
      </c>
      <c r="O155" s="61">
        <v>168</v>
      </c>
      <c r="P155" s="44" t="s">
        <v>32</v>
      </c>
      <c r="Q155" s="56">
        <v>28</v>
      </c>
      <c r="R155" s="48" t="s">
        <v>384</v>
      </c>
      <c r="S155" s="62" t="s">
        <v>406</v>
      </c>
      <c r="T155" s="73" t="s">
        <v>278</v>
      </c>
      <c r="U155" s="62" t="s">
        <v>407</v>
      </c>
      <c r="V155" s="62"/>
      <c r="W155" s="52">
        <v>10415406</v>
      </c>
      <c r="X155" s="57">
        <v>50</v>
      </c>
      <c r="Z155" s="104" t="s">
        <v>3239</v>
      </c>
      <c r="AA155" s="47" t="str">
        <f>CONCATENATE("&gt;",F155,"_",C155," ",Z155)</f>
        <v>&gt;RVFV-9_166 Phlebo.RVFV</v>
      </c>
      <c r="AB155" s="44" t="str">
        <f>P155</f>
        <v>AAAGCTTTGATATCTCTCAGTGCCCCAA</v>
      </c>
      <c r="AH155" s="45">
        <v>154</v>
      </c>
    </row>
    <row r="156" spans="1:34" ht="14.25" customHeight="1" thickTop="1" thickBot="1" x14ac:dyDescent="0.25">
      <c r="A156" s="71">
        <v>100</v>
      </c>
      <c r="B156" s="53">
        <f>(I156/1000)/(A156/1000000)</f>
        <v>486</v>
      </c>
      <c r="C156" s="46">
        <v>167</v>
      </c>
      <c r="F156" s="82" t="s">
        <v>141</v>
      </c>
      <c r="H156" s="48">
        <v>486</v>
      </c>
      <c r="I156" s="49">
        <v>48.6</v>
      </c>
      <c r="J156" s="95">
        <v>281</v>
      </c>
      <c r="K156" s="48" t="s">
        <v>798</v>
      </c>
      <c r="L156" s="50">
        <v>5772</v>
      </c>
      <c r="M156" s="48">
        <v>49.9</v>
      </c>
      <c r="N156" s="75">
        <v>55.6</v>
      </c>
      <c r="O156" s="61">
        <v>486</v>
      </c>
      <c r="P156" s="44" t="s">
        <v>142</v>
      </c>
      <c r="Q156" s="56">
        <v>19</v>
      </c>
      <c r="R156" s="48" t="s">
        <v>384</v>
      </c>
      <c r="S156" s="62" t="s">
        <v>385</v>
      </c>
      <c r="T156" s="73"/>
      <c r="U156" s="62"/>
      <c r="V156" s="62"/>
      <c r="W156" s="52">
        <v>10766126</v>
      </c>
      <c r="X156" s="57">
        <v>50</v>
      </c>
      <c r="Y156" s="220"/>
      <c r="Z156" s="104" t="s">
        <v>824</v>
      </c>
      <c r="AA156" s="47" t="str">
        <f>CONCATENATE("&gt;",F156,"_",C156," ",Z156)</f>
        <v>&gt;HEVgenOF2.6205.F_167 HEV</v>
      </c>
      <c r="AB156" s="44" t="str">
        <f>P156</f>
        <v>CDGCNACYCGBTTYATGAA</v>
      </c>
      <c r="AH156" s="45">
        <v>155</v>
      </c>
    </row>
    <row r="157" spans="1:34" ht="14.25" customHeight="1" thickTop="1" thickBot="1" x14ac:dyDescent="0.25">
      <c r="A157" s="71">
        <v>100</v>
      </c>
      <c r="B157" s="53">
        <f>(I157/1000)/(A157/1000000)</f>
        <v>401</v>
      </c>
      <c r="C157" s="46">
        <v>168</v>
      </c>
      <c r="F157" s="81" t="s">
        <v>143</v>
      </c>
      <c r="H157" s="48">
        <v>401</v>
      </c>
      <c r="I157" s="49">
        <v>40.1</v>
      </c>
      <c r="J157" s="95">
        <v>317</v>
      </c>
      <c r="K157" s="48" t="s">
        <v>144</v>
      </c>
      <c r="L157" s="50">
        <v>7890</v>
      </c>
      <c r="M157" s="48">
        <v>42.3</v>
      </c>
      <c r="N157" s="75">
        <v>61.6</v>
      </c>
      <c r="O157" s="61">
        <v>401</v>
      </c>
      <c r="P157" s="44" t="s">
        <v>145</v>
      </c>
      <c r="Q157" s="56">
        <v>26</v>
      </c>
      <c r="R157" s="48" t="s">
        <v>384</v>
      </c>
      <c r="S157" s="62" t="s">
        <v>385</v>
      </c>
      <c r="T157" s="73"/>
      <c r="U157" s="62"/>
      <c r="V157" s="62"/>
      <c r="W157" s="52">
        <v>10766127</v>
      </c>
      <c r="X157" s="57">
        <v>50</v>
      </c>
      <c r="Y157" s="220"/>
      <c r="Z157" s="104" t="s">
        <v>824</v>
      </c>
      <c r="AA157" s="47" t="str">
        <f>CONCATENATE("&gt;",F157,"_",C157," ",Z157)</f>
        <v>&gt;HEVgenOF2.6276.F_168 HEV</v>
      </c>
      <c r="AB157" s="44" t="str">
        <f>P157</f>
        <v>GCBYTHACNYTRTTYAAYCTTGCTGA</v>
      </c>
      <c r="AH157" s="45">
        <v>156</v>
      </c>
    </row>
    <row r="158" spans="1:34" ht="14.25" customHeight="1" thickTop="1" thickBot="1" x14ac:dyDescent="0.25">
      <c r="A158" s="71">
        <v>100</v>
      </c>
      <c r="B158" s="53">
        <f>(I158/1000)/(A158/1000000)</f>
        <v>221</v>
      </c>
      <c r="C158" s="46">
        <v>169</v>
      </c>
      <c r="F158" s="81" t="s">
        <v>146</v>
      </c>
      <c r="H158" s="48">
        <v>221</v>
      </c>
      <c r="I158" s="49">
        <v>22.1</v>
      </c>
      <c r="J158" s="95">
        <v>157</v>
      </c>
      <c r="K158" s="48" t="s">
        <v>768</v>
      </c>
      <c r="L158" s="50">
        <v>7095</v>
      </c>
      <c r="M158" s="48">
        <v>65.900000000000006</v>
      </c>
      <c r="N158" s="75">
        <v>68.099999999999994</v>
      </c>
      <c r="O158" s="61">
        <v>221</v>
      </c>
      <c r="P158" s="44" t="s">
        <v>147</v>
      </c>
      <c r="Q158" s="56">
        <v>23</v>
      </c>
      <c r="R158" s="48" t="s">
        <v>384</v>
      </c>
      <c r="S158" s="62" t="s">
        <v>385</v>
      </c>
      <c r="T158" s="73"/>
      <c r="U158" s="62"/>
      <c r="V158" s="62"/>
      <c r="W158" s="52">
        <v>10766128</v>
      </c>
      <c r="X158" s="57">
        <v>50</v>
      </c>
      <c r="Y158" s="220"/>
      <c r="Z158" s="104" t="s">
        <v>824</v>
      </c>
      <c r="AA158" s="47" t="str">
        <f>CONCATENATE("&gt;",F158,"_",C158," ",Z158)</f>
        <v>&gt;HEVgen5p.377.R_169 HEV</v>
      </c>
      <c r="AB158" s="44" t="str">
        <f>P158</f>
        <v>CCVCGRGTNGGRGCRGWRTACCA</v>
      </c>
      <c r="AH158" s="45">
        <v>157</v>
      </c>
    </row>
    <row r="159" spans="1:34" ht="14.25" customHeight="1" thickTop="1" thickBot="1" x14ac:dyDescent="0.25">
      <c r="A159" s="71">
        <v>100</v>
      </c>
      <c r="B159" s="53">
        <f>(I159/1000)/(A159/1000000)</f>
        <v>285</v>
      </c>
      <c r="C159" s="46">
        <v>170</v>
      </c>
      <c r="F159" s="81" t="s">
        <v>148</v>
      </c>
      <c r="H159" s="48">
        <v>285</v>
      </c>
      <c r="I159" s="49">
        <v>28.5</v>
      </c>
      <c r="J159" s="95">
        <v>255</v>
      </c>
      <c r="K159" s="48" t="s">
        <v>149</v>
      </c>
      <c r="L159" s="50">
        <v>8948</v>
      </c>
      <c r="M159" s="48">
        <v>56.9</v>
      </c>
      <c r="N159" s="75">
        <v>70.2</v>
      </c>
      <c r="O159" s="61">
        <v>285</v>
      </c>
      <c r="P159" s="44" t="s">
        <v>150</v>
      </c>
      <c r="Q159" s="56">
        <v>29</v>
      </c>
      <c r="R159" s="48" t="s">
        <v>384</v>
      </c>
      <c r="S159" s="62" t="s">
        <v>385</v>
      </c>
      <c r="T159" s="73"/>
      <c r="U159" s="62"/>
      <c r="V159" s="62"/>
      <c r="W159" s="52">
        <v>10766129</v>
      </c>
      <c r="X159" s="57">
        <v>50</v>
      </c>
      <c r="Y159" s="220"/>
      <c r="Z159" s="104" t="s">
        <v>824</v>
      </c>
      <c r="AA159" s="47" t="str">
        <f>CONCATENATE("&gt;",F159,"_",C159," ",Z159)</f>
        <v>&gt;HEVgen5p.98.F_170 HEV</v>
      </c>
      <c r="AB159" s="44" t="str">
        <f>P159</f>
        <v>AAYTCYGCCYTGGCGAATGCTGTGGTGGT</v>
      </c>
      <c r="AH159" s="45">
        <v>158</v>
      </c>
    </row>
    <row r="160" spans="1:34" ht="14.25" customHeight="1" thickTop="1" thickBot="1" x14ac:dyDescent="0.25">
      <c r="A160" s="71">
        <v>100</v>
      </c>
      <c r="B160" s="53">
        <f>(I160/1000)/(A160/1000000)</f>
        <v>373</v>
      </c>
      <c r="C160" s="46">
        <v>171</v>
      </c>
      <c r="F160" s="81" t="s">
        <v>151</v>
      </c>
      <c r="H160" s="48">
        <v>373</v>
      </c>
      <c r="I160" s="49">
        <v>37.299999999999997</v>
      </c>
      <c r="J160" s="95">
        <v>294</v>
      </c>
      <c r="K160" s="48" t="s">
        <v>152</v>
      </c>
      <c r="L160" s="50">
        <v>7886</v>
      </c>
      <c r="M160" s="48">
        <v>53.8</v>
      </c>
      <c r="N160" s="75">
        <v>66.400000000000006</v>
      </c>
      <c r="O160" s="61">
        <v>373</v>
      </c>
      <c r="P160" s="44" t="s">
        <v>153</v>
      </c>
      <c r="Q160" s="56">
        <v>26</v>
      </c>
      <c r="R160" s="48" t="s">
        <v>384</v>
      </c>
      <c r="S160" s="62" t="s">
        <v>385</v>
      </c>
      <c r="T160" s="73"/>
      <c r="U160" s="62"/>
      <c r="V160" s="62"/>
      <c r="W160" s="52">
        <v>10766130</v>
      </c>
      <c r="X160" s="57">
        <v>50</v>
      </c>
      <c r="Y160" s="220"/>
      <c r="Z160" s="104" t="s">
        <v>824</v>
      </c>
      <c r="AA160" s="47" t="str">
        <f>CONCATENATE("&gt;",F160,"_",C160," ",Z160)</f>
        <v>&gt;HEVgen5p.33.F_171 HEV</v>
      </c>
      <c r="AB160" s="44" t="str">
        <f>P160</f>
        <v>CCCAYCAGTTYATWAAGGCTCCTGGC</v>
      </c>
      <c r="AH160" s="45">
        <v>159</v>
      </c>
    </row>
    <row r="161" spans="1:34" ht="14.25" customHeight="1" thickTop="1" thickBot="1" x14ac:dyDescent="0.25">
      <c r="A161" s="71">
        <v>100</v>
      </c>
      <c r="B161" s="53">
        <f>(I161/1000)/(A161/1000000)</f>
        <v>327</v>
      </c>
      <c r="C161" s="46">
        <v>172</v>
      </c>
      <c r="F161" s="81" t="s">
        <v>154</v>
      </c>
      <c r="H161" s="48">
        <v>327</v>
      </c>
      <c r="I161" s="49">
        <v>32.700000000000003</v>
      </c>
      <c r="J161" s="95">
        <v>291</v>
      </c>
      <c r="K161" s="48" t="s">
        <v>155</v>
      </c>
      <c r="L161" s="50">
        <v>8905</v>
      </c>
      <c r="M161" s="48">
        <v>51.1</v>
      </c>
      <c r="N161" s="75">
        <v>67.900000000000006</v>
      </c>
      <c r="O161" s="61">
        <v>327</v>
      </c>
      <c r="P161" s="44" t="s">
        <v>156</v>
      </c>
      <c r="Q161" s="56">
        <v>29</v>
      </c>
      <c r="R161" s="48" t="s">
        <v>384</v>
      </c>
      <c r="S161" s="62" t="s">
        <v>385</v>
      </c>
      <c r="T161" s="73"/>
      <c r="U161" s="62"/>
      <c r="V161" s="62"/>
      <c r="W161" s="52">
        <v>10766131</v>
      </c>
      <c r="X161" s="57">
        <v>50</v>
      </c>
      <c r="Y161" s="220"/>
      <c r="Z161" s="104" t="s">
        <v>824</v>
      </c>
      <c r="AA161" s="47" t="str">
        <f>CONCATENATE("&gt;",F161,"_",C161," ",Z161)</f>
        <v>&gt;HEVgen5p.497.R_172 HEV</v>
      </c>
      <c r="AB161" s="44" t="str">
        <f>P161</f>
        <v>TGCARDGARTANARRGCNAYNCCNGTCTC</v>
      </c>
      <c r="AH161" s="45">
        <v>160</v>
      </c>
    </row>
    <row r="162" spans="1:34" ht="14.25" customHeight="1" thickTop="1" thickBot="1" x14ac:dyDescent="0.25">
      <c r="A162" s="71">
        <v>100</v>
      </c>
      <c r="B162" s="53">
        <f>(I162/1000)/(A162/1000000)</f>
        <v>366</v>
      </c>
      <c r="C162" s="46">
        <v>173</v>
      </c>
      <c r="F162" s="81" t="s">
        <v>157</v>
      </c>
      <c r="H162" s="48">
        <v>366</v>
      </c>
      <c r="I162" s="49">
        <v>36.6</v>
      </c>
      <c r="J162" s="95">
        <v>326</v>
      </c>
      <c r="K162" s="48" t="s">
        <v>158</v>
      </c>
      <c r="L162" s="50">
        <v>8906</v>
      </c>
      <c r="M162" s="48">
        <v>39.1</v>
      </c>
      <c r="N162" s="75">
        <v>62.9</v>
      </c>
      <c r="O162" s="61">
        <v>366</v>
      </c>
      <c r="P162" s="44" t="s">
        <v>159</v>
      </c>
      <c r="Q162" s="56">
        <v>29</v>
      </c>
      <c r="R162" s="48" t="s">
        <v>384</v>
      </c>
      <c r="S162" s="62" t="s">
        <v>385</v>
      </c>
      <c r="T162" s="73"/>
      <c r="U162" s="62"/>
      <c r="V162" s="62"/>
      <c r="W162" s="52">
        <v>10766132</v>
      </c>
      <c r="X162" s="57">
        <v>50</v>
      </c>
      <c r="Y162" s="220"/>
      <c r="Z162" s="104" t="s">
        <v>824</v>
      </c>
      <c r="AA162" s="47" t="str">
        <f>CONCATENATE("&gt;",F162,"_",C162," ",Z162)</f>
        <v>&gt;HEVgenOF2.6489.R_173 HEV</v>
      </c>
      <c r="AB162" s="44" t="str">
        <f>P162</f>
        <v>TGYTCRTGYTGRTTRTCRTARTCYTGDAT</v>
      </c>
      <c r="AH162" s="45">
        <v>161</v>
      </c>
    </row>
    <row r="163" spans="1:34" ht="14.25" customHeight="1" thickTop="1" thickBot="1" x14ac:dyDescent="0.25">
      <c r="A163" s="71">
        <v>100</v>
      </c>
      <c r="B163" s="53">
        <f>(I163/1000)/(A163/1000000)</f>
        <v>297</v>
      </c>
      <c r="C163" s="46">
        <v>174</v>
      </c>
      <c r="F163" s="81" t="s">
        <v>160</v>
      </c>
      <c r="H163" s="48">
        <v>297</v>
      </c>
      <c r="I163" s="49">
        <v>29.7</v>
      </c>
      <c r="J163" s="95">
        <v>238</v>
      </c>
      <c r="K163" s="48" t="s">
        <v>161</v>
      </c>
      <c r="L163" s="50">
        <v>8027</v>
      </c>
      <c r="M163" s="48">
        <v>42.3</v>
      </c>
      <c r="N163" s="75">
        <v>61.6</v>
      </c>
      <c r="O163" s="61">
        <v>297</v>
      </c>
      <c r="P163" s="44" t="s">
        <v>162</v>
      </c>
      <c r="Q163" s="56">
        <v>26</v>
      </c>
      <c r="R163" s="48" t="s">
        <v>384</v>
      </c>
      <c r="S163" s="62" t="s">
        <v>385</v>
      </c>
      <c r="T163" s="73"/>
      <c r="U163" s="62"/>
      <c r="V163" s="62"/>
      <c r="W163" s="52">
        <v>10766133</v>
      </c>
      <c r="X163" s="57">
        <v>50</v>
      </c>
      <c r="Y163" s="220"/>
      <c r="Z163" s="104" t="s">
        <v>824</v>
      </c>
      <c r="AA163" s="47" t="str">
        <f>CONCATENATE("&gt;",F163,"_",C163," ",Z163)</f>
        <v>&gt;HEVg14OF2.6573.R_174 HEV</v>
      </c>
      <c r="AB163" s="44" t="str">
        <f>P163</f>
        <v>GTKAGRGARAGCCAWAGYACATCATT</v>
      </c>
      <c r="AH163" s="45">
        <v>162</v>
      </c>
    </row>
    <row r="164" spans="1:34" ht="14.25" customHeight="1" thickTop="1" thickBot="1" x14ac:dyDescent="0.25">
      <c r="A164" s="71">
        <v>100</v>
      </c>
      <c r="B164" s="53">
        <f>(I164/1000)/(A164/1000000)</f>
        <v>434.99999999999994</v>
      </c>
      <c r="C164" s="46">
        <v>175</v>
      </c>
      <c r="F164" s="81" t="s">
        <v>163</v>
      </c>
      <c r="H164" s="48">
        <v>435</v>
      </c>
      <c r="I164" s="49">
        <v>43.5</v>
      </c>
      <c r="J164" s="95">
        <v>349</v>
      </c>
      <c r="K164" s="48" t="s">
        <v>164</v>
      </c>
      <c r="L164" s="50">
        <v>8011</v>
      </c>
      <c r="M164" s="48">
        <v>43.6</v>
      </c>
      <c r="N164" s="75">
        <v>62.2</v>
      </c>
      <c r="O164" s="61">
        <v>435</v>
      </c>
      <c r="P164" s="44" t="s">
        <v>165</v>
      </c>
      <c r="Q164" s="56">
        <v>26</v>
      </c>
      <c r="R164" s="48" t="s">
        <v>384</v>
      </c>
      <c r="S164" s="62" t="s">
        <v>385</v>
      </c>
      <c r="T164" s="73"/>
      <c r="U164" s="62"/>
      <c r="V164" s="62"/>
      <c r="W164" s="52">
        <v>10766134</v>
      </c>
      <c r="X164" s="57">
        <v>50</v>
      </c>
      <c r="Y164" s="220"/>
      <c r="Z164" s="104" t="s">
        <v>824</v>
      </c>
      <c r="AA164" s="47" t="str">
        <f>CONCATENATE("&gt;",F164,"_",C164," ",Z164)</f>
        <v>&gt;HEVge3OF2.6573.R_175 HEV</v>
      </c>
      <c r="AB164" s="44" t="str">
        <f>P164</f>
        <v>GTRAGNGADAGCCACARRACATCATT</v>
      </c>
      <c r="AH164" s="45">
        <v>163</v>
      </c>
    </row>
    <row r="165" spans="1:34" ht="14.25" customHeight="1" thickTop="1" thickBot="1" x14ac:dyDescent="0.25">
      <c r="A165" s="71">
        <v>100</v>
      </c>
      <c r="B165" s="53">
        <f>(I165/1000)/(A165/1000000)</f>
        <v>515</v>
      </c>
      <c r="C165" s="46">
        <v>176</v>
      </c>
      <c r="F165" s="81" t="s">
        <v>107</v>
      </c>
      <c r="H165" s="48">
        <v>515</v>
      </c>
      <c r="I165" s="49">
        <v>51.5</v>
      </c>
      <c r="J165" s="95">
        <v>361</v>
      </c>
      <c r="K165" s="48" t="s">
        <v>108</v>
      </c>
      <c r="L165" s="50">
        <v>7009</v>
      </c>
      <c r="M165" s="48">
        <v>54.3</v>
      </c>
      <c r="N165" s="75">
        <v>63.3</v>
      </c>
      <c r="O165" s="61">
        <v>515</v>
      </c>
      <c r="P165" s="44" t="s">
        <v>109</v>
      </c>
      <c r="Q165" s="56">
        <v>23</v>
      </c>
      <c r="R165" s="48" t="s">
        <v>384</v>
      </c>
      <c r="S165" s="62" t="s">
        <v>385</v>
      </c>
      <c r="T165" s="73"/>
      <c r="U165" s="62"/>
      <c r="V165" s="62"/>
      <c r="W165" s="52">
        <v>11152054</v>
      </c>
      <c r="X165" s="57">
        <v>50</v>
      </c>
      <c r="Z165" s="104" t="s">
        <v>824</v>
      </c>
      <c r="AA165" s="47" t="str">
        <f>CONCATENATE("&gt;",F165,"_",C165," ",Z165)</f>
        <v>&gt;HEV.HVR.f3b_176 HEV</v>
      </c>
      <c r="AB165" s="44" t="str">
        <f>P165</f>
        <v>TTYTCYCCTGGGCAYMTYTGGGA</v>
      </c>
      <c r="AH165" s="45">
        <v>164</v>
      </c>
    </row>
    <row r="166" spans="1:34" ht="14.25" customHeight="1" thickTop="1" thickBot="1" x14ac:dyDescent="0.25">
      <c r="A166" s="71">
        <v>100</v>
      </c>
      <c r="B166" s="53">
        <f>(I166/1000)/(A166/1000000)</f>
        <v>538</v>
      </c>
      <c r="C166" s="46">
        <v>177</v>
      </c>
      <c r="F166" s="81" t="s">
        <v>110</v>
      </c>
      <c r="H166" s="48">
        <v>538</v>
      </c>
      <c r="I166" s="49">
        <v>53.8</v>
      </c>
      <c r="J166" s="95">
        <v>374</v>
      </c>
      <c r="K166" s="48" t="s">
        <v>111</v>
      </c>
      <c r="L166" s="50">
        <v>6961</v>
      </c>
      <c r="M166" s="48">
        <v>47.1</v>
      </c>
      <c r="N166" s="75">
        <v>60.3</v>
      </c>
      <c r="O166" s="61">
        <v>538</v>
      </c>
      <c r="P166" s="44" t="s">
        <v>112</v>
      </c>
      <c r="Q166" s="56">
        <v>23</v>
      </c>
      <c r="R166" s="48" t="s">
        <v>384</v>
      </c>
      <c r="S166" s="62" t="s">
        <v>385</v>
      </c>
      <c r="T166" s="73"/>
      <c r="U166" s="62"/>
      <c r="V166" s="62"/>
      <c r="W166" s="52">
        <v>11152055</v>
      </c>
      <c r="X166" s="57">
        <v>50</v>
      </c>
      <c r="Y166" s="220"/>
      <c r="Z166" s="104" t="s">
        <v>824</v>
      </c>
      <c r="AA166" s="47" t="str">
        <f>CONCATENATE("&gt;",F166,"_",C166," ",Z166)</f>
        <v>&gt;HEV.HVR.f2c_177 HEV</v>
      </c>
      <c r="AB166" s="44" t="str">
        <f>P166</f>
        <v>ACYTGGTCHACATCTGGYTTYTC</v>
      </c>
      <c r="AH166" s="45">
        <v>165</v>
      </c>
    </row>
    <row r="167" spans="1:34" ht="14.25" customHeight="1" thickTop="1" thickBot="1" x14ac:dyDescent="0.25">
      <c r="A167" s="71">
        <v>100</v>
      </c>
      <c r="B167" s="53">
        <f>(I167/1000)/(A167/1000000)</f>
        <v>378.99999999999994</v>
      </c>
      <c r="C167" s="46">
        <v>178</v>
      </c>
      <c r="F167" s="81" t="s">
        <v>113</v>
      </c>
      <c r="H167" s="48">
        <v>379</v>
      </c>
      <c r="I167" s="49">
        <v>37.9</v>
      </c>
      <c r="J167" s="95">
        <v>228</v>
      </c>
      <c r="K167" s="48" t="s">
        <v>114</v>
      </c>
      <c r="L167" s="50">
        <v>6020</v>
      </c>
      <c r="M167" s="48">
        <v>70</v>
      </c>
      <c r="N167" s="75">
        <v>65.5</v>
      </c>
      <c r="O167" s="61">
        <v>379</v>
      </c>
      <c r="P167" s="44" t="s">
        <v>115</v>
      </c>
      <c r="Q167" s="56">
        <v>20</v>
      </c>
      <c r="R167" s="48" t="s">
        <v>384</v>
      </c>
      <c r="S167" s="62" t="s">
        <v>385</v>
      </c>
      <c r="T167" s="73"/>
      <c r="U167" s="62"/>
      <c r="V167" s="62"/>
      <c r="W167" s="52">
        <v>11152056</v>
      </c>
      <c r="X167" s="57">
        <v>50</v>
      </c>
      <c r="Z167" s="104" t="s">
        <v>824</v>
      </c>
      <c r="AA167" s="47" t="str">
        <f>CONCATENATE("&gt;",F167,"_",C167," ",Z167)</f>
        <v>&gt;HEV.HVR.f1a_178 HEV</v>
      </c>
      <c r="AB167" s="44" t="str">
        <f>P167</f>
        <v>TTYTCCCCYCCTGAGGCGGC</v>
      </c>
      <c r="AH167" s="45">
        <v>166</v>
      </c>
    </row>
    <row r="168" spans="1:34" ht="14.25" customHeight="1" thickTop="1" thickBot="1" x14ac:dyDescent="0.25">
      <c r="A168" s="71">
        <v>100</v>
      </c>
      <c r="B168" s="53">
        <f>(I168/1000)/(A168/1000000)</f>
        <v>495</v>
      </c>
      <c r="C168" s="46">
        <v>179</v>
      </c>
      <c r="F168" s="81" t="s">
        <v>116</v>
      </c>
      <c r="H168" s="48">
        <v>495</v>
      </c>
      <c r="I168" s="49">
        <v>49.5</v>
      </c>
      <c r="J168" s="95">
        <v>435</v>
      </c>
      <c r="K168" s="48" t="s">
        <v>117</v>
      </c>
      <c r="L168" s="50">
        <v>8790</v>
      </c>
      <c r="M168" s="48">
        <v>39.700000000000003</v>
      </c>
      <c r="N168" s="75">
        <v>63.1</v>
      </c>
      <c r="O168" s="61">
        <v>495</v>
      </c>
      <c r="P168" s="44" t="s">
        <v>118</v>
      </c>
      <c r="Q168" s="56">
        <v>29</v>
      </c>
      <c r="R168" s="48" t="s">
        <v>384</v>
      </c>
      <c r="S168" s="62" t="s">
        <v>385</v>
      </c>
      <c r="T168" s="73"/>
      <c r="U168" s="62"/>
      <c r="V168" s="62"/>
      <c r="W168" s="52">
        <v>11152057</v>
      </c>
      <c r="X168" s="57">
        <v>50</v>
      </c>
      <c r="Z168" s="104" t="s">
        <v>824</v>
      </c>
      <c r="AA168" s="47" t="str">
        <f>CONCATENATE("&gt;",F168,"_",C168," ",Z168)</f>
        <v>&gt;HEV.HVR.r4b_179 HEV</v>
      </c>
      <c r="AB168" s="44" t="str">
        <f>P168</f>
        <v>TTAACCARCCARTCACARTCYGAYTCAAA</v>
      </c>
      <c r="AH168" s="45">
        <v>167</v>
      </c>
    </row>
    <row r="169" spans="1:34" ht="14.25" customHeight="1" thickTop="1" thickBot="1" x14ac:dyDescent="0.25">
      <c r="A169" s="71">
        <v>100</v>
      </c>
      <c r="B169" s="53">
        <f>(I169/1000)/(A169/1000000)</f>
        <v>434.99999999999994</v>
      </c>
      <c r="C169" s="46">
        <v>180</v>
      </c>
      <c r="F169" s="81" t="s">
        <v>119</v>
      </c>
      <c r="H169" s="48">
        <v>435</v>
      </c>
      <c r="I169" s="49">
        <v>43.5</v>
      </c>
      <c r="J169" s="95">
        <v>305</v>
      </c>
      <c r="K169" s="48" t="s">
        <v>155</v>
      </c>
      <c r="L169" s="50">
        <v>7004</v>
      </c>
      <c r="M169" s="48">
        <v>56.5</v>
      </c>
      <c r="N169" s="75">
        <v>64.2</v>
      </c>
      <c r="O169" s="61">
        <v>435</v>
      </c>
      <c r="P169" s="44" t="s">
        <v>120</v>
      </c>
      <c r="Q169" s="56">
        <v>23</v>
      </c>
      <c r="R169" s="48" t="s">
        <v>384</v>
      </c>
      <c r="S169" s="62" t="s">
        <v>385</v>
      </c>
      <c r="T169" s="73"/>
      <c r="U169" s="62"/>
      <c r="V169" s="62"/>
      <c r="W169" s="52">
        <v>11152058</v>
      </c>
      <c r="X169" s="57">
        <v>50</v>
      </c>
      <c r="Z169" s="104" t="s">
        <v>824</v>
      </c>
      <c r="AA169" s="47" t="str">
        <f>CONCATENATE("&gt;",F169,"_",C169," ",Z169)</f>
        <v>&gt;HEV.HVR.r3a_180 HEV</v>
      </c>
      <c r="AB169" s="44" t="str">
        <f>P169</f>
        <v>TACACCTTRGCSCCRTCRGGRTA</v>
      </c>
      <c r="AH169" s="45">
        <v>168</v>
      </c>
    </row>
    <row r="170" spans="1:34" ht="14.25" customHeight="1" thickTop="1" thickBot="1" x14ac:dyDescent="0.25">
      <c r="A170" s="71">
        <v>100</v>
      </c>
      <c r="B170" s="53">
        <f>(I170/1000)/(A170/1000000)</f>
        <v>400</v>
      </c>
      <c r="C170" s="46">
        <v>181</v>
      </c>
      <c r="F170" s="81" t="s">
        <v>121</v>
      </c>
      <c r="H170" s="48">
        <v>400</v>
      </c>
      <c r="I170" s="49">
        <v>40</v>
      </c>
      <c r="J170" s="95">
        <v>388</v>
      </c>
      <c r="K170" s="48" t="s">
        <v>122</v>
      </c>
      <c r="L170" s="50">
        <v>9702</v>
      </c>
      <c r="M170" s="48">
        <v>47.9</v>
      </c>
      <c r="N170" s="75">
        <v>68.599999999999994</v>
      </c>
      <c r="O170" s="61">
        <v>400</v>
      </c>
      <c r="P170" s="44" t="s">
        <v>123</v>
      </c>
      <c r="Q170" s="56">
        <v>32</v>
      </c>
      <c r="R170" s="48" t="s">
        <v>384</v>
      </c>
      <c r="S170" s="62" t="s">
        <v>385</v>
      </c>
      <c r="T170" s="73"/>
      <c r="U170" s="62"/>
      <c r="V170" s="62"/>
      <c r="W170" s="52">
        <v>11152059</v>
      </c>
      <c r="X170" s="57">
        <v>50</v>
      </c>
      <c r="Z170" s="104" t="s">
        <v>824</v>
      </c>
      <c r="AA170" s="47" t="str">
        <f>CONCATENATE("&gt;",F170,"_",C170," ",Z170)</f>
        <v>&gt;HEV.HVR.f2b_181 HEV</v>
      </c>
      <c r="AB170" s="44" t="str">
        <f>P170</f>
        <v>TAYACYCGNACYTGGTCHACATCTGGYTTYTC</v>
      </c>
      <c r="AH170" s="45">
        <v>169</v>
      </c>
    </row>
    <row r="171" spans="1:34" ht="14.25" customHeight="1" thickTop="1" thickBot="1" x14ac:dyDescent="0.25">
      <c r="A171" s="71">
        <v>100</v>
      </c>
      <c r="B171" s="53">
        <f>(I171/1000)/(A171/1000000)</f>
        <v>357.99999999999994</v>
      </c>
      <c r="C171" s="46">
        <v>201</v>
      </c>
      <c r="F171" s="81" t="s">
        <v>102</v>
      </c>
      <c r="H171" s="48">
        <v>358</v>
      </c>
      <c r="I171" s="49">
        <v>35.799999999999997</v>
      </c>
      <c r="J171" s="95">
        <v>290</v>
      </c>
      <c r="K171" s="48" t="s">
        <v>47</v>
      </c>
      <c r="L171" s="50">
        <v>8076</v>
      </c>
      <c r="M171" s="48">
        <v>57.7</v>
      </c>
      <c r="N171" s="75">
        <v>68</v>
      </c>
      <c r="O171" s="61">
        <v>358</v>
      </c>
      <c r="P171" s="44" t="s">
        <v>103</v>
      </c>
      <c r="Q171" s="56">
        <v>26</v>
      </c>
      <c r="R171" s="48" t="s">
        <v>384</v>
      </c>
      <c r="S171" s="62" t="s">
        <v>385</v>
      </c>
      <c r="T171" s="73"/>
      <c r="U171" s="62"/>
      <c r="V171" s="62"/>
      <c r="W171" s="52">
        <v>11152052</v>
      </c>
      <c r="X171" s="57">
        <v>50</v>
      </c>
      <c r="Z171" s="104" t="s">
        <v>824</v>
      </c>
      <c r="AA171" s="47" t="str">
        <f>CONCATENATE("&gt;",F171,"_",C171," ",Z171)</f>
        <v>&gt;HEV.g3.pORF3.f5_201 HEV</v>
      </c>
      <c r="AB171" s="44" t="str">
        <f>P171</f>
        <v>CGARGGYTRACGAATGTYGCGCAGGT</v>
      </c>
      <c r="AH171" s="45">
        <v>170</v>
      </c>
    </row>
    <row r="172" spans="1:34" ht="14.25" customHeight="1" thickTop="1" thickBot="1" x14ac:dyDescent="0.25">
      <c r="A172" s="71">
        <v>100</v>
      </c>
      <c r="B172" s="53">
        <f>(I172/1000)/(A172/1000000)</f>
        <v>392.99999999999994</v>
      </c>
      <c r="C172" s="46">
        <v>202</v>
      </c>
      <c r="F172" s="81" t="s">
        <v>104</v>
      </c>
      <c r="H172" s="48">
        <v>393</v>
      </c>
      <c r="I172" s="49">
        <v>39.299999999999997</v>
      </c>
      <c r="J172" s="95">
        <v>282</v>
      </c>
      <c r="K172" s="48" t="s">
        <v>105</v>
      </c>
      <c r="L172" s="50">
        <v>7179</v>
      </c>
      <c r="M172" s="48">
        <v>47.8</v>
      </c>
      <c r="N172" s="75">
        <v>60.6</v>
      </c>
      <c r="O172" s="61">
        <v>393</v>
      </c>
      <c r="P172" s="44" t="s">
        <v>106</v>
      </c>
      <c r="Q172" s="56">
        <v>23</v>
      </c>
      <c r="R172" s="48" t="s">
        <v>384</v>
      </c>
      <c r="S172" s="62" t="s">
        <v>385</v>
      </c>
      <c r="T172" s="73"/>
      <c r="U172" s="62"/>
      <c r="V172" s="62"/>
      <c r="W172" s="52">
        <v>11152053</v>
      </c>
      <c r="X172" s="57">
        <v>50</v>
      </c>
      <c r="Z172" s="104" t="s">
        <v>824</v>
      </c>
      <c r="AA172" s="47" t="str">
        <f>CONCATENATE("&gt;",F172,"_",C172," ",Z172)</f>
        <v>&gt;HEV.g3.pORF3.f1_202 HEV</v>
      </c>
      <c r="AB172" s="44" t="str">
        <f>P172</f>
        <v>TGYGGGYTSAARYTGAAGGTTGA</v>
      </c>
      <c r="AH172" s="45">
        <v>171</v>
      </c>
    </row>
    <row r="173" spans="1:34" ht="14.25" customHeight="1" thickTop="1" thickBot="1" x14ac:dyDescent="0.25">
      <c r="A173" s="71">
        <v>100</v>
      </c>
      <c r="B173" s="53">
        <f>(I173/1000)/(A173/1000000)</f>
        <v>451</v>
      </c>
      <c r="C173" s="460">
        <v>203</v>
      </c>
      <c r="F173" s="81" t="s">
        <v>295</v>
      </c>
      <c r="H173" s="48">
        <v>451</v>
      </c>
      <c r="I173" s="49">
        <v>45.1</v>
      </c>
      <c r="J173" s="95">
        <v>313</v>
      </c>
      <c r="K173" s="48" t="s">
        <v>296</v>
      </c>
      <c r="L173" s="50">
        <v>6931</v>
      </c>
      <c r="M173" s="48">
        <v>45.7</v>
      </c>
      <c r="N173" s="75">
        <v>59.8</v>
      </c>
      <c r="O173" s="61">
        <v>451</v>
      </c>
      <c r="P173" s="44" t="s">
        <v>297</v>
      </c>
      <c r="Q173" s="56">
        <v>23</v>
      </c>
      <c r="R173" s="48" t="s">
        <v>418</v>
      </c>
      <c r="S173" s="62" t="s">
        <v>385</v>
      </c>
      <c r="T173" s="73"/>
      <c r="U173" s="62"/>
      <c r="V173" s="62"/>
      <c r="W173" s="52">
        <v>11114098</v>
      </c>
      <c r="X173" s="57">
        <v>50</v>
      </c>
      <c r="Y173" s="219" t="s">
        <v>58</v>
      </c>
      <c r="Z173" s="104" t="s">
        <v>824</v>
      </c>
      <c r="AA173" s="47" t="str">
        <f>CONCATENATE("&gt;",F173,"_",C173," ",Z173)</f>
        <v>&gt;RHEV1_203 HEV</v>
      </c>
      <c r="AB173" s="44" t="str">
        <f>P173</f>
        <v>TCGCGCATCACMTTYTTCCARAA</v>
      </c>
      <c r="AH173" s="45">
        <v>172</v>
      </c>
    </row>
    <row r="174" spans="1:34" ht="14.25" customHeight="1" thickTop="1" thickBot="1" x14ac:dyDescent="0.25">
      <c r="A174" s="71">
        <v>100</v>
      </c>
      <c r="B174" s="53">
        <f>(I174/1000)/(A174/1000000)</f>
        <v>472.00000000000006</v>
      </c>
      <c r="C174" s="460">
        <v>204</v>
      </c>
      <c r="F174" s="81" t="s">
        <v>298</v>
      </c>
      <c r="H174" s="48">
        <v>472</v>
      </c>
      <c r="I174" s="49">
        <v>47.2</v>
      </c>
      <c r="J174" s="95">
        <v>330</v>
      </c>
      <c r="K174" s="48" t="s">
        <v>299</v>
      </c>
      <c r="L174" s="50">
        <v>6993</v>
      </c>
      <c r="M174" s="48">
        <v>51.4</v>
      </c>
      <c r="N174" s="75">
        <v>62.1</v>
      </c>
      <c r="O174" s="61">
        <v>472</v>
      </c>
      <c r="P174" s="44" t="s">
        <v>300</v>
      </c>
      <c r="Q174" s="56">
        <v>23</v>
      </c>
      <c r="R174" s="48" t="s">
        <v>418</v>
      </c>
      <c r="S174" s="62" t="s">
        <v>385</v>
      </c>
      <c r="T174" s="73"/>
      <c r="U174" s="62"/>
      <c r="V174" s="62"/>
      <c r="W174" s="52">
        <v>11114099</v>
      </c>
      <c r="X174" s="57">
        <v>50</v>
      </c>
      <c r="Y174" s="219" t="s">
        <v>58</v>
      </c>
      <c r="Z174" s="104" t="s">
        <v>824</v>
      </c>
      <c r="AA174" s="47" t="str">
        <f>CONCATENATE("&gt;",F174,"_",C174," ",Z174)</f>
        <v>&gt;RHEV2_204 HEV</v>
      </c>
      <c r="AB174" s="44" t="str">
        <f>P174</f>
        <v>GCCATGTTCCAGACDGTRTTCCA</v>
      </c>
      <c r="AH174" s="45">
        <v>173</v>
      </c>
    </row>
    <row r="175" spans="1:34" ht="14.25" customHeight="1" thickTop="1" thickBot="1" x14ac:dyDescent="0.25">
      <c r="A175" s="71">
        <v>100</v>
      </c>
      <c r="B175" s="53">
        <f>(I175/1000)/(A175/1000000)</f>
        <v>436</v>
      </c>
      <c r="C175" s="460">
        <v>205</v>
      </c>
      <c r="F175" s="81" t="s">
        <v>301</v>
      </c>
      <c r="H175" s="48">
        <v>436</v>
      </c>
      <c r="I175" s="49">
        <v>43.6</v>
      </c>
      <c r="J175" s="95">
        <v>334</v>
      </c>
      <c r="K175" s="48" t="s">
        <v>47</v>
      </c>
      <c r="L175" s="50">
        <v>7650</v>
      </c>
      <c r="M175" s="48">
        <v>60</v>
      </c>
      <c r="N175" s="75">
        <v>67.900000000000006</v>
      </c>
      <c r="O175" s="61">
        <v>436</v>
      </c>
      <c r="P175" s="44" t="s">
        <v>302</v>
      </c>
      <c r="Q175" s="56">
        <v>25</v>
      </c>
      <c r="R175" s="48" t="s">
        <v>418</v>
      </c>
      <c r="S175" s="62" t="s">
        <v>385</v>
      </c>
      <c r="T175" s="73"/>
      <c r="U175" s="62"/>
      <c r="V175" s="62"/>
      <c r="W175" s="52">
        <v>11114100</v>
      </c>
      <c r="X175" s="57">
        <v>50</v>
      </c>
      <c r="Y175" s="219" t="s">
        <v>58</v>
      </c>
      <c r="Z175" s="104" t="s">
        <v>824</v>
      </c>
      <c r="AA175" s="47" t="str">
        <f>CONCATENATE("&gt;",F175,"_",C175," ",Z175)</f>
        <v>&gt;RHEV3_205 HEV</v>
      </c>
      <c r="AB175" s="44" t="str">
        <f>P175</f>
        <v>GTGCTCTGTTTGGCCCNTGGTTYCG</v>
      </c>
      <c r="AH175" s="45">
        <v>174</v>
      </c>
    </row>
    <row r="176" spans="1:34" ht="14.25" customHeight="1" thickTop="1" thickBot="1" x14ac:dyDescent="0.25">
      <c r="A176" s="71">
        <v>100</v>
      </c>
      <c r="B176" s="53">
        <f>(I176/1000)/(A176/1000000)</f>
        <v>401</v>
      </c>
      <c r="C176" s="460">
        <v>206</v>
      </c>
      <c r="F176" s="81" t="s">
        <v>303</v>
      </c>
      <c r="H176" s="48">
        <v>401</v>
      </c>
      <c r="I176" s="49">
        <v>40.1</v>
      </c>
      <c r="J176" s="95">
        <v>316</v>
      </c>
      <c r="K176" s="48" t="s">
        <v>304</v>
      </c>
      <c r="L176" s="50">
        <v>7874</v>
      </c>
      <c r="M176" s="48">
        <v>55.8</v>
      </c>
      <c r="N176" s="75">
        <v>67.2</v>
      </c>
      <c r="O176" s="61">
        <v>401</v>
      </c>
      <c r="P176" s="44" t="s">
        <v>305</v>
      </c>
      <c r="Q176" s="56">
        <v>26</v>
      </c>
      <c r="R176" s="48" t="s">
        <v>418</v>
      </c>
      <c r="S176" s="62" t="s">
        <v>385</v>
      </c>
      <c r="T176" s="73"/>
      <c r="U176" s="62"/>
      <c r="V176" s="62"/>
      <c r="W176" s="52">
        <v>11114101</v>
      </c>
      <c r="X176" s="57">
        <v>50</v>
      </c>
      <c r="Y176" s="219" t="s">
        <v>58</v>
      </c>
      <c r="Z176" s="104" t="s">
        <v>824</v>
      </c>
      <c r="AA176" s="47" t="str">
        <f>CONCATENATE("&gt;",F176,"_",C176," ",Z176)</f>
        <v>&gt;RHEV4_206 HEV</v>
      </c>
      <c r="AB176" s="44" t="str">
        <f>P176</f>
        <v>CCAGGCTCACCRGARTGYTTCTTCCA</v>
      </c>
      <c r="AH176" s="45">
        <v>175</v>
      </c>
    </row>
    <row r="177" spans="1:34" ht="14.25" customHeight="1" thickTop="1" thickBot="1" x14ac:dyDescent="0.25">
      <c r="A177" s="71">
        <v>100</v>
      </c>
      <c r="B177" s="53">
        <f>(I177/1000)/(A177/1000000)</f>
        <v>477.99999999999994</v>
      </c>
      <c r="C177" s="460">
        <v>207</v>
      </c>
      <c r="F177" s="81" t="s">
        <v>306</v>
      </c>
      <c r="H177" s="48">
        <v>478</v>
      </c>
      <c r="I177" s="49">
        <v>47.8</v>
      </c>
      <c r="J177" s="95">
        <v>366</v>
      </c>
      <c r="K177" s="48" t="s">
        <v>307</v>
      </c>
      <c r="L177" s="50">
        <v>7662</v>
      </c>
      <c r="M177" s="48">
        <v>58</v>
      </c>
      <c r="N177" s="75">
        <v>67.099999999999994</v>
      </c>
      <c r="O177" s="61">
        <v>478</v>
      </c>
      <c r="P177" s="44" t="s">
        <v>308</v>
      </c>
      <c r="Q177" s="56">
        <v>25</v>
      </c>
      <c r="R177" s="48" t="s">
        <v>418</v>
      </c>
      <c r="S177" s="62" t="s">
        <v>385</v>
      </c>
      <c r="T177" s="73"/>
      <c r="U177" s="62"/>
      <c r="V177" s="62"/>
      <c r="W177" s="52">
        <v>11114102</v>
      </c>
      <c r="X177" s="57">
        <v>50</v>
      </c>
      <c r="Y177" s="219" t="s">
        <v>58</v>
      </c>
      <c r="Z177" s="104" t="s">
        <v>824</v>
      </c>
      <c r="AA177" s="47" t="str">
        <f>CONCATENATE("&gt;",F177,"_",C177," ",Z177)</f>
        <v>&gt;RHEV5_207 HEV</v>
      </c>
      <c r="AB177" s="44" t="str">
        <f>P177</f>
        <v>GTGCTCTGTTTGGCCCNTGGTTYMG</v>
      </c>
      <c r="AH177" s="45">
        <v>176</v>
      </c>
    </row>
    <row r="178" spans="1:34" ht="14.25" customHeight="1" thickTop="1" thickBot="1" x14ac:dyDescent="0.25">
      <c r="A178" s="71">
        <v>100</v>
      </c>
      <c r="B178" s="53">
        <f>(I178/1000)/(A178/1000000)</f>
        <v>200</v>
      </c>
      <c r="C178" s="46">
        <v>208</v>
      </c>
      <c r="F178" s="81" t="s">
        <v>232</v>
      </c>
      <c r="H178" s="48">
        <v>200</v>
      </c>
      <c r="I178" s="49">
        <v>20</v>
      </c>
      <c r="J178" s="95">
        <v>152</v>
      </c>
      <c r="K178" s="48" t="s">
        <v>185</v>
      </c>
      <c r="L178" s="50">
        <v>7592</v>
      </c>
      <c r="M178" s="48">
        <v>52</v>
      </c>
      <c r="N178" s="75">
        <v>64.599999999999994</v>
      </c>
      <c r="O178" s="61">
        <v>200</v>
      </c>
      <c r="P178" s="44" t="s">
        <v>186</v>
      </c>
      <c r="Q178" s="56">
        <v>25</v>
      </c>
      <c r="R178" s="48" t="s">
        <v>384</v>
      </c>
      <c r="S178" s="62" t="s">
        <v>385</v>
      </c>
      <c r="T178" s="73"/>
      <c r="U178" s="62"/>
      <c r="V178" s="62"/>
      <c r="W178" s="52">
        <v>11030526</v>
      </c>
      <c r="X178" s="57">
        <v>50</v>
      </c>
      <c r="Y178" s="220"/>
      <c r="Z178" s="104" t="s">
        <v>824</v>
      </c>
      <c r="AA178" s="47" t="str">
        <f>CONCATENATE("&gt;",F178,"_",C178," ",Z178)</f>
        <v>&gt;hep1.DfG_208 HEV</v>
      </c>
      <c r="AB178" s="44" t="str">
        <f>P178</f>
        <v>CCTGGCATTACTACTGCCATTGAGC</v>
      </c>
      <c r="AH178" s="45">
        <v>177</v>
      </c>
    </row>
    <row r="179" spans="1:34" ht="14.25" customHeight="1" thickTop="1" thickBot="1" x14ac:dyDescent="0.25">
      <c r="A179" s="71">
        <v>100</v>
      </c>
      <c r="B179" s="53">
        <f>(I179/1000)/(A179/1000000)</f>
        <v>129</v>
      </c>
      <c r="C179" s="46">
        <v>209</v>
      </c>
      <c r="F179" s="81" t="s">
        <v>233</v>
      </c>
      <c r="H179" s="48">
        <v>129</v>
      </c>
      <c r="I179" s="49">
        <v>12.9</v>
      </c>
      <c r="J179" s="95">
        <v>78</v>
      </c>
      <c r="K179" s="48" t="s">
        <v>187</v>
      </c>
      <c r="L179" s="50">
        <v>6077</v>
      </c>
      <c r="M179" s="48">
        <v>60</v>
      </c>
      <c r="N179" s="75">
        <v>61.4</v>
      </c>
      <c r="O179" s="61">
        <v>129</v>
      </c>
      <c r="P179" s="44" t="s">
        <v>188</v>
      </c>
      <c r="Q179" s="56">
        <v>20</v>
      </c>
      <c r="R179" s="48" t="s">
        <v>384</v>
      </c>
      <c r="S179" s="62" t="s">
        <v>385</v>
      </c>
      <c r="T179" s="73"/>
      <c r="U179" s="62"/>
      <c r="V179" s="62"/>
      <c r="W179" s="52">
        <v>11030527</v>
      </c>
      <c r="X179" s="57">
        <v>50</v>
      </c>
      <c r="Y179" s="220"/>
      <c r="Z179" s="104" t="s">
        <v>824</v>
      </c>
      <c r="AA179" s="47" t="str">
        <f>CONCATENATE("&gt;",F179,"_",C179," ",Z179)</f>
        <v>&gt;hep2.DfG_209 HEV</v>
      </c>
      <c r="AB179" s="44" t="str">
        <f>P179</f>
        <v>GCATCCTCAGAGGCGTTCCA</v>
      </c>
      <c r="AH179" s="45">
        <v>178</v>
      </c>
    </row>
    <row r="180" spans="1:34" ht="14.25" customHeight="1" thickTop="1" thickBot="1" x14ac:dyDescent="0.25">
      <c r="A180" s="71">
        <v>100</v>
      </c>
      <c r="B180" s="53">
        <f>(I180/1000)/(A180/1000000)</f>
        <v>196.99999999999997</v>
      </c>
      <c r="C180" s="46">
        <v>210</v>
      </c>
      <c r="F180" s="81" t="s">
        <v>234</v>
      </c>
      <c r="H180" s="48">
        <v>197</v>
      </c>
      <c r="I180" s="49">
        <v>19.7</v>
      </c>
      <c r="J180" s="95">
        <v>127</v>
      </c>
      <c r="K180" s="48" t="s">
        <v>189</v>
      </c>
      <c r="L180" s="50">
        <v>6429</v>
      </c>
      <c r="M180" s="48">
        <v>61.9</v>
      </c>
      <c r="N180" s="75">
        <v>63.7</v>
      </c>
      <c r="O180" s="61">
        <v>197</v>
      </c>
      <c r="P180" s="44" t="s">
        <v>190</v>
      </c>
      <c r="Q180" s="56">
        <v>21</v>
      </c>
      <c r="R180" s="48" t="s">
        <v>384</v>
      </c>
      <c r="S180" s="62" t="s">
        <v>385</v>
      </c>
      <c r="T180" s="73"/>
      <c r="U180" s="62"/>
      <c r="V180" s="62"/>
      <c r="W180" s="52">
        <v>11030528</v>
      </c>
      <c r="X180" s="57">
        <v>50</v>
      </c>
      <c r="Y180" s="220"/>
      <c r="Z180" s="104" t="s">
        <v>824</v>
      </c>
      <c r="AA180" s="47" t="str">
        <f>CONCATENATE("&gt;",F180,"_",C180," ",Z180)</f>
        <v>&gt;hep3.DfG_210 HEV</v>
      </c>
      <c r="AB180" s="44" t="str">
        <f>P180</f>
        <v>TCCGCCTTGGCGAATGCTGTG</v>
      </c>
      <c r="AH180" s="45">
        <v>179</v>
      </c>
    </row>
    <row r="181" spans="1:34" ht="14.25" customHeight="1" thickTop="1" thickBot="1" x14ac:dyDescent="0.25">
      <c r="A181" s="71">
        <v>100</v>
      </c>
      <c r="B181" s="53">
        <f>(I181/1000)/(A181/1000000)</f>
        <v>272</v>
      </c>
      <c r="C181" s="46">
        <v>211</v>
      </c>
      <c r="F181" s="81" t="s">
        <v>235</v>
      </c>
      <c r="H181" s="48">
        <v>272</v>
      </c>
      <c r="I181" s="49">
        <v>27.2</v>
      </c>
      <c r="J181" s="95">
        <v>212</v>
      </c>
      <c r="K181" s="48" t="s">
        <v>399</v>
      </c>
      <c r="L181" s="50">
        <v>7820</v>
      </c>
      <c r="M181" s="48">
        <v>51.3</v>
      </c>
      <c r="N181" s="75">
        <v>64.3</v>
      </c>
      <c r="O181" s="61">
        <v>272</v>
      </c>
      <c r="P181" s="44" t="s">
        <v>191</v>
      </c>
      <c r="Q181" s="56">
        <v>25</v>
      </c>
      <c r="R181" s="48" t="s">
        <v>384</v>
      </c>
      <c r="S181" s="62" t="s">
        <v>385</v>
      </c>
      <c r="T181" s="73"/>
      <c r="U181" s="62"/>
      <c r="V181" s="62"/>
      <c r="W181" s="52">
        <v>11030529</v>
      </c>
      <c r="X181" s="57">
        <v>50</v>
      </c>
      <c r="Y181" s="220"/>
      <c r="Z181" s="104" t="s">
        <v>824</v>
      </c>
      <c r="AA181" s="47" t="str">
        <f>CONCATENATE("&gt;",F181,"_",C181," ",Z181)</f>
        <v>&gt;hep4.DfG_211 HEV</v>
      </c>
      <c r="AB181" s="44" t="str">
        <f>P181</f>
        <v>GATTTDGTRGAGCARGCTGAYGGGA</v>
      </c>
      <c r="AH181" s="45">
        <v>180</v>
      </c>
    </row>
    <row r="182" spans="1:34" ht="14.25" customHeight="1" thickTop="1" thickBot="1" x14ac:dyDescent="0.25">
      <c r="A182" s="71">
        <v>100</v>
      </c>
      <c r="B182" s="53">
        <f>(I182/1000)/(A182/1000000)</f>
        <v>184.99999999999997</v>
      </c>
      <c r="C182" s="46">
        <v>212</v>
      </c>
      <c r="F182" s="81" t="s">
        <v>236</v>
      </c>
      <c r="H182" s="48">
        <v>185</v>
      </c>
      <c r="I182" s="49">
        <v>18.5</v>
      </c>
      <c r="J182" s="95">
        <v>119</v>
      </c>
      <c r="K182" s="48" t="s">
        <v>192</v>
      </c>
      <c r="L182" s="50">
        <v>6404</v>
      </c>
      <c r="M182" s="48">
        <v>57.1</v>
      </c>
      <c r="N182" s="75">
        <v>61.8</v>
      </c>
      <c r="O182" s="61">
        <v>185</v>
      </c>
      <c r="P182" s="44" t="s">
        <v>193</v>
      </c>
      <c r="Q182" s="56">
        <v>21</v>
      </c>
      <c r="R182" s="48" t="s">
        <v>384</v>
      </c>
      <c r="S182" s="62" t="s">
        <v>385</v>
      </c>
      <c r="T182" s="73"/>
      <c r="U182" s="62"/>
      <c r="V182" s="62"/>
      <c r="W182" s="52">
        <v>11030530</v>
      </c>
      <c r="X182" s="57">
        <v>50</v>
      </c>
      <c r="Y182" s="220"/>
      <c r="Z182" s="104" t="s">
        <v>824</v>
      </c>
      <c r="AA182" s="47" t="str">
        <f>CONCATENATE("&gt;",F182,"_",C182," ",Z182)</f>
        <v>&gt;hep5.DfG_212 HEV</v>
      </c>
      <c r="AB182" s="44" t="str">
        <f>P182</f>
        <v>GTGCCATCGGCTGCCATTTTG</v>
      </c>
      <c r="AH182" s="45">
        <v>181</v>
      </c>
    </row>
    <row r="183" spans="1:34" ht="14.25" customHeight="1" thickTop="1" thickBot="1" x14ac:dyDescent="0.25">
      <c r="A183" s="71">
        <v>100</v>
      </c>
      <c r="B183" s="53">
        <f>(I183/1000)/(A183/1000000)</f>
        <v>139</v>
      </c>
      <c r="C183" s="46">
        <v>213</v>
      </c>
      <c r="F183" s="81" t="s">
        <v>237</v>
      </c>
      <c r="H183" s="48">
        <v>139</v>
      </c>
      <c r="I183" s="49">
        <v>13.9</v>
      </c>
      <c r="J183" s="95">
        <v>100</v>
      </c>
      <c r="K183" s="48" t="s">
        <v>2</v>
      </c>
      <c r="L183" s="50">
        <v>7144</v>
      </c>
      <c r="M183" s="48">
        <v>56.5</v>
      </c>
      <c r="N183" s="75">
        <v>64.2</v>
      </c>
      <c r="O183" s="61">
        <v>139</v>
      </c>
      <c r="P183" s="44" t="s">
        <v>194</v>
      </c>
      <c r="Q183" s="56">
        <v>23</v>
      </c>
      <c r="R183" s="48" t="s">
        <v>384</v>
      </c>
      <c r="S183" s="62" t="s">
        <v>385</v>
      </c>
      <c r="T183" s="73"/>
      <c r="U183" s="62"/>
      <c r="V183" s="62"/>
      <c r="W183" s="52">
        <v>11030531</v>
      </c>
      <c r="X183" s="57">
        <v>50</v>
      </c>
      <c r="Y183" s="220"/>
      <c r="Z183" s="104" t="s">
        <v>824</v>
      </c>
      <c r="AA183" s="47" t="str">
        <f>CONCATENATE("&gt;",F183,"_",C183," ",Z183)</f>
        <v>&gt;hep6.DfG_213 HEV</v>
      </c>
      <c r="AB183" s="44" t="str">
        <f>P183</f>
        <v>AAGCTGGCGGCCTGGGATGTAAT</v>
      </c>
      <c r="AH183" s="45">
        <v>182</v>
      </c>
    </row>
    <row r="184" spans="1:34" ht="14.25" customHeight="1" thickTop="1" thickBot="1" x14ac:dyDescent="0.25">
      <c r="A184" s="71">
        <v>100</v>
      </c>
      <c r="B184" s="53">
        <f>(I184/1000)/(A184/1000000)</f>
        <v>150</v>
      </c>
      <c r="C184" s="46">
        <v>214</v>
      </c>
      <c r="F184" s="81" t="s">
        <v>238</v>
      </c>
      <c r="H184" s="48">
        <v>150</v>
      </c>
      <c r="I184" s="49">
        <v>15</v>
      </c>
      <c r="J184" s="95">
        <v>128</v>
      </c>
      <c r="K184" s="48" t="s">
        <v>195</v>
      </c>
      <c r="L184" s="50">
        <v>8500</v>
      </c>
      <c r="M184" s="48">
        <v>57.1</v>
      </c>
      <c r="N184" s="75">
        <v>69.5</v>
      </c>
      <c r="O184" s="61">
        <v>150</v>
      </c>
      <c r="P184" s="44" t="s">
        <v>196</v>
      </c>
      <c r="Q184" s="56">
        <v>28</v>
      </c>
      <c r="R184" s="48" t="s">
        <v>384</v>
      </c>
      <c r="S184" s="62" t="s">
        <v>385</v>
      </c>
      <c r="T184" s="73"/>
      <c r="U184" s="62"/>
      <c r="V184" s="62"/>
      <c r="W184" s="52">
        <v>11030532</v>
      </c>
      <c r="X184" s="57">
        <v>50</v>
      </c>
      <c r="Y184" s="220"/>
      <c r="Z184" s="104" t="s">
        <v>824</v>
      </c>
      <c r="AA184" s="47" t="str">
        <f>CONCATENATE("&gt;",F184,"_",C184," ",Z184)</f>
        <v>&gt;hep7.DfG_214 HEV</v>
      </c>
      <c r="AB184" s="44" t="str">
        <f>P184</f>
        <v>ATCCCAGGCCGCCAGCTTCAGTTCTATG</v>
      </c>
      <c r="AH184" s="45">
        <v>183</v>
      </c>
    </row>
    <row r="185" spans="1:34" ht="14.25" customHeight="1" thickTop="1" thickBot="1" x14ac:dyDescent="0.25">
      <c r="A185" s="71">
        <v>100</v>
      </c>
      <c r="B185" s="53">
        <f>(I185/1000)/(A185/1000000)</f>
        <v>250</v>
      </c>
      <c r="C185" s="46">
        <v>215</v>
      </c>
      <c r="F185" s="81" t="s">
        <v>239</v>
      </c>
      <c r="H185" s="48">
        <v>250</v>
      </c>
      <c r="I185" s="49">
        <v>25</v>
      </c>
      <c r="J185" s="95">
        <v>189</v>
      </c>
      <c r="K185" s="48" t="s">
        <v>197</v>
      </c>
      <c r="L185" s="50">
        <v>7584</v>
      </c>
      <c r="M185" s="48">
        <v>60</v>
      </c>
      <c r="N185" s="75">
        <v>67.900000000000006</v>
      </c>
      <c r="O185" s="61">
        <v>250</v>
      </c>
      <c r="P185" s="44" t="s">
        <v>198</v>
      </c>
      <c r="Q185" s="56">
        <v>25</v>
      </c>
      <c r="R185" s="48" t="s">
        <v>384</v>
      </c>
      <c r="S185" s="62" t="s">
        <v>385</v>
      </c>
      <c r="T185" s="73"/>
      <c r="U185" s="62"/>
      <c r="V185" s="62"/>
      <c r="W185" s="52">
        <v>11030533</v>
      </c>
      <c r="X185" s="57">
        <v>50</v>
      </c>
      <c r="Y185" s="220"/>
      <c r="Z185" s="104" t="s">
        <v>824</v>
      </c>
      <c r="AA185" s="47" t="str">
        <f>CONCATENATE("&gt;",F185,"_",C185," ",Z185)</f>
        <v>&gt;hep8.DfG_215 HEV</v>
      </c>
      <c r="AB185" s="44" t="str">
        <f>P185</f>
        <v>CGATATGCCGCCTCTAGCCTCTTGG</v>
      </c>
      <c r="AH185" s="45">
        <v>184</v>
      </c>
    </row>
    <row r="186" spans="1:34" ht="14.25" customHeight="1" thickTop="1" thickBot="1" x14ac:dyDescent="0.25">
      <c r="A186" s="71">
        <v>100</v>
      </c>
      <c r="B186" s="53">
        <f>(I186/1000)/(A186/1000000)</f>
        <v>172</v>
      </c>
      <c r="C186" s="46">
        <v>216</v>
      </c>
      <c r="F186" s="81" t="s">
        <v>240</v>
      </c>
      <c r="H186" s="48">
        <v>172</v>
      </c>
      <c r="I186" s="49">
        <v>17.2</v>
      </c>
      <c r="J186" s="95">
        <v>134</v>
      </c>
      <c r="K186" s="48" t="s">
        <v>610</v>
      </c>
      <c r="L186" s="50">
        <v>7826</v>
      </c>
      <c r="M186" s="48">
        <v>68</v>
      </c>
      <c r="N186" s="75">
        <v>71.2</v>
      </c>
      <c r="O186" s="61">
        <v>172</v>
      </c>
      <c r="P186" s="44" t="s">
        <v>199</v>
      </c>
      <c r="Q186" s="56">
        <v>25</v>
      </c>
      <c r="R186" s="48" t="s">
        <v>384</v>
      </c>
      <c r="S186" s="62" t="s">
        <v>385</v>
      </c>
      <c r="T186" s="73"/>
      <c r="U186" s="62"/>
      <c r="V186" s="62"/>
      <c r="W186" s="52">
        <v>11030534</v>
      </c>
      <c r="X186" s="57">
        <v>50</v>
      </c>
      <c r="Y186" s="220"/>
      <c r="Z186" s="104" t="s">
        <v>824</v>
      </c>
      <c r="AA186" s="47" t="str">
        <f>CONCATENATE("&gt;",F186,"_",C186," ",Z186)</f>
        <v>&gt;hep9.DfG_216 HEV</v>
      </c>
      <c r="AB186" s="44" t="str">
        <f>P186</f>
        <v>CGGAGGGCTTGGTTGGCGACTGTGG</v>
      </c>
      <c r="AH186" s="45">
        <v>185</v>
      </c>
    </row>
    <row r="187" spans="1:34" ht="14.25" customHeight="1" thickTop="1" thickBot="1" x14ac:dyDescent="0.25">
      <c r="A187" s="71">
        <v>100</v>
      </c>
      <c r="B187" s="53">
        <f>(I187/1000)/(A187/1000000)</f>
        <v>183</v>
      </c>
      <c r="C187" s="46">
        <v>217</v>
      </c>
      <c r="F187" s="81" t="s">
        <v>241</v>
      </c>
      <c r="H187" s="48">
        <v>183</v>
      </c>
      <c r="I187" s="49">
        <v>18.3</v>
      </c>
      <c r="J187" s="95">
        <v>169</v>
      </c>
      <c r="K187" s="48" t="s">
        <v>197</v>
      </c>
      <c r="L187" s="50">
        <v>9225</v>
      </c>
      <c r="M187" s="48">
        <v>53.3</v>
      </c>
      <c r="N187" s="75">
        <v>69.5</v>
      </c>
      <c r="O187" s="61">
        <v>183</v>
      </c>
      <c r="P187" s="44" t="s">
        <v>200</v>
      </c>
      <c r="Q187" s="56">
        <v>30</v>
      </c>
      <c r="R187" s="48" t="s">
        <v>384</v>
      </c>
      <c r="S187" s="62" t="s">
        <v>385</v>
      </c>
      <c r="T187" s="73"/>
      <c r="U187" s="62"/>
      <c r="V187" s="62"/>
      <c r="W187" s="52">
        <v>11030535</v>
      </c>
      <c r="X187" s="57">
        <v>50</v>
      </c>
      <c r="Y187" s="220"/>
      <c r="Z187" s="104" t="s">
        <v>824</v>
      </c>
      <c r="AA187" s="47" t="str">
        <f>CONCATENATE("&gt;",F187,"_",C187," ",Z187)</f>
        <v>&gt;hep10.DfG_217 HEV</v>
      </c>
      <c r="AB187" s="44" t="str">
        <f>P187</f>
        <v>ACACAGAGTATATGCGGCGAGACCTTCACG</v>
      </c>
      <c r="AH187" s="45">
        <v>186</v>
      </c>
    </row>
    <row r="188" spans="1:34" ht="14.25" customHeight="1" thickTop="1" thickBot="1" x14ac:dyDescent="0.25">
      <c r="A188" s="71">
        <v>100</v>
      </c>
      <c r="B188" s="53">
        <f>(I188/1000)/(A188/1000000)</f>
        <v>181</v>
      </c>
      <c r="C188" s="46">
        <v>218</v>
      </c>
      <c r="F188" s="81" t="s">
        <v>242</v>
      </c>
      <c r="H188" s="48">
        <v>181</v>
      </c>
      <c r="I188" s="49">
        <v>18.100000000000001</v>
      </c>
      <c r="J188" s="95">
        <v>143</v>
      </c>
      <c r="K188" s="48" t="s">
        <v>201</v>
      </c>
      <c r="L188" s="50">
        <v>7923</v>
      </c>
      <c r="M188" s="48">
        <v>42.3</v>
      </c>
      <c r="N188" s="75">
        <v>61.6</v>
      </c>
      <c r="O188" s="61">
        <v>181</v>
      </c>
      <c r="P188" s="44" t="s">
        <v>202</v>
      </c>
      <c r="Q188" s="56">
        <v>26</v>
      </c>
      <c r="R188" s="48" t="s">
        <v>384</v>
      </c>
      <c r="S188" s="62" t="s">
        <v>385</v>
      </c>
      <c r="T188" s="73"/>
      <c r="U188" s="62"/>
      <c r="V188" s="62"/>
      <c r="W188" s="52">
        <v>11030536</v>
      </c>
      <c r="X188" s="57">
        <v>50</v>
      </c>
      <c r="Y188" s="220"/>
      <c r="Z188" s="104" t="s">
        <v>824</v>
      </c>
      <c r="AA188" s="47" t="str">
        <f>CONCATENATE("&gt;",F188,"_",C188," ",Z188)</f>
        <v>&gt;hep11.DfG_218 HEV</v>
      </c>
      <c r="AB188" s="44" t="str">
        <f>P188</f>
        <v>GTTGAGCACGCCCAAAAATTTATCAC</v>
      </c>
      <c r="AH188" s="45">
        <v>187</v>
      </c>
    </row>
    <row r="189" spans="1:34" ht="14.25" customHeight="1" thickTop="1" thickBot="1" x14ac:dyDescent="0.25">
      <c r="A189" s="71">
        <v>100</v>
      </c>
      <c r="B189" s="53">
        <f>(I189/1000)/(A189/1000000)</f>
        <v>191.00000000000003</v>
      </c>
      <c r="C189" s="46">
        <v>219</v>
      </c>
      <c r="F189" s="81" t="s">
        <v>243</v>
      </c>
      <c r="H189" s="48">
        <v>191</v>
      </c>
      <c r="I189" s="49">
        <v>19.100000000000001</v>
      </c>
      <c r="J189" s="95">
        <v>150</v>
      </c>
      <c r="K189" s="48" t="s">
        <v>203</v>
      </c>
      <c r="L189" s="50">
        <v>7818</v>
      </c>
      <c r="M189" s="48">
        <v>38.5</v>
      </c>
      <c r="N189" s="75">
        <v>60.1</v>
      </c>
      <c r="O189" s="61">
        <v>191</v>
      </c>
      <c r="P189" s="44" t="s">
        <v>204</v>
      </c>
      <c r="Q189" s="56">
        <v>26</v>
      </c>
      <c r="R189" s="48" t="s">
        <v>384</v>
      </c>
      <c r="S189" s="62" t="s">
        <v>385</v>
      </c>
      <c r="T189" s="73"/>
      <c r="U189" s="62"/>
      <c r="V189" s="62"/>
      <c r="W189" s="52">
        <v>11030537</v>
      </c>
      <c r="X189" s="57">
        <v>50</v>
      </c>
      <c r="Y189" s="220"/>
      <c r="Z189" s="104" t="s">
        <v>824</v>
      </c>
      <c r="AA189" s="47" t="str">
        <f>CONCATENATE("&gt;",F189,"_",C189," ",Z189)</f>
        <v>&gt;hep12.DfG_219 HEV</v>
      </c>
      <c r="AB189" s="44" t="str">
        <f>P189</f>
        <v>TAATCAACCTTCAGTTTCAACCCACA</v>
      </c>
      <c r="AH189" s="45">
        <v>188</v>
      </c>
    </row>
    <row r="190" spans="1:34" ht="14.25" customHeight="1" thickTop="1" thickBot="1" x14ac:dyDescent="0.25">
      <c r="A190" s="71">
        <v>100</v>
      </c>
      <c r="B190" s="53">
        <f>(I190/1000)/(A190/1000000)</f>
        <v>439</v>
      </c>
      <c r="C190" s="46">
        <v>220</v>
      </c>
      <c r="F190" s="81" t="s">
        <v>244</v>
      </c>
      <c r="H190" s="48">
        <v>439</v>
      </c>
      <c r="I190" s="49">
        <v>43.9</v>
      </c>
      <c r="J190" s="95">
        <v>339</v>
      </c>
      <c r="K190" s="48" t="s">
        <v>205</v>
      </c>
      <c r="L190" s="50">
        <v>7734</v>
      </c>
      <c r="M190" s="48">
        <v>38</v>
      </c>
      <c r="N190" s="75">
        <v>58.9</v>
      </c>
      <c r="O190" s="61">
        <v>439</v>
      </c>
      <c r="P190" s="44" t="s">
        <v>206</v>
      </c>
      <c r="Q190" s="56">
        <v>25</v>
      </c>
      <c r="R190" s="48" t="s">
        <v>384</v>
      </c>
      <c r="S190" s="62" t="s">
        <v>385</v>
      </c>
      <c r="T190" s="73"/>
      <c r="U190" s="62"/>
      <c r="V190" s="62"/>
      <c r="W190" s="52">
        <v>11030538</v>
      </c>
      <c r="X190" s="57">
        <v>50</v>
      </c>
      <c r="Y190" s="220"/>
      <c r="Z190" s="104" t="s">
        <v>824</v>
      </c>
      <c r="AA190" s="47" t="str">
        <f>CONCATENATE("&gt;",F190,"_",C190," ",Z190)</f>
        <v>&gt;hep13.DfG_220 HEV</v>
      </c>
      <c r="AB190" s="44" t="str">
        <f>P190</f>
        <v>CTTTGGAAYACTGTTTGGAATATGG</v>
      </c>
      <c r="AH190" s="45">
        <v>189</v>
      </c>
    </row>
    <row r="191" spans="1:34" ht="14.25" customHeight="1" thickTop="1" thickBot="1" x14ac:dyDescent="0.25">
      <c r="A191" s="71">
        <v>100</v>
      </c>
      <c r="B191" s="53">
        <f>(I191/1000)/(A191/1000000)</f>
        <v>136.99999999999997</v>
      </c>
      <c r="C191" s="46">
        <v>221</v>
      </c>
      <c r="F191" s="81" t="s">
        <v>245</v>
      </c>
      <c r="H191" s="48">
        <v>137</v>
      </c>
      <c r="I191" s="49">
        <v>13.7</v>
      </c>
      <c r="J191" s="95">
        <v>91</v>
      </c>
      <c r="K191" s="48" t="s">
        <v>606</v>
      </c>
      <c r="L191" s="50">
        <v>6606</v>
      </c>
      <c r="M191" s="48">
        <v>52.4</v>
      </c>
      <c r="N191" s="75">
        <v>59.8</v>
      </c>
      <c r="O191" s="61">
        <v>137</v>
      </c>
      <c r="P191" s="44" t="s">
        <v>207</v>
      </c>
      <c r="Q191" s="56">
        <v>21</v>
      </c>
      <c r="R191" s="48" t="s">
        <v>384</v>
      </c>
      <c r="S191" s="62" t="s">
        <v>385</v>
      </c>
      <c r="T191" s="73"/>
      <c r="U191" s="62"/>
      <c r="V191" s="62"/>
      <c r="W191" s="52">
        <v>11030539</v>
      </c>
      <c r="X191" s="57">
        <v>50</v>
      </c>
      <c r="Y191" s="220"/>
      <c r="Z191" s="104" t="s">
        <v>824</v>
      </c>
      <c r="AA191" s="47" t="str">
        <f>CONCATENATE("&gt;",F191,"_",C191," ",Z191)</f>
        <v>&gt;hep14.DfG_221 HEV</v>
      </c>
      <c r="AB191" s="44" t="str">
        <f>P191</f>
        <v>GCAAAGGGGTTGGTTGGATGA</v>
      </c>
      <c r="AH191" s="45">
        <v>190</v>
      </c>
    </row>
    <row r="192" spans="1:34" ht="14.25" customHeight="1" thickTop="1" thickBot="1" x14ac:dyDescent="0.25">
      <c r="A192" s="71">
        <v>100</v>
      </c>
      <c r="B192" s="53">
        <f>(I192/1000)/(A192/1000000)</f>
        <v>665.99999999999989</v>
      </c>
      <c r="C192" s="46">
        <v>222</v>
      </c>
      <c r="F192" s="81" t="s">
        <v>246</v>
      </c>
      <c r="H192" s="48">
        <v>666</v>
      </c>
      <c r="I192" s="49">
        <v>66.599999999999994</v>
      </c>
      <c r="J192" s="95">
        <v>301</v>
      </c>
      <c r="K192" s="48" t="s">
        <v>44</v>
      </c>
      <c r="L192" s="50">
        <v>4517</v>
      </c>
      <c r="M192" s="48">
        <v>50</v>
      </c>
      <c r="N192" s="75">
        <v>46.5</v>
      </c>
      <c r="O192" s="61">
        <v>666</v>
      </c>
      <c r="P192" s="44" t="s">
        <v>208</v>
      </c>
      <c r="Q192" s="56">
        <v>15</v>
      </c>
      <c r="R192" s="48" t="s">
        <v>384</v>
      </c>
      <c r="S192" s="62" t="s">
        <v>385</v>
      </c>
      <c r="T192" s="73"/>
      <c r="U192" s="62"/>
      <c r="V192" s="62"/>
      <c r="W192" s="52">
        <v>11030540</v>
      </c>
      <c r="X192" s="57">
        <v>50</v>
      </c>
      <c r="Z192" s="104" t="s">
        <v>824</v>
      </c>
      <c r="AA192" s="47" t="str">
        <f>CONCATENATE("&gt;",F192,"_",C192," ",Z192)</f>
        <v>&gt;hep15.DfG_222 HEV</v>
      </c>
      <c r="AB192" s="44" t="str">
        <f>P192</f>
        <v>TTYTGCCTATGCTGC</v>
      </c>
      <c r="AH192" s="45">
        <v>191</v>
      </c>
    </row>
    <row r="193" spans="1:34" ht="14.25" customHeight="1" thickTop="1" thickBot="1" x14ac:dyDescent="0.25">
      <c r="A193" s="71">
        <v>100</v>
      </c>
      <c r="B193" s="53">
        <f>(I193/1000)/(A193/1000000)</f>
        <v>191.00000000000003</v>
      </c>
      <c r="C193" s="46">
        <v>223</v>
      </c>
      <c r="F193" s="81" t="s">
        <v>247</v>
      </c>
      <c r="H193" s="48">
        <v>191</v>
      </c>
      <c r="I193" s="49">
        <v>19.100000000000001</v>
      </c>
      <c r="J193" s="95">
        <v>104</v>
      </c>
      <c r="K193" s="48" t="s">
        <v>209</v>
      </c>
      <c r="L193" s="50">
        <v>5442</v>
      </c>
      <c r="M193" s="48">
        <v>38.9</v>
      </c>
      <c r="N193" s="75">
        <v>49.1</v>
      </c>
      <c r="O193" s="61">
        <v>191</v>
      </c>
      <c r="P193" s="44" t="s">
        <v>210</v>
      </c>
      <c r="Q193" s="56">
        <v>18</v>
      </c>
      <c r="R193" s="48" t="s">
        <v>384</v>
      </c>
      <c r="S193" s="62" t="s">
        <v>385</v>
      </c>
      <c r="T193" s="73"/>
      <c r="U193" s="62"/>
      <c r="V193" s="62"/>
      <c r="W193" s="52">
        <v>11030541</v>
      </c>
      <c r="X193" s="57">
        <v>50</v>
      </c>
      <c r="Y193" s="220"/>
      <c r="Z193" s="104" t="s">
        <v>824</v>
      </c>
      <c r="AA193" s="47" t="str">
        <f>CONCATENATE("&gt;",F193,"_",C193," ",Z193)</f>
        <v>&gt;hep16.DfG_223 HEV</v>
      </c>
      <c r="AB193" s="44" t="str">
        <f>P193</f>
        <v>CACGAAATCAATTCTGTC</v>
      </c>
      <c r="AH193" s="45">
        <v>192</v>
      </c>
    </row>
    <row r="194" spans="1:34" ht="14.25" customHeight="1" thickTop="1" thickBot="1" x14ac:dyDescent="0.25">
      <c r="A194" s="71">
        <v>100</v>
      </c>
      <c r="B194" s="53">
        <f>(I194/1000)/(A194/1000000)</f>
        <v>502</v>
      </c>
      <c r="C194" s="46">
        <v>224</v>
      </c>
      <c r="F194" s="81" t="s">
        <v>248</v>
      </c>
      <c r="H194" s="48">
        <v>502</v>
      </c>
      <c r="I194" s="49">
        <v>50.2</v>
      </c>
      <c r="J194" s="95">
        <v>403</v>
      </c>
      <c r="K194" s="48" t="s">
        <v>122</v>
      </c>
      <c r="L194" s="50">
        <v>8018</v>
      </c>
      <c r="M194" s="48">
        <v>53.7</v>
      </c>
      <c r="N194" s="75">
        <v>67.2</v>
      </c>
      <c r="O194" s="61">
        <v>502</v>
      </c>
      <c r="P194" s="44" t="s">
        <v>211</v>
      </c>
      <c r="Q194" s="56">
        <v>27</v>
      </c>
      <c r="R194" s="48" t="s">
        <v>384</v>
      </c>
      <c r="S194" s="62" t="s">
        <v>385</v>
      </c>
      <c r="T194" s="73"/>
      <c r="U194" s="62"/>
      <c r="V194" s="62"/>
      <c r="W194" s="52">
        <v>11030542</v>
      </c>
      <c r="X194" s="57">
        <v>50</v>
      </c>
      <c r="Z194" s="104" t="s">
        <v>824</v>
      </c>
      <c r="AA194" s="47" t="str">
        <f>CONCATENATE("&gt;",F194,"_",C194," ",Z194)</f>
        <v>&gt;hep17.DfG_224 HEV</v>
      </c>
      <c r="AB194" s="44" t="str">
        <f>P194</f>
        <v>CCCTTCGCMMTCCCCYATATTCATCCA</v>
      </c>
      <c r="AH194" s="45">
        <v>193</v>
      </c>
    </row>
    <row r="195" spans="1:34" ht="14.25" customHeight="1" thickTop="1" thickBot="1" x14ac:dyDescent="0.25">
      <c r="A195" s="71">
        <v>100</v>
      </c>
      <c r="B195" s="53">
        <f>(I195/1000)/(A195/1000000)</f>
        <v>123</v>
      </c>
      <c r="C195" s="46">
        <v>225</v>
      </c>
      <c r="F195" s="81" t="s">
        <v>249</v>
      </c>
      <c r="H195" s="48">
        <v>123</v>
      </c>
      <c r="I195" s="49">
        <v>12.3</v>
      </c>
      <c r="J195" s="95">
        <v>90</v>
      </c>
      <c r="K195" s="48" t="s">
        <v>608</v>
      </c>
      <c r="L195" s="50">
        <v>7361</v>
      </c>
      <c r="M195" s="48">
        <v>50</v>
      </c>
      <c r="N195" s="75">
        <v>62.7</v>
      </c>
      <c r="O195" s="61">
        <v>123</v>
      </c>
      <c r="P195" s="44" t="s">
        <v>212</v>
      </c>
      <c r="Q195" s="56">
        <v>24</v>
      </c>
      <c r="R195" s="48" t="s">
        <v>384</v>
      </c>
      <c r="S195" s="62" t="s">
        <v>385</v>
      </c>
      <c r="T195" s="73"/>
      <c r="U195" s="62"/>
      <c r="V195" s="62"/>
      <c r="W195" s="52">
        <v>11030543</v>
      </c>
      <c r="X195" s="57">
        <v>50</v>
      </c>
      <c r="Y195" s="220"/>
      <c r="Z195" s="104" t="s">
        <v>824</v>
      </c>
      <c r="AA195" s="47" t="str">
        <f>CONCATENATE("&gt;",F195,"_",C195," ",Z195)</f>
        <v>&gt;hep18.DfG_225 HEV</v>
      </c>
      <c r="AB195" s="44" t="str">
        <f>P195</f>
        <v>AGCCGACGAAATCAATTCTGTCGG</v>
      </c>
      <c r="AH195" s="45">
        <v>194</v>
      </c>
    </row>
    <row r="196" spans="1:34" ht="14.25" customHeight="1" thickTop="1" thickBot="1" x14ac:dyDescent="0.25">
      <c r="A196" s="71">
        <v>100</v>
      </c>
      <c r="B196" s="53">
        <f>(I196/1000)/(A196/1000000)</f>
        <v>463.99999999999994</v>
      </c>
      <c r="C196" s="46">
        <v>226</v>
      </c>
      <c r="F196" s="81" t="s">
        <v>250</v>
      </c>
      <c r="H196" s="48">
        <v>464</v>
      </c>
      <c r="I196" s="49">
        <v>46.4</v>
      </c>
      <c r="J196" s="95">
        <v>312</v>
      </c>
      <c r="K196" s="48" t="s">
        <v>144</v>
      </c>
      <c r="L196" s="50">
        <v>6731</v>
      </c>
      <c r="M196" s="48">
        <v>40.9</v>
      </c>
      <c r="N196" s="75">
        <v>56.5</v>
      </c>
      <c r="O196" s="61">
        <v>464</v>
      </c>
      <c r="P196" s="44" t="s">
        <v>213</v>
      </c>
      <c r="Q196" s="56">
        <v>22</v>
      </c>
      <c r="R196" s="48" t="s">
        <v>384</v>
      </c>
      <c r="S196" s="62" t="s">
        <v>385</v>
      </c>
      <c r="T196" s="73"/>
      <c r="U196" s="62"/>
      <c r="V196" s="62"/>
      <c r="W196" s="52">
        <v>11030544</v>
      </c>
      <c r="X196" s="57">
        <v>50</v>
      </c>
      <c r="Z196" s="104" t="s">
        <v>824</v>
      </c>
      <c r="AA196" s="47" t="str">
        <f>CONCATENATE("&gt;",F196,"_",C196," ",Z196)</f>
        <v>&gt;hep19.DfG_226 HEV</v>
      </c>
      <c r="AB196" s="44" t="str">
        <f>P196</f>
        <v>GTWATGCTYTGYATWCATGGCT</v>
      </c>
      <c r="AH196" s="45">
        <v>195</v>
      </c>
    </row>
    <row r="197" spans="1:34" ht="14.25" customHeight="1" thickTop="1" thickBot="1" x14ac:dyDescent="0.25">
      <c r="A197" s="71">
        <v>100</v>
      </c>
      <c r="B197" s="53">
        <f>(I197/1000)/(A197/1000000)</f>
        <v>369.99999999999994</v>
      </c>
      <c r="C197" s="46">
        <v>227</v>
      </c>
      <c r="F197" s="81" t="s">
        <v>251</v>
      </c>
      <c r="H197" s="48">
        <v>370</v>
      </c>
      <c r="I197" s="49">
        <v>37</v>
      </c>
      <c r="J197" s="95">
        <v>297</v>
      </c>
      <c r="K197" s="48" t="s">
        <v>299</v>
      </c>
      <c r="L197" s="50">
        <v>8012</v>
      </c>
      <c r="M197" s="48">
        <v>42.3</v>
      </c>
      <c r="N197" s="75">
        <v>61.6</v>
      </c>
      <c r="O197" s="61">
        <v>370</v>
      </c>
      <c r="P197" s="44" t="s">
        <v>214</v>
      </c>
      <c r="Q197" s="56">
        <v>26</v>
      </c>
      <c r="R197" s="48" t="s">
        <v>384</v>
      </c>
      <c r="S197" s="62" t="s">
        <v>385</v>
      </c>
      <c r="T197" s="73"/>
      <c r="U197" s="62"/>
      <c r="V197" s="62"/>
      <c r="W197" s="52">
        <v>11030545</v>
      </c>
      <c r="X197" s="57">
        <v>50</v>
      </c>
      <c r="Z197" s="104" t="s">
        <v>824</v>
      </c>
      <c r="AA197" s="47" t="str">
        <f>CONCATENATE("&gt;",F197,"_",C197," ",Z197)</f>
        <v>&gt;hep20.DfG_227 HEV</v>
      </c>
      <c r="AB197" s="44" t="str">
        <f>P197</f>
        <v>TCCGGGCARAAATCATCAAAAGTRTG</v>
      </c>
      <c r="AH197" s="45">
        <v>196</v>
      </c>
    </row>
    <row r="198" spans="1:34" ht="14.25" customHeight="1" thickTop="1" thickBot="1" x14ac:dyDescent="0.25">
      <c r="A198" s="71">
        <v>100</v>
      </c>
      <c r="B198" s="53">
        <f>(I198/1000)/(A198/1000000)</f>
        <v>44</v>
      </c>
      <c r="C198" s="46">
        <v>228</v>
      </c>
      <c r="F198" s="81" t="s">
        <v>252</v>
      </c>
      <c r="H198" s="48">
        <v>44</v>
      </c>
      <c r="I198" s="49">
        <v>4.4000000000000004</v>
      </c>
      <c r="J198" s="95">
        <v>41</v>
      </c>
      <c r="K198" s="48" t="s">
        <v>215</v>
      </c>
      <c r="L198" s="50">
        <v>9216</v>
      </c>
      <c r="M198" s="48">
        <v>51.7</v>
      </c>
      <c r="N198" s="75">
        <v>68.8</v>
      </c>
      <c r="O198" s="61">
        <v>44</v>
      </c>
      <c r="P198" s="44" t="s">
        <v>216</v>
      </c>
      <c r="Q198" s="56">
        <v>30</v>
      </c>
      <c r="R198" s="48" t="s">
        <v>384</v>
      </c>
      <c r="S198" s="62" t="s">
        <v>385</v>
      </c>
      <c r="T198" s="73"/>
      <c r="U198" s="62"/>
      <c r="V198" s="62"/>
      <c r="W198" s="52">
        <v>11030546</v>
      </c>
      <c r="X198" s="57">
        <v>50</v>
      </c>
      <c r="Z198" s="104" t="s">
        <v>824</v>
      </c>
      <c r="AA198" s="47" t="str">
        <f>CONCATENATE("&gt;",F198,"_",C198," ",Z198)</f>
        <v>&gt;hep21.DfG_228 HEV</v>
      </c>
      <c r="AB198" s="44" t="str">
        <f>P198</f>
        <v>ACGTCTAGAATGTGCCCTAGGGCTKTTCTG</v>
      </c>
      <c r="AH198" s="45">
        <v>197</v>
      </c>
    </row>
    <row r="199" spans="1:34" ht="14.25" customHeight="1" thickTop="1" thickBot="1" x14ac:dyDescent="0.25">
      <c r="A199" s="71">
        <v>100</v>
      </c>
      <c r="B199" s="53">
        <f>(I199/1000)/(A199/1000000)</f>
        <v>427</v>
      </c>
      <c r="C199" s="46">
        <v>229</v>
      </c>
      <c r="F199" s="81" t="s">
        <v>253</v>
      </c>
      <c r="H199" s="48">
        <v>427</v>
      </c>
      <c r="I199" s="49">
        <v>42.7</v>
      </c>
      <c r="J199" s="95">
        <v>431</v>
      </c>
      <c r="K199" s="48" t="s">
        <v>217</v>
      </c>
      <c r="L199" s="50">
        <v>10088</v>
      </c>
      <c r="M199" s="48">
        <v>45.5</v>
      </c>
      <c r="N199" s="75">
        <v>68.2</v>
      </c>
      <c r="O199" s="61">
        <v>427</v>
      </c>
      <c r="P199" s="44" t="s">
        <v>218</v>
      </c>
      <c r="Q199" s="56">
        <v>33</v>
      </c>
      <c r="R199" s="48" t="s">
        <v>384</v>
      </c>
      <c r="S199" s="62" t="s">
        <v>385</v>
      </c>
      <c r="T199" s="73"/>
      <c r="U199" s="62"/>
      <c r="V199" s="62"/>
      <c r="W199" s="52">
        <v>11030547</v>
      </c>
      <c r="X199" s="57"/>
      <c r="Z199" s="104" t="s">
        <v>824</v>
      </c>
      <c r="AA199" s="47" t="str">
        <f>CONCATENATE("&gt;",F199,"_",C199," ",Z199)</f>
        <v>&gt;hep22.DfG_229 HEV</v>
      </c>
      <c r="AB199" s="44" t="str">
        <f>P199</f>
        <v>ACGTCTAGATTAAGACTCCCGGGTTTTRCCYAA</v>
      </c>
      <c r="AH199" s="45">
        <v>198</v>
      </c>
    </row>
    <row r="200" spans="1:34" ht="14.25" customHeight="1" thickTop="1" thickBot="1" x14ac:dyDescent="0.25">
      <c r="A200" s="71">
        <v>100</v>
      </c>
      <c r="B200" s="53">
        <f>(I200/1000)/(A200/1000000)</f>
        <v>150.99999999999997</v>
      </c>
      <c r="C200" s="46">
        <v>230</v>
      </c>
      <c r="F200" s="81" t="s">
        <v>254</v>
      </c>
      <c r="H200" s="48">
        <v>151</v>
      </c>
      <c r="I200" s="49">
        <v>15.1</v>
      </c>
      <c r="J200" s="95">
        <v>102</v>
      </c>
      <c r="K200" s="48" t="s">
        <v>2</v>
      </c>
      <c r="L200" s="50">
        <v>6791</v>
      </c>
      <c r="M200" s="48">
        <v>59.1</v>
      </c>
      <c r="N200" s="75">
        <v>64</v>
      </c>
      <c r="O200" s="61">
        <v>151</v>
      </c>
      <c r="P200" s="44" t="s">
        <v>219</v>
      </c>
      <c r="Q200" s="56">
        <v>22</v>
      </c>
      <c r="R200" s="48" t="s">
        <v>384</v>
      </c>
      <c r="S200" s="62" t="s">
        <v>385</v>
      </c>
      <c r="T200" s="73"/>
      <c r="U200" s="62"/>
      <c r="V200" s="62"/>
      <c r="W200" s="52">
        <v>11030548</v>
      </c>
      <c r="X200" s="57"/>
      <c r="Z200" s="104" t="s">
        <v>824</v>
      </c>
      <c r="AA200" s="47" t="str">
        <f>CONCATENATE("&gt;",F200,"_",C200," ",Z200)</f>
        <v>&gt;hep23.DfG_230 HEV</v>
      </c>
      <c r="AB200" s="44" t="str">
        <f>P200</f>
        <v>CCCGGTCGACAGAGGTGTATGT</v>
      </c>
      <c r="AH200" s="45">
        <v>199</v>
      </c>
    </row>
    <row r="201" spans="1:34" ht="14.25" customHeight="1" thickTop="1" thickBot="1" x14ac:dyDescent="0.25">
      <c r="A201" s="71">
        <v>100</v>
      </c>
      <c r="B201" s="53">
        <f>(I201/1000)/(A201/1000000)</f>
        <v>147</v>
      </c>
      <c r="C201" s="46">
        <v>231</v>
      </c>
      <c r="F201" s="81" t="s">
        <v>255</v>
      </c>
      <c r="H201" s="48">
        <v>147</v>
      </c>
      <c r="I201" s="49">
        <v>14.7</v>
      </c>
      <c r="J201" s="95">
        <v>103</v>
      </c>
      <c r="K201" s="48" t="s">
        <v>192</v>
      </c>
      <c r="L201" s="50">
        <v>7010</v>
      </c>
      <c r="M201" s="48">
        <v>47.8</v>
      </c>
      <c r="N201" s="75">
        <v>60.6</v>
      </c>
      <c r="O201" s="61">
        <v>147</v>
      </c>
      <c r="P201" s="44" t="s">
        <v>220</v>
      </c>
      <c r="Q201" s="56">
        <v>23</v>
      </c>
      <c r="R201" s="48" t="s">
        <v>384</v>
      </c>
      <c r="S201" s="62" t="s">
        <v>385</v>
      </c>
      <c r="T201" s="73"/>
      <c r="U201" s="62"/>
      <c r="V201" s="62"/>
      <c r="W201" s="52">
        <v>11030549</v>
      </c>
      <c r="X201" s="57"/>
      <c r="Z201" s="104" t="s">
        <v>824</v>
      </c>
      <c r="AA201" s="47" t="str">
        <f>CONCATENATE("&gt;",F201,"_",C201," ",Z201)</f>
        <v>&gt;hep24.DfG_231 HEV</v>
      </c>
      <c r="AB201" s="44" t="str">
        <f>P201</f>
        <v>CATCAAAAACAAGCACCCTTGGG</v>
      </c>
      <c r="AH201" s="45">
        <v>200</v>
      </c>
    </row>
    <row r="202" spans="1:34" ht="14.25" customHeight="1" thickTop="1" thickBot="1" x14ac:dyDescent="0.25">
      <c r="A202" s="71">
        <v>100</v>
      </c>
      <c r="B202" s="53">
        <f>(I202/1000)/(A202/1000000)</f>
        <v>195</v>
      </c>
      <c r="C202" s="46">
        <v>232</v>
      </c>
      <c r="F202" s="81" t="s">
        <v>256</v>
      </c>
      <c r="H202" s="48">
        <v>195</v>
      </c>
      <c r="I202" s="49">
        <v>19.5</v>
      </c>
      <c r="J202" s="95">
        <v>131</v>
      </c>
      <c r="K202" s="48" t="s">
        <v>221</v>
      </c>
      <c r="L202" s="50">
        <v>6716</v>
      </c>
      <c r="M202" s="48">
        <v>45.5</v>
      </c>
      <c r="N202" s="75">
        <v>58.4</v>
      </c>
      <c r="O202" s="61">
        <v>195</v>
      </c>
      <c r="P202" s="44" t="s">
        <v>222</v>
      </c>
      <c r="Q202" s="56">
        <v>22</v>
      </c>
      <c r="R202" s="48" t="s">
        <v>384</v>
      </c>
      <c r="S202" s="62" t="s">
        <v>385</v>
      </c>
      <c r="T202" s="73"/>
      <c r="U202" s="62"/>
      <c r="V202" s="62"/>
      <c r="W202" s="52">
        <v>11030550</v>
      </c>
      <c r="X202" s="57"/>
      <c r="Y202" s="220"/>
      <c r="Z202" s="104" t="s">
        <v>824</v>
      </c>
      <c r="AA202" s="47" t="str">
        <f>CONCATENATE("&gt;",F202,"_",C202," ",Z202)</f>
        <v>&gt;hep25.DfG_232 HEV</v>
      </c>
      <c r="AB202" s="44" t="str">
        <f>P202</f>
        <v>ATTCATGCAGTGGCTCCTGATT</v>
      </c>
      <c r="AH202" s="45">
        <v>201</v>
      </c>
    </row>
    <row r="203" spans="1:34" ht="14.25" customHeight="1" thickTop="1" thickBot="1" x14ac:dyDescent="0.25">
      <c r="A203" s="71">
        <v>100</v>
      </c>
      <c r="B203" s="53">
        <f>(I203/1000)/(A203/1000000)</f>
        <v>176</v>
      </c>
      <c r="C203" s="46">
        <v>233</v>
      </c>
      <c r="F203" s="81" t="s">
        <v>257</v>
      </c>
      <c r="H203" s="48">
        <v>176</v>
      </c>
      <c r="I203" s="49">
        <v>17.600000000000001</v>
      </c>
      <c r="J203" s="95">
        <v>125</v>
      </c>
      <c r="K203" s="48" t="s">
        <v>223</v>
      </c>
      <c r="L203" s="50">
        <v>7071</v>
      </c>
      <c r="M203" s="48">
        <v>39.1</v>
      </c>
      <c r="N203" s="75">
        <v>57.1</v>
      </c>
      <c r="O203" s="61">
        <v>176</v>
      </c>
      <c r="P203" s="44" t="s">
        <v>224</v>
      </c>
      <c r="Q203" s="56">
        <v>23</v>
      </c>
      <c r="R203" s="48" t="s">
        <v>384</v>
      </c>
      <c r="S203" s="62" t="s">
        <v>385</v>
      </c>
      <c r="T203" s="73"/>
      <c r="U203" s="62"/>
      <c r="V203" s="62"/>
      <c r="W203" s="52">
        <v>11030551</v>
      </c>
      <c r="X203" s="57"/>
      <c r="Y203" s="220"/>
      <c r="Z203" s="104" t="s">
        <v>824</v>
      </c>
      <c r="AA203" s="47" t="str">
        <f>CONCATENATE("&gt;",F203,"_",C203," ",Z203)</f>
        <v>&gt;hep26.DfG_233 HEV</v>
      </c>
      <c r="AB203" s="44" t="str">
        <f>P203</f>
        <v>ATCACGAAATTCATAGCAGTGTG</v>
      </c>
      <c r="AH203" s="45">
        <v>202</v>
      </c>
    </row>
    <row r="204" spans="1:34" ht="14.25" customHeight="1" thickTop="1" thickBot="1" x14ac:dyDescent="0.25">
      <c r="A204" s="71">
        <v>100</v>
      </c>
      <c r="B204" s="53">
        <f>(I204/1000)/(A204/1000000)</f>
        <v>383.99999999999994</v>
      </c>
      <c r="C204" s="46">
        <v>234</v>
      </c>
      <c r="F204" s="81" t="s">
        <v>258</v>
      </c>
      <c r="H204" s="48">
        <v>384</v>
      </c>
      <c r="I204" s="49">
        <v>38.4</v>
      </c>
      <c r="J204" s="95">
        <v>408</v>
      </c>
      <c r="K204" s="48" t="s">
        <v>225</v>
      </c>
      <c r="L204" s="50">
        <v>10612</v>
      </c>
      <c r="M204" s="48">
        <v>33.299999999999997</v>
      </c>
      <c r="N204" s="75">
        <v>64.400000000000006</v>
      </c>
      <c r="O204" s="61">
        <v>384</v>
      </c>
      <c r="P204" s="44" t="s">
        <v>226</v>
      </c>
      <c r="Q204" s="56">
        <v>35</v>
      </c>
      <c r="R204" s="48" t="s">
        <v>384</v>
      </c>
      <c r="S204" s="62" t="s">
        <v>385</v>
      </c>
      <c r="T204" s="73"/>
      <c r="U204" s="62"/>
      <c r="V204" s="62"/>
      <c r="W204" s="52">
        <v>11030552</v>
      </c>
      <c r="X204" s="57"/>
      <c r="Z204" s="104" t="s">
        <v>824</v>
      </c>
      <c r="AA204" s="47" t="str">
        <f>CONCATENATE("&gt;",F204,"_",C204," ",Z204)</f>
        <v>&gt;hep27.DfG_234 HEV</v>
      </c>
      <c r="AB204" s="44" t="str">
        <f>P204</f>
        <v>CCGAATTCCCGGGATCCTTTTTTTTTTTTTTTTTV</v>
      </c>
      <c r="AH204" s="45">
        <v>203</v>
      </c>
    </row>
    <row r="205" spans="1:34" ht="14.25" customHeight="1" thickTop="1" thickBot="1" x14ac:dyDescent="0.25">
      <c r="A205" s="71">
        <v>100</v>
      </c>
      <c r="B205" s="53">
        <f>(I205/1000)/(A205/1000000)</f>
        <v>120.99999999999999</v>
      </c>
      <c r="C205" s="46">
        <v>235</v>
      </c>
      <c r="F205" s="81" t="s">
        <v>259</v>
      </c>
      <c r="H205" s="48">
        <v>121</v>
      </c>
      <c r="I205" s="49">
        <v>12.1</v>
      </c>
      <c r="J205" s="95">
        <v>62</v>
      </c>
      <c r="K205" s="48" t="s">
        <v>227</v>
      </c>
      <c r="L205" s="50">
        <v>5131</v>
      </c>
      <c r="M205" s="48">
        <v>64.7</v>
      </c>
      <c r="N205" s="75">
        <v>57.6</v>
      </c>
      <c r="O205" s="61">
        <v>121</v>
      </c>
      <c r="P205" s="44" t="s">
        <v>228</v>
      </c>
      <c r="Q205" s="56">
        <v>17</v>
      </c>
      <c r="R205" s="48" t="s">
        <v>384</v>
      </c>
      <c r="S205" s="62" t="s">
        <v>385</v>
      </c>
      <c r="T205" s="73"/>
      <c r="U205" s="62"/>
      <c r="V205" s="62"/>
      <c r="W205" s="52">
        <v>11030553</v>
      </c>
      <c r="X205" s="57"/>
      <c r="Z205" s="104" t="s">
        <v>824</v>
      </c>
      <c r="AA205" s="47" t="str">
        <f>CONCATENATE("&gt;",F205,"_",C205," ",Z205)</f>
        <v>&gt;hep28.DfG_235 HEV</v>
      </c>
      <c r="AB205" s="44" t="str">
        <f>P205</f>
        <v>CCGAATTCCCGGGATCC</v>
      </c>
      <c r="AH205" s="45">
        <v>204</v>
      </c>
    </row>
    <row r="206" spans="1:34" ht="14.25" customHeight="1" thickTop="1" thickBot="1" x14ac:dyDescent="0.25">
      <c r="A206" s="71">
        <v>100</v>
      </c>
      <c r="B206" s="53">
        <f>(I206/1000)/(A206/1000000)</f>
        <v>175</v>
      </c>
      <c r="C206" s="46">
        <v>236</v>
      </c>
      <c r="F206" s="81" t="s">
        <v>260</v>
      </c>
      <c r="H206" s="48">
        <v>175</v>
      </c>
      <c r="I206" s="49">
        <v>17.5</v>
      </c>
      <c r="J206" s="95">
        <v>117</v>
      </c>
      <c r="K206" s="48" t="s">
        <v>192</v>
      </c>
      <c r="L206" s="50">
        <v>6692</v>
      </c>
      <c r="M206" s="48">
        <v>50</v>
      </c>
      <c r="N206" s="75">
        <v>60.3</v>
      </c>
      <c r="O206" s="61">
        <v>175</v>
      </c>
      <c r="P206" s="44" t="s">
        <v>229</v>
      </c>
      <c r="Q206" s="56">
        <v>22</v>
      </c>
      <c r="R206" s="48" t="s">
        <v>384</v>
      </c>
      <c r="S206" s="62" t="s">
        <v>385</v>
      </c>
      <c r="T206" s="73"/>
      <c r="U206" s="62"/>
      <c r="V206" s="62"/>
      <c r="W206" s="52">
        <v>11030554</v>
      </c>
      <c r="X206" s="57"/>
      <c r="Y206" s="220"/>
      <c r="Z206" s="104" t="s">
        <v>824</v>
      </c>
      <c r="AA206" s="47" t="str">
        <f>CONCATENATE("&gt;",F206,"_",C206," ",Z206)</f>
        <v>&gt;hep29.DfG_236 HEV</v>
      </c>
      <c r="AB206" s="44" t="str">
        <f>P206</f>
        <v>ATTCGGCTCTTGCAGTCCTTGA</v>
      </c>
      <c r="AH206" s="45">
        <v>205</v>
      </c>
    </row>
    <row r="207" spans="1:34" ht="14.25" customHeight="1" thickTop="1" thickBot="1" x14ac:dyDescent="0.25">
      <c r="A207" s="71">
        <v>100</v>
      </c>
      <c r="B207" s="53">
        <f>(I207/1000)/(A207/1000000)</f>
        <v>178</v>
      </c>
      <c r="C207" s="46">
        <v>237</v>
      </c>
      <c r="F207" s="81" t="s">
        <v>261</v>
      </c>
      <c r="H207" s="48">
        <v>178</v>
      </c>
      <c r="I207" s="49">
        <v>17.8</v>
      </c>
      <c r="J207" s="95">
        <v>119</v>
      </c>
      <c r="K207" s="48" t="s">
        <v>189</v>
      </c>
      <c r="L207" s="50">
        <v>6720</v>
      </c>
      <c r="M207" s="48">
        <v>59.1</v>
      </c>
      <c r="N207" s="75">
        <v>64</v>
      </c>
      <c r="O207" s="61">
        <v>178</v>
      </c>
      <c r="P207" s="44" t="s">
        <v>230</v>
      </c>
      <c r="Q207" s="56">
        <v>22</v>
      </c>
      <c r="R207" s="48" t="s">
        <v>384</v>
      </c>
      <c r="S207" s="62" t="s">
        <v>385</v>
      </c>
      <c r="T207" s="73"/>
      <c r="U207" s="62"/>
      <c r="V207" s="62"/>
      <c r="W207" s="52">
        <v>11030555</v>
      </c>
      <c r="X207" s="57"/>
      <c r="Z207" s="104" t="s">
        <v>824</v>
      </c>
      <c r="AA207" s="47" t="str">
        <f>CONCATENATE("&gt;",F207,"_",C207," ",Z207)</f>
        <v>&gt;hep30.DfG_237 HEV</v>
      </c>
      <c r="AB207" s="44" t="str">
        <f>P207</f>
        <v>CCAACTGCCGGGGTTGCATCAA</v>
      </c>
      <c r="AH207" s="45">
        <v>206</v>
      </c>
    </row>
    <row r="208" spans="1:34" ht="14.25" customHeight="1" thickTop="1" thickBot="1" x14ac:dyDescent="0.25">
      <c r="A208" s="71">
        <v>100</v>
      </c>
      <c r="B208" s="53">
        <f>(I208/1000)/(A208/1000000)</f>
        <v>176</v>
      </c>
      <c r="C208" s="46">
        <v>238</v>
      </c>
      <c r="F208" s="81" t="s">
        <v>262</v>
      </c>
      <c r="H208" s="48">
        <v>176</v>
      </c>
      <c r="I208" s="49">
        <v>17.600000000000001</v>
      </c>
      <c r="J208" s="95">
        <v>119</v>
      </c>
      <c r="K208" s="48" t="s">
        <v>614</v>
      </c>
      <c r="L208" s="50">
        <v>6743</v>
      </c>
      <c r="M208" s="48">
        <v>45.5</v>
      </c>
      <c r="N208" s="75">
        <v>58.4</v>
      </c>
      <c r="O208" s="61">
        <v>176</v>
      </c>
      <c r="P208" s="44" t="s">
        <v>231</v>
      </c>
      <c r="Q208" s="56">
        <v>22</v>
      </c>
      <c r="R208" s="48" t="s">
        <v>384</v>
      </c>
      <c r="S208" s="62" t="s">
        <v>385</v>
      </c>
      <c r="T208" s="73"/>
      <c r="U208" s="62"/>
      <c r="V208" s="62"/>
      <c r="W208" s="52">
        <v>11030556</v>
      </c>
      <c r="X208" s="57"/>
      <c r="Z208" s="104" t="s">
        <v>824</v>
      </c>
      <c r="AA208" s="47" t="str">
        <f>CONCATENATE("&gt;",F208,"_",C208," ",Z208)</f>
        <v>&gt;hep31.DfG_238 HEV</v>
      </c>
      <c r="AB208" s="44" t="str">
        <f>P208</f>
        <v>GAATCTCAGTTTGCACACGAGA</v>
      </c>
      <c r="AH208" s="45">
        <v>207</v>
      </c>
    </row>
    <row r="209" spans="1:34" ht="14.25" customHeight="1" thickTop="1" thickBot="1" x14ac:dyDescent="0.25">
      <c r="A209" s="71">
        <v>100</v>
      </c>
      <c r="B209" s="53">
        <f>(I209/1000)/(A209/1000000)</f>
        <v>241.99999999999997</v>
      </c>
      <c r="C209" s="46">
        <v>239</v>
      </c>
      <c r="F209" s="81" t="s">
        <v>652</v>
      </c>
      <c r="H209" s="48">
        <v>242</v>
      </c>
      <c r="I209" s="49">
        <v>24.2</v>
      </c>
      <c r="J209" s="95">
        <v>148</v>
      </c>
      <c r="K209" s="48" t="s">
        <v>8</v>
      </c>
      <c r="L209" s="50">
        <v>6095</v>
      </c>
      <c r="M209" s="48">
        <v>50</v>
      </c>
      <c r="N209" s="75">
        <v>57.3</v>
      </c>
      <c r="O209" s="61">
        <v>242</v>
      </c>
      <c r="P209" s="44" t="s">
        <v>653</v>
      </c>
      <c r="Q209" s="56">
        <v>20</v>
      </c>
      <c r="R209" s="48" t="s">
        <v>393</v>
      </c>
      <c r="S209" s="62" t="s">
        <v>393</v>
      </c>
      <c r="T209" s="73"/>
      <c r="U209" s="62"/>
      <c r="V209" s="62"/>
      <c r="W209" s="52">
        <v>10708856</v>
      </c>
      <c r="X209" s="57"/>
      <c r="Z209" s="104" t="s">
        <v>3228</v>
      </c>
      <c r="AA209" s="47" t="str">
        <f>CONCATENATE("&gt;",F209,"_",C209," ",Z209)</f>
        <v>&gt;JE1F_239 Flav.JEV</v>
      </c>
      <c r="AB209" s="44" t="str">
        <f>P209</f>
        <v>AAACCGGGCCATCAATATGC</v>
      </c>
      <c r="AH209" s="45">
        <v>208</v>
      </c>
    </row>
    <row r="210" spans="1:34" ht="14.25" customHeight="1" thickTop="1" thickBot="1" x14ac:dyDescent="0.25">
      <c r="A210" s="71">
        <v>100</v>
      </c>
      <c r="B210" s="53">
        <f>(I210/1000)/(A210/1000000)</f>
        <v>286</v>
      </c>
      <c r="C210" s="46">
        <v>240</v>
      </c>
      <c r="F210" s="81" t="s">
        <v>654</v>
      </c>
      <c r="H210" s="48">
        <v>286</v>
      </c>
      <c r="I210" s="49">
        <v>28.6</v>
      </c>
      <c r="J210" s="95">
        <v>194</v>
      </c>
      <c r="K210" s="48" t="s">
        <v>655</v>
      </c>
      <c r="L210" s="50">
        <v>6777</v>
      </c>
      <c r="M210" s="48">
        <v>50</v>
      </c>
      <c r="N210" s="75">
        <v>60.3</v>
      </c>
      <c r="O210" s="61">
        <v>286</v>
      </c>
      <c r="P210" s="44" t="s">
        <v>656</v>
      </c>
      <c r="Q210" s="56">
        <v>22</v>
      </c>
      <c r="R210" s="48" t="s">
        <v>393</v>
      </c>
      <c r="S210" s="62" t="s">
        <v>393</v>
      </c>
      <c r="T210" s="73"/>
      <c r="U210" s="62"/>
      <c r="V210" s="62"/>
      <c r="W210" s="52">
        <v>10708857</v>
      </c>
      <c r="X210" s="57"/>
      <c r="Z210" s="104" t="s">
        <v>3228</v>
      </c>
      <c r="AA210" s="47" t="str">
        <f>CONCATENATE("&gt;",F210,"_",C210," ",Z210)</f>
        <v>&gt;JE1R_240 Flav.JEV</v>
      </c>
      <c r="AB210" s="44" t="str">
        <f>P210</f>
        <v>TGATAAGAGCCAGCACGAATCG</v>
      </c>
      <c r="AH210" s="45">
        <v>209</v>
      </c>
    </row>
    <row r="211" spans="1:34" ht="14.25" customHeight="1" thickTop="1" thickBot="1" x14ac:dyDescent="0.25">
      <c r="A211" s="71">
        <v>100</v>
      </c>
      <c r="B211" s="53">
        <f>(I211/1000)/(A211/1000000)</f>
        <v>352</v>
      </c>
      <c r="C211" s="46">
        <v>241</v>
      </c>
      <c r="F211" s="81" t="s">
        <v>657</v>
      </c>
      <c r="H211" s="48">
        <v>352</v>
      </c>
      <c r="I211" s="49">
        <v>35.200000000000003</v>
      </c>
      <c r="J211" s="95">
        <v>213</v>
      </c>
      <c r="K211" s="48" t="s">
        <v>658</v>
      </c>
      <c r="L211" s="50">
        <v>6061</v>
      </c>
      <c r="M211" s="48">
        <v>55</v>
      </c>
      <c r="N211" s="75">
        <v>59.4</v>
      </c>
      <c r="O211" s="61">
        <v>352</v>
      </c>
      <c r="P211" s="44" t="s">
        <v>659</v>
      </c>
      <c r="Q211" s="56">
        <v>20</v>
      </c>
      <c r="R211" s="48" t="s">
        <v>393</v>
      </c>
      <c r="S211" s="62" t="s">
        <v>393</v>
      </c>
      <c r="T211" s="73"/>
      <c r="U211" s="62"/>
      <c r="V211" s="62"/>
      <c r="W211" s="52">
        <v>10708858</v>
      </c>
      <c r="X211" s="57"/>
      <c r="Z211" s="104" t="s">
        <v>3228</v>
      </c>
      <c r="AA211" s="47" t="str">
        <f>CONCATENATE("&gt;",F211,"_",C211," ",Z211)</f>
        <v>&gt;JE2F_241 Flav.JEV</v>
      </c>
      <c r="AB211" s="44" t="str">
        <f>P211</f>
        <v>CCATCACGTACGAATGTCCG</v>
      </c>
      <c r="AH211" s="45">
        <v>210</v>
      </c>
    </row>
    <row r="212" spans="1:34" ht="14.25" customHeight="1" thickTop="1" thickBot="1" x14ac:dyDescent="0.25">
      <c r="A212" s="71">
        <v>100</v>
      </c>
      <c r="B212" s="53">
        <f>(I212/1000)/(A212/1000000)</f>
        <v>316</v>
      </c>
      <c r="C212" s="46">
        <v>242</v>
      </c>
      <c r="F212" s="81" t="s">
        <v>660</v>
      </c>
      <c r="H212" s="48">
        <v>316</v>
      </c>
      <c r="I212" s="49">
        <v>31.6</v>
      </c>
      <c r="J212" s="95">
        <v>181</v>
      </c>
      <c r="K212" s="48" t="s">
        <v>197</v>
      </c>
      <c r="L212" s="50">
        <v>5733</v>
      </c>
      <c r="M212" s="48">
        <v>63.2</v>
      </c>
      <c r="N212" s="75">
        <v>61</v>
      </c>
      <c r="O212" s="61">
        <v>316</v>
      </c>
      <c r="P212" s="44" t="s">
        <v>661</v>
      </c>
      <c r="Q212" s="56">
        <v>19</v>
      </c>
      <c r="R212" s="48" t="s">
        <v>393</v>
      </c>
      <c r="S212" s="62" t="s">
        <v>393</v>
      </c>
      <c r="T212" s="73"/>
      <c r="U212" s="62"/>
      <c r="V212" s="62"/>
      <c r="W212" s="52">
        <v>10708859</v>
      </c>
      <c r="X212" s="57"/>
      <c r="Z212" s="104" t="s">
        <v>3228</v>
      </c>
      <c r="AA212" s="47" t="str">
        <f>CONCATENATE("&gt;",F212,"_",C212," ",Z212)</f>
        <v>&gt;JE2R_242 Flav.JEV</v>
      </c>
      <c r="AB212" s="44" t="str">
        <f>P212</f>
        <v>GCACCAGCAGTCCACGTCT</v>
      </c>
      <c r="AH212" s="45">
        <v>211</v>
      </c>
    </row>
    <row r="213" spans="1:34" ht="14.25" customHeight="1" thickTop="1" thickBot="1" x14ac:dyDescent="0.25">
      <c r="A213" s="71">
        <v>100</v>
      </c>
      <c r="B213" s="53">
        <f>(I213/1000)/(A213/1000000)</f>
        <v>261.99999999999994</v>
      </c>
      <c r="C213" s="46">
        <v>243</v>
      </c>
      <c r="F213" s="81" t="s">
        <v>662</v>
      </c>
      <c r="H213" s="48">
        <v>262</v>
      </c>
      <c r="I213" s="49">
        <v>26.2</v>
      </c>
      <c r="J213" s="95">
        <v>198</v>
      </c>
      <c r="K213" s="48" t="s">
        <v>663</v>
      </c>
      <c r="L213" s="50">
        <v>7561</v>
      </c>
      <c r="M213" s="48">
        <v>50</v>
      </c>
      <c r="N213" s="75">
        <v>62.7</v>
      </c>
      <c r="O213" s="61">
        <v>262</v>
      </c>
      <c r="P213" s="44" t="s">
        <v>664</v>
      </c>
      <c r="Q213" s="56">
        <v>24</v>
      </c>
      <c r="R213" s="48" t="s">
        <v>393</v>
      </c>
      <c r="S213" s="62" t="s">
        <v>393</v>
      </c>
      <c r="T213" s="73"/>
      <c r="U213" s="62"/>
      <c r="V213" s="62"/>
      <c r="W213" s="52">
        <v>10708860</v>
      </c>
      <c r="X213" s="57"/>
      <c r="Z213" s="104" t="s">
        <v>3228</v>
      </c>
      <c r="AA213" s="47" t="str">
        <f>CONCATENATE("&gt;",F213,"_",C213," ",Z213)</f>
        <v>&gt;JE3F_243 Flav.JEV</v>
      </c>
      <c r="AB213" s="44" t="str">
        <f>P213</f>
        <v>GGTGTAAGGACTAGAGGTTAGAGG</v>
      </c>
      <c r="AH213" s="45">
        <v>212</v>
      </c>
    </row>
    <row r="214" spans="1:34" ht="14.25" customHeight="1" thickTop="1" thickBot="1" x14ac:dyDescent="0.25">
      <c r="A214" s="71">
        <v>100</v>
      </c>
      <c r="B214" s="193">
        <f>(I214/1000)/(A214/1000000)</f>
        <v>270</v>
      </c>
      <c r="C214" s="194">
        <v>244</v>
      </c>
      <c r="F214" s="81" t="s">
        <v>665</v>
      </c>
      <c r="H214" s="48">
        <v>270</v>
      </c>
      <c r="I214" s="49">
        <v>27</v>
      </c>
      <c r="J214" s="95">
        <v>198</v>
      </c>
      <c r="K214" s="48" t="s">
        <v>666</v>
      </c>
      <c r="L214" s="50">
        <v>7333</v>
      </c>
      <c r="M214" s="48">
        <v>41.7</v>
      </c>
      <c r="N214" s="75">
        <v>59.3</v>
      </c>
      <c r="O214" s="61">
        <v>270</v>
      </c>
      <c r="P214" s="44" t="s">
        <v>667</v>
      </c>
      <c r="Q214" s="56">
        <v>24</v>
      </c>
      <c r="R214" s="48" t="s">
        <v>393</v>
      </c>
      <c r="S214" s="62" t="s">
        <v>393</v>
      </c>
      <c r="T214" s="73"/>
      <c r="U214" s="62"/>
      <c r="V214" s="62"/>
      <c r="W214" s="52">
        <v>10708861</v>
      </c>
      <c r="X214" s="57"/>
      <c r="Z214" s="104" t="s">
        <v>3228</v>
      </c>
      <c r="AA214" s="47" t="str">
        <f>CONCATENATE("&gt;",F214,"_",C214," ",Z214)</f>
        <v>&gt;JE3R_244 Flav.JEV</v>
      </c>
      <c r="AB214" s="44" t="str">
        <f>P214</f>
        <v>ATTCCCAGGTGTCAATATGCTGTT</v>
      </c>
      <c r="AH214" s="45">
        <v>213</v>
      </c>
    </row>
    <row r="215" spans="1:34" ht="14.25" customHeight="1" thickTop="1" thickBot="1" x14ac:dyDescent="0.25">
      <c r="A215" s="71">
        <v>100</v>
      </c>
      <c r="B215" s="53">
        <f>(I215/1000)/(A215/1000000)</f>
        <v>437.99999999999994</v>
      </c>
      <c r="C215" s="46">
        <v>245</v>
      </c>
      <c r="F215" s="81" t="s">
        <v>697</v>
      </c>
      <c r="H215" s="48">
        <v>438</v>
      </c>
      <c r="I215" s="49">
        <v>43.8</v>
      </c>
      <c r="J215" s="95">
        <v>309</v>
      </c>
      <c r="K215" s="48" t="s">
        <v>698</v>
      </c>
      <c r="L215" s="50">
        <v>7042</v>
      </c>
      <c r="M215" s="48">
        <v>68.400000000000006</v>
      </c>
      <c r="N215" s="75">
        <v>63.1</v>
      </c>
      <c r="O215" s="61">
        <v>438</v>
      </c>
      <c r="P215" s="44" t="s">
        <v>699</v>
      </c>
      <c r="Q215" s="56">
        <v>19</v>
      </c>
      <c r="R215" s="48" t="s">
        <v>384</v>
      </c>
      <c r="S215" s="62" t="s">
        <v>406</v>
      </c>
      <c r="T215" s="73" t="s">
        <v>278</v>
      </c>
      <c r="U215" s="62" t="s">
        <v>407</v>
      </c>
      <c r="V215" s="62"/>
      <c r="W215" s="52">
        <v>10709355</v>
      </c>
      <c r="X215" s="57"/>
      <c r="AA215" s="47" t="str">
        <f>CONCATENATE("&gt;",F215,"_",C215," ",Z215)</f>
        <v xml:space="preserve">&gt;Probe1_245 </v>
      </c>
      <c r="AB215" s="44" t="str">
        <f>P215</f>
        <v>TGCCGTGGGCAACGATCCG</v>
      </c>
      <c r="AH215" s="45">
        <v>214</v>
      </c>
    </row>
    <row r="216" spans="1:34" ht="14.25" customHeight="1" thickTop="1" thickBot="1" x14ac:dyDescent="0.25">
      <c r="A216" s="71">
        <v>100</v>
      </c>
      <c r="B216" s="53">
        <f>(I216/1000)/(A216/1000000)</f>
        <v>493.99999999999994</v>
      </c>
      <c r="C216" s="46">
        <v>246</v>
      </c>
      <c r="F216" s="81" t="s">
        <v>700</v>
      </c>
      <c r="H216" s="48">
        <v>494</v>
      </c>
      <c r="I216" s="49">
        <v>49.4</v>
      </c>
      <c r="J216" s="95">
        <v>364</v>
      </c>
      <c r="K216" s="48" t="s">
        <v>47</v>
      </c>
      <c r="L216" s="50">
        <v>7372</v>
      </c>
      <c r="M216" s="48">
        <v>70</v>
      </c>
      <c r="N216" s="75">
        <v>65.5</v>
      </c>
      <c r="O216" s="61">
        <v>494</v>
      </c>
      <c r="P216" s="44" t="s">
        <v>701</v>
      </c>
      <c r="Q216" s="56">
        <v>20</v>
      </c>
      <c r="R216" s="48" t="s">
        <v>384</v>
      </c>
      <c r="S216" s="62" t="s">
        <v>406</v>
      </c>
      <c r="T216" s="73" t="s">
        <v>278</v>
      </c>
      <c r="U216" s="62" t="s">
        <v>407</v>
      </c>
      <c r="V216" s="62"/>
      <c r="W216" s="52">
        <v>10709356</v>
      </c>
      <c r="X216" s="57"/>
      <c r="AA216" s="47" t="str">
        <f>CONCATENATE("&gt;",F216,"_",C216," ",Z216)</f>
        <v xml:space="preserve">&gt;Probe2_246 </v>
      </c>
      <c r="AB216" s="44" t="str">
        <f>P216</f>
        <v>TGCCGTGGGCAACGATCCGG</v>
      </c>
      <c r="AH216" s="45">
        <v>215</v>
      </c>
    </row>
    <row r="217" spans="1:34" ht="14.25" customHeight="1" thickTop="1" thickBot="1" x14ac:dyDescent="0.25">
      <c r="A217" s="71">
        <v>100</v>
      </c>
      <c r="B217" s="53">
        <f>(I217/1000)/(A217/1000000)</f>
        <v>256</v>
      </c>
      <c r="C217" s="46">
        <v>247</v>
      </c>
      <c r="F217" s="81" t="s">
        <v>702</v>
      </c>
      <c r="H217" s="48">
        <v>256</v>
      </c>
      <c r="I217" s="49">
        <v>25.6</v>
      </c>
      <c r="J217" s="95">
        <v>219</v>
      </c>
      <c r="K217" s="48" t="s">
        <v>756</v>
      </c>
      <c r="L217" s="50">
        <v>8544</v>
      </c>
      <c r="M217" s="48">
        <v>58.3</v>
      </c>
      <c r="N217" s="75">
        <v>66.099999999999994</v>
      </c>
      <c r="O217" s="61">
        <v>256</v>
      </c>
      <c r="P217" s="44" t="s">
        <v>703</v>
      </c>
      <c r="Q217" s="56">
        <v>24</v>
      </c>
      <c r="R217" s="48" t="s">
        <v>384</v>
      </c>
      <c r="S217" s="62" t="s">
        <v>406</v>
      </c>
      <c r="T217" s="73" t="s">
        <v>278</v>
      </c>
      <c r="U217" s="62" t="s">
        <v>407</v>
      </c>
      <c r="V217" s="62"/>
      <c r="W217" s="52">
        <v>10709357</v>
      </c>
      <c r="X217" s="57"/>
      <c r="Z217" s="104" t="s">
        <v>3228</v>
      </c>
      <c r="AA217" s="47" t="str">
        <f>CONCATENATE("&gt;",F217,"_",C217," ",Z217)</f>
        <v>&gt;Probe3_247 Flav.JEV</v>
      </c>
      <c r="AB217" s="44" t="str">
        <f>P217</f>
        <v>CCCGTGGAAACAACATCATGCGGC</v>
      </c>
      <c r="AH217" s="45">
        <v>216</v>
      </c>
    </row>
    <row r="218" spans="1:34" ht="14.25" customHeight="1" thickTop="1" thickBot="1" x14ac:dyDescent="0.25">
      <c r="A218" s="71">
        <v>100</v>
      </c>
      <c r="B218" s="53">
        <f>(I218/1000)/(A218/1000000)</f>
        <v>305</v>
      </c>
      <c r="C218" s="46">
        <v>248</v>
      </c>
      <c r="F218" s="81" t="s">
        <v>668</v>
      </c>
      <c r="H218" s="48">
        <v>305</v>
      </c>
      <c r="I218" s="49">
        <v>30.5</v>
      </c>
      <c r="J218" s="95">
        <v>203</v>
      </c>
      <c r="K218" s="48" t="s">
        <v>669</v>
      </c>
      <c r="L218" s="50">
        <v>6655</v>
      </c>
      <c r="M218" s="48">
        <v>54.5</v>
      </c>
      <c r="N218" s="75">
        <v>62.1</v>
      </c>
      <c r="O218" s="61">
        <v>305</v>
      </c>
      <c r="P218" s="44" t="s">
        <v>670</v>
      </c>
      <c r="Q218" s="56">
        <v>22</v>
      </c>
      <c r="R218" s="48" t="s">
        <v>393</v>
      </c>
      <c r="S218" s="62" t="s">
        <v>393</v>
      </c>
      <c r="T218" s="73"/>
      <c r="U218" s="62"/>
      <c r="V218" s="62"/>
      <c r="W218" s="52">
        <v>10708862</v>
      </c>
      <c r="X218" s="57"/>
      <c r="Z218" s="104" t="s">
        <v>3259</v>
      </c>
      <c r="AA218" s="47" t="str">
        <f>CONCATENATE("&gt;",F218,"_",C218," ",Z218)</f>
        <v>&gt;ChikF1_248 Alpha.ChikV</v>
      </c>
      <c r="AB218" s="44" t="str">
        <f>P218</f>
        <v>AAGCTCCGCGTCCTTTACCAAG</v>
      </c>
      <c r="AH218" s="45">
        <v>217</v>
      </c>
    </row>
    <row r="219" spans="1:34" ht="14.25" customHeight="1" thickTop="1" thickBot="1" x14ac:dyDescent="0.25">
      <c r="A219" s="71">
        <v>100</v>
      </c>
      <c r="B219" s="53">
        <f>(I219/1000)/(A219/1000000)</f>
        <v>281</v>
      </c>
      <c r="C219" s="46">
        <v>249</v>
      </c>
      <c r="F219" s="81" t="s">
        <v>671</v>
      </c>
      <c r="H219" s="48">
        <v>281</v>
      </c>
      <c r="I219" s="49">
        <v>28.1</v>
      </c>
      <c r="J219" s="95">
        <v>187</v>
      </c>
      <c r="K219" s="48" t="s">
        <v>774</v>
      </c>
      <c r="L219" s="50">
        <v>6670</v>
      </c>
      <c r="M219" s="48">
        <v>50</v>
      </c>
      <c r="N219" s="75">
        <v>60.3</v>
      </c>
      <c r="O219" s="61">
        <v>281</v>
      </c>
      <c r="P219" s="44" t="s">
        <v>672</v>
      </c>
      <c r="Q219" s="56">
        <v>22</v>
      </c>
      <c r="R219" s="48" t="s">
        <v>393</v>
      </c>
      <c r="S219" s="62" t="s">
        <v>393</v>
      </c>
      <c r="T219" s="73"/>
      <c r="U219" s="62"/>
      <c r="V219" s="62"/>
      <c r="W219" s="52">
        <v>10708863</v>
      </c>
      <c r="X219" s="57"/>
      <c r="Z219" s="104" t="s">
        <v>3259</v>
      </c>
      <c r="AA219" s="47" t="str">
        <f>CONCATENATE("&gt;",F219,"_",C219," ",Z219)</f>
        <v>&gt;ChikF2_249 Alpha.ChikV</v>
      </c>
      <c r="AB219" s="44" t="str">
        <f>P219</f>
        <v>AAGCTTCGCGTCCTTTACCAAG</v>
      </c>
      <c r="AH219" s="45">
        <v>218</v>
      </c>
    </row>
    <row r="220" spans="1:34" ht="14.25" customHeight="1" thickTop="1" thickBot="1" x14ac:dyDescent="0.25">
      <c r="A220" s="71">
        <v>100</v>
      </c>
      <c r="B220" s="53">
        <f>(I220/1000)/(A220/1000000)</f>
        <v>332.99999999999994</v>
      </c>
      <c r="C220" s="46">
        <v>250</v>
      </c>
      <c r="F220" s="81" t="s">
        <v>673</v>
      </c>
      <c r="H220" s="48">
        <v>333</v>
      </c>
      <c r="I220" s="49">
        <v>33.299999999999997</v>
      </c>
      <c r="J220" s="95">
        <v>210</v>
      </c>
      <c r="K220" s="48" t="s">
        <v>666</v>
      </c>
      <c r="L220" s="50">
        <v>6323</v>
      </c>
      <c r="M220" s="48">
        <v>47.6</v>
      </c>
      <c r="N220" s="75">
        <v>57.9</v>
      </c>
      <c r="O220" s="61">
        <v>333</v>
      </c>
      <c r="P220" s="44" t="s">
        <v>674</v>
      </c>
      <c r="Q220" s="56">
        <v>21</v>
      </c>
      <c r="R220" s="48" t="s">
        <v>393</v>
      </c>
      <c r="S220" s="62" t="s">
        <v>393</v>
      </c>
      <c r="T220" s="73"/>
      <c r="U220" s="62"/>
      <c r="V220" s="62"/>
      <c r="W220" s="52">
        <v>10708864</v>
      </c>
      <c r="X220" s="57"/>
      <c r="Z220" s="104" t="s">
        <v>3259</v>
      </c>
      <c r="AA220" s="47" t="str">
        <f>CONCATENATE("&gt;",F220,"_",C220," ",Z220)</f>
        <v>&gt;ChikR1_250 Alpha.ChikV</v>
      </c>
      <c r="AB220" s="44" t="str">
        <f>P220</f>
        <v>CCAAATTGTCCTGGTCTTCCT</v>
      </c>
      <c r="AH220" s="45">
        <v>219</v>
      </c>
    </row>
    <row r="221" spans="1:34" ht="14.25" customHeight="1" thickTop="1" thickBot="1" x14ac:dyDescent="0.25">
      <c r="A221" s="71">
        <v>100</v>
      </c>
      <c r="B221" s="53">
        <f>(I221/1000)/(A221/1000000)</f>
        <v>345</v>
      </c>
      <c r="C221" s="46">
        <v>251</v>
      </c>
      <c r="F221" s="81" t="s">
        <v>675</v>
      </c>
      <c r="H221" s="48">
        <v>345</v>
      </c>
      <c r="I221" s="49">
        <v>34.5</v>
      </c>
      <c r="J221" s="95">
        <v>218</v>
      </c>
      <c r="K221" s="48" t="s">
        <v>114</v>
      </c>
      <c r="L221" s="50">
        <v>6308</v>
      </c>
      <c r="M221" s="48">
        <v>52.4</v>
      </c>
      <c r="N221" s="75">
        <v>59.8</v>
      </c>
      <c r="O221" s="61">
        <v>345</v>
      </c>
      <c r="P221" s="44" t="s">
        <v>676</v>
      </c>
      <c r="Q221" s="56">
        <v>21</v>
      </c>
      <c r="R221" s="48" t="s">
        <v>393</v>
      </c>
      <c r="S221" s="62" t="s">
        <v>393</v>
      </c>
      <c r="T221" s="73"/>
      <c r="U221" s="62"/>
      <c r="V221" s="62"/>
      <c r="W221" s="52">
        <v>10708865</v>
      </c>
      <c r="X221" s="57"/>
      <c r="Z221" s="104" t="s">
        <v>3259</v>
      </c>
      <c r="AA221" s="47" t="str">
        <f>CONCATENATE("&gt;",F221,"_",C221," ",Z221)</f>
        <v>&gt;ChikR2_251 Alpha.ChikV</v>
      </c>
      <c r="AB221" s="44" t="str">
        <f>P221</f>
        <v>CCAAATTGTCCCGGTCTTCCT</v>
      </c>
      <c r="AH221" s="45">
        <v>220</v>
      </c>
    </row>
    <row r="222" spans="1:34" ht="14.25" customHeight="1" thickTop="1" thickBot="1" x14ac:dyDescent="0.25">
      <c r="A222" s="71">
        <v>100</v>
      </c>
      <c r="B222" s="53">
        <f>(I222/1000)/(A222/1000000)</f>
        <v>385</v>
      </c>
      <c r="C222" s="46">
        <v>252</v>
      </c>
      <c r="F222" s="81" t="s">
        <v>713</v>
      </c>
      <c r="H222" s="48">
        <v>385</v>
      </c>
      <c r="I222" s="49">
        <v>38.5</v>
      </c>
      <c r="J222" s="95">
        <v>345</v>
      </c>
      <c r="K222" s="48" t="s">
        <v>714</v>
      </c>
      <c r="L222" s="50">
        <v>8949</v>
      </c>
      <c r="M222" s="48">
        <v>50</v>
      </c>
      <c r="N222" s="75">
        <v>64.8</v>
      </c>
      <c r="O222" s="61">
        <v>385</v>
      </c>
      <c r="P222" s="44" t="s">
        <v>715</v>
      </c>
      <c r="Q222" s="56">
        <v>26</v>
      </c>
      <c r="R222" s="48" t="s">
        <v>384</v>
      </c>
      <c r="S222" s="62" t="s">
        <v>406</v>
      </c>
      <c r="T222" s="73" t="s">
        <v>278</v>
      </c>
      <c r="U222" s="62" t="s">
        <v>426</v>
      </c>
      <c r="V222" s="62"/>
      <c r="W222" s="52">
        <v>10709362</v>
      </c>
      <c r="X222" s="57">
        <v>50</v>
      </c>
      <c r="Z222" s="104" t="s">
        <v>3259</v>
      </c>
      <c r="AA222" s="47" t="str">
        <f>CONCATENATE("&gt;",F222,"_",C222," ",Z222)</f>
        <v>&gt;ChikProb_252 Alpha.ChikV</v>
      </c>
      <c r="AB222" s="44" t="str">
        <f>P222</f>
        <v>CCAATGTCTTCAGCCTGGACACCTTT</v>
      </c>
      <c r="AH222" s="45">
        <v>221</v>
      </c>
    </row>
    <row r="223" spans="1:34" ht="14.25" customHeight="1" thickTop="1" thickBot="1" x14ac:dyDescent="0.25">
      <c r="A223" s="71">
        <v>100</v>
      </c>
      <c r="B223" s="53">
        <f>(I223/1000)/(A223/1000000)</f>
        <v>334</v>
      </c>
      <c r="C223" s="46">
        <v>253</v>
      </c>
      <c r="F223" s="81" t="s">
        <v>677</v>
      </c>
      <c r="H223" s="48">
        <v>334</v>
      </c>
      <c r="I223" s="49">
        <v>33.4</v>
      </c>
      <c r="J223" s="95">
        <v>181</v>
      </c>
      <c r="K223" s="48" t="s">
        <v>811</v>
      </c>
      <c r="L223" s="50">
        <v>5410</v>
      </c>
      <c r="M223" s="48">
        <v>55.6</v>
      </c>
      <c r="N223" s="75">
        <v>56</v>
      </c>
      <c r="O223" s="61">
        <v>334</v>
      </c>
      <c r="P223" s="44" t="s">
        <v>678</v>
      </c>
      <c r="Q223" s="56">
        <v>18</v>
      </c>
      <c r="R223" s="48" t="s">
        <v>393</v>
      </c>
      <c r="S223" s="62" t="s">
        <v>393</v>
      </c>
      <c r="T223" s="73"/>
      <c r="U223" s="62"/>
      <c r="V223" s="62"/>
      <c r="W223" s="52">
        <v>10708866</v>
      </c>
      <c r="X223" s="57"/>
      <c r="Z223" s="104" t="s">
        <v>3259</v>
      </c>
      <c r="AA223" s="47" t="str">
        <f>CONCATENATE("&gt;",F223,"_",C223," ",Z223)</f>
        <v>&gt;CHIKE1F_253 Alpha.ChikV</v>
      </c>
      <c r="AB223" s="44" t="str">
        <f>P223</f>
        <v>TCGACGCGCCCTCTTTAA</v>
      </c>
      <c r="AH223" s="45">
        <v>222</v>
      </c>
    </row>
    <row r="224" spans="1:34" ht="14.25" customHeight="1" thickTop="1" thickBot="1" x14ac:dyDescent="0.25">
      <c r="A224" s="71">
        <v>100</v>
      </c>
      <c r="B224" s="53">
        <f>(I224/1000)/(A224/1000000)</f>
        <v>303</v>
      </c>
      <c r="C224" s="46">
        <v>254</v>
      </c>
      <c r="F224" s="81" t="s">
        <v>679</v>
      </c>
      <c r="H224" s="48">
        <v>303</v>
      </c>
      <c r="I224" s="49">
        <v>30.3</v>
      </c>
      <c r="J224" s="95">
        <v>174</v>
      </c>
      <c r="K224" s="48" t="s">
        <v>762</v>
      </c>
      <c r="L224" s="50">
        <v>5741</v>
      </c>
      <c r="M224" s="48">
        <v>52.6</v>
      </c>
      <c r="N224" s="75">
        <v>56.7</v>
      </c>
      <c r="O224" s="61">
        <v>303</v>
      </c>
      <c r="P224" s="44" t="s">
        <v>680</v>
      </c>
      <c r="Q224" s="56">
        <v>19</v>
      </c>
      <c r="R224" s="48" t="s">
        <v>393</v>
      </c>
      <c r="S224" s="62" t="s">
        <v>393</v>
      </c>
      <c r="T224" s="73"/>
      <c r="U224" s="62"/>
      <c r="V224" s="62"/>
      <c r="W224" s="52">
        <v>10708867</v>
      </c>
      <c r="X224" s="57"/>
      <c r="Z224" s="104" t="s">
        <v>3259</v>
      </c>
      <c r="AA224" s="47" t="str">
        <f>CONCATENATE("&gt;",F224,"_",C224," ",Z224)</f>
        <v>&gt;CHIKE1R_254 Alpha.ChikV</v>
      </c>
      <c r="AB224" s="44" t="str">
        <f>P224</f>
        <v>ATCGAATGCACCGCACACT</v>
      </c>
      <c r="AH224" s="45">
        <v>223</v>
      </c>
    </row>
    <row r="225" spans="1:34" ht="14.25" customHeight="1" thickTop="1" thickBot="1" x14ac:dyDescent="0.25">
      <c r="A225" s="71">
        <v>100</v>
      </c>
      <c r="B225" s="53">
        <f>(I225/1000)/(A225/1000000)</f>
        <v>193</v>
      </c>
      <c r="C225" s="46">
        <v>255</v>
      </c>
      <c r="F225" s="81" t="s">
        <v>716</v>
      </c>
      <c r="H225" s="48">
        <v>193</v>
      </c>
      <c r="I225" s="49">
        <v>19.3</v>
      </c>
      <c r="J225" s="95">
        <v>165</v>
      </c>
      <c r="K225" s="48" t="s">
        <v>717</v>
      </c>
      <c r="L225" s="50">
        <v>8583</v>
      </c>
      <c r="M225" s="48">
        <v>60</v>
      </c>
      <c r="N225" s="75">
        <v>67.900000000000006</v>
      </c>
      <c r="O225" s="61">
        <v>193</v>
      </c>
      <c r="P225" s="44" t="s">
        <v>718</v>
      </c>
      <c r="Q225" s="56">
        <v>25</v>
      </c>
      <c r="R225" s="48" t="s">
        <v>384</v>
      </c>
      <c r="S225" s="62" t="s">
        <v>406</v>
      </c>
      <c r="T225" s="73" t="s">
        <v>278</v>
      </c>
      <c r="U225" s="62" t="s">
        <v>426</v>
      </c>
      <c r="V225" s="62"/>
      <c r="W225" s="52">
        <v>10709363</v>
      </c>
      <c r="X225" s="57">
        <v>50</v>
      </c>
      <c r="Y225" s="220"/>
      <c r="Z225" s="104" t="s">
        <v>3259</v>
      </c>
      <c r="AA225" s="47" t="str">
        <f>CONCATENATE("&gt;",F225,"_",C225," ",Z225)</f>
        <v>&gt;CHIKE1P_255 Alpha.ChikV</v>
      </c>
      <c r="AB225" s="44" t="str">
        <f>P225</f>
        <v>ACCAGCCTGCACCCATTCCTCAGAC</v>
      </c>
      <c r="AH225" s="45">
        <v>224</v>
      </c>
    </row>
    <row r="226" spans="1:34" ht="14.25" customHeight="1" thickTop="1" thickBot="1" x14ac:dyDescent="0.25">
      <c r="A226" s="71">
        <v>100</v>
      </c>
      <c r="B226" s="53">
        <f>(I226/1000)/(A226/1000000)</f>
        <v>310</v>
      </c>
      <c r="C226" s="46">
        <v>256</v>
      </c>
      <c r="F226" s="81" t="s">
        <v>681</v>
      </c>
      <c r="H226" s="48">
        <v>310</v>
      </c>
      <c r="I226" s="49">
        <v>31</v>
      </c>
      <c r="J226" s="95">
        <v>188</v>
      </c>
      <c r="K226" s="48" t="s">
        <v>756</v>
      </c>
      <c r="L226" s="50">
        <v>6070</v>
      </c>
      <c r="M226" s="48">
        <v>55</v>
      </c>
      <c r="N226" s="75">
        <v>59.4</v>
      </c>
      <c r="O226" s="61">
        <v>310</v>
      </c>
      <c r="P226" s="44" t="s">
        <v>682</v>
      </c>
      <c r="Q226" s="56">
        <v>20</v>
      </c>
      <c r="R226" s="48" t="s">
        <v>393</v>
      </c>
      <c r="S226" s="62" t="s">
        <v>393</v>
      </c>
      <c r="T226" s="73"/>
      <c r="U226" s="62"/>
      <c r="V226" s="62"/>
      <c r="W226" s="52">
        <v>10708868</v>
      </c>
      <c r="X226" s="57"/>
      <c r="Z226" s="104" t="s">
        <v>3259</v>
      </c>
      <c r="AA226" s="47" t="str">
        <f>CONCATENATE("&gt;",F226,"_",C226," ",Z226)</f>
        <v>&gt;CHK142f_256 Alpha.ChikV</v>
      </c>
      <c r="AB226" s="44" t="str">
        <f>P226</f>
        <v>CCCGAGAGACTCGCCAATTA</v>
      </c>
      <c r="AH226" s="45">
        <v>225</v>
      </c>
    </row>
    <row r="227" spans="1:34" ht="14.25" customHeight="1" thickTop="1" thickBot="1" x14ac:dyDescent="0.25">
      <c r="A227" s="71">
        <v>100</v>
      </c>
      <c r="B227" s="53">
        <f>(I227/1000)/(A227/1000000)</f>
        <v>240</v>
      </c>
      <c r="C227" s="46">
        <v>257</v>
      </c>
      <c r="F227" s="81" t="s">
        <v>683</v>
      </c>
      <c r="H227" s="48">
        <v>240</v>
      </c>
      <c r="I227" s="49">
        <v>24</v>
      </c>
      <c r="J227" s="95">
        <v>164</v>
      </c>
      <c r="K227" s="48" t="s">
        <v>811</v>
      </c>
      <c r="L227" s="50">
        <v>6845</v>
      </c>
      <c r="M227" s="48">
        <v>45.5</v>
      </c>
      <c r="N227" s="75">
        <v>58.4</v>
      </c>
      <c r="O227" s="61">
        <v>240</v>
      </c>
      <c r="P227" s="44" t="s">
        <v>684</v>
      </c>
      <c r="Q227" s="56">
        <v>22</v>
      </c>
      <c r="R227" s="48" t="s">
        <v>393</v>
      </c>
      <c r="S227" s="62" t="s">
        <v>393</v>
      </c>
      <c r="T227" s="73"/>
      <c r="U227" s="62"/>
      <c r="V227" s="62"/>
      <c r="W227" s="52">
        <v>10708869</v>
      </c>
      <c r="X227" s="57"/>
      <c r="Z227" s="104" t="s">
        <v>3259</v>
      </c>
      <c r="AA227" s="47" t="str">
        <f>CONCATENATE("&gt;",F227,"_",C227," ",Z227)</f>
        <v>&gt;CHK142r_257 Alpha.ChikV</v>
      </c>
      <c r="AB227" s="44" t="str">
        <f>P227</f>
        <v>TGTGTAAGCAGAATGTTGGCGT</v>
      </c>
      <c r="AH227" s="45">
        <v>226</v>
      </c>
    </row>
    <row r="228" spans="1:34" ht="14.25" customHeight="1" thickTop="1" thickBot="1" x14ac:dyDescent="0.25">
      <c r="A228" s="71">
        <v>100</v>
      </c>
      <c r="B228" s="53">
        <f>(I228/1000)/(A228/1000000)</f>
        <v>193.99999999999997</v>
      </c>
      <c r="C228" s="46">
        <v>258</v>
      </c>
      <c r="F228" s="81" t="s">
        <v>708</v>
      </c>
      <c r="H228" s="48">
        <v>194</v>
      </c>
      <c r="I228" s="49">
        <v>19.399999999999999</v>
      </c>
      <c r="J228" s="95">
        <v>200</v>
      </c>
      <c r="K228" s="48" t="s">
        <v>709</v>
      </c>
      <c r="L228" s="50">
        <v>10340</v>
      </c>
      <c r="M228" s="48">
        <v>50</v>
      </c>
      <c r="N228" s="75">
        <v>68.099999999999994</v>
      </c>
      <c r="O228" s="61">
        <v>194</v>
      </c>
      <c r="P228" s="44" t="s">
        <v>710</v>
      </c>
      <c r="Q228" s="56">
        <v>30</v>
      </c>
      <c r="R228" s="48" t="s">
        <v>384</v>
      </c>
      <c r="S228" s="62" t="s">
        <v>406</v>
      </c>
      <c r="T228" s="73" t="s">
        <v>278</v>
      </c>
      <c r="U228" s="62" t="s">
        <v>426</v>
      </c>
      <c r="V228" s="62"/>
      <c r="W228" s="52">
        <v>10709360</v>
      </c>
      <c r="X228" s="57"/>
      <c r="Z228" s="104" t="s">
        <v>3259</v>
      </c>
      <c r="AA228" s="47" t="str">
        <f>CONCATENATE("&gt;",F228,"_",C228," ",Z228)</f>
        <v>&gt;CHK-probe1_258 Alpha.ChikV</v>
      </c>
      <c r="AB228" s="44" t="str">
        <f>P228</f>
        <v>CCTGGACAGAAACATCTCTGGAAAGATCGG</v>
      </c>
      <c r="AH228" s="45">
        <v>227</v>
      </c>
    </row>
    <row r="229" spans="1:34" ht="14.25" customHeight="1" thickTop="1" thickBot="1" x14ac:dyDescent="0.25">
      <c r="A229" s="71">
        <v>100</v>
      </c>
      <c r="B229" s="53">
        <f>(I229/1000)/(A229/1000000)</f>
        <v>138</v>
      </c>
      <c r="C229" s="46">
        <v>259</v>
      </c>
      <c r="F229" s="81" t="s">
        <v>711</v>
      </c>
      <c r="H229" s="48">
        <v>138</v>
      </c>
      <c r="I229" s="49">
        <v>13.8</v>
      </c>
      <c r="J229" s="95">
        <v>138</v>
      </c>
      <c r="K229" s="48" t="s">
        <v>221</v>
      </c>
      <c r="L229" s="50">
        <v>9987</v>
      </c>
      <c r="M229" s="48">
        <v>51.7</v>
      </c>
      <c r="N229" s="75">
        <v>68.099999999999994</v>
      </c>
      <c r="O229" s="61">
        <v>138</v>
      </c>
      <c r="P229" s="44" t="s">
        <v>712</v>
      </c>
      <c r="Q229" s="56">
        <v>29</v>
      </c>
      <c r="R229" s="48" t="s">
        <v>384</v>
      </c>
      <c r="S229" s="62" t="s">
        <v>406</v>
      </c>
      <c r="T229" s="73" t="s">
        <v>278</v>
      </c>
      <c r="U229" s="62" t="s">
        <v>426</v>
      </c>
      <c r="V229" s="62"/>
      <c r="W229" s="52">
        <v>10709361</v>
      </c>
      <c r="X229" s="57"/>
      <c r="Y229" s="220"/>
      <c r="Z229" s="104" t="s">
        <v>3259</v>
      </c>
      <c r="AA229" s="47" t="str">
        <f>CONCATENATE("&gt;",F229,"_",C229," ",Z229)</f>
        <v>&gt;CHK-probe2_259 Alpha.ChikV</v>
      </c>
      <c r="AB229" s="44" t="str">
        <f>P229</f>
        <v>ACTTACAAGCAGTAATGGCCGTGCCAGAC</v>
      </c>
      <c r="AH229" s="45">
        <v>228</v>
      </c>
    </row>
    <row r="230" spans="1:34" ht="14.25" customHeight="1" thickTop="1" thickBot="1" x14ac:dyDescent="0.25">
      <c r="A230" s="71">
        <v>100</v>
      </c>
      <c r="B230" s="53">
        <f>(I230/1000)/(A230/1000000)</f>
        <v>354.99999999999994</v>
      </c>
      <c r="C230" s="46">
        <v>260</v>
      </c>
      <c r="F230" s="81" t="s">
        <v>685</v>
      </c>
      <c r="H230" s="48">
        <v>355</v>
      </c>
      <c r="I230" s="49">
        <v>35.5</v>
      </c>
      <c r="J230" s="95">
        <v>218</v>
      </c>
      <c r="K230" s="48" t="s">
        <v>759</v>
      </c>
      <c r="L230" s="50">
        <v>6139</v>
      </c>
      <c r="M230" s="48">
        <v>60</v>
      </c>
      <c r="N230" s="75">
        <v>61.4</v>
      </c>
      <c r="O230" s="61">
        <v>355</v>
      </c>
      <c r="P230" s="44" t="s">
        <v>686</v>
      </c>
      <c r="Q230" s="56">
        <v>20</v>
      </c>
      <c r="R230" s="48" t="s">
        <v>393</v>
      </c>
      <c r="S230" s="62" t="s">
        <v>393</v>
      </c>
      <c r="T230" s="73"/>
      <c r="U230" s="62"/>
      <c r="V230" s="62"/>
      <c r="W230" s="52">
        <v>10708870</v>
      </c>
      <c r="X230" s="57"/>
      <c r="Y230" s="220"/>
      <c r="Z230" s="104" t="s">
        <v>3205</v>
      </c>
      <c r="AA230" s="47" t="str">
        <f>CONCATENATE("&gt;",F230,"_",C230," ",Z230)</f>
        <v>&gt;CCHFL1_260 Nairo.CCHFV</v>
      </c>
      <c r="AB230" s="44" t="str">
        <f>P230</f>
        <v>GCTTGGGTCAGCTCTACTGG</v>
      </c>
      <c r="AH230" s="45">
        <v>229</v>
      </c>
    </row>
    <row r="231" spans="1:34" ht="14.25" customHeight="1" thickTop="1" thickBot="1" x14ac:dyDescent="0.25">
      <c r="A231" s="71">
        <v>100</v>
      </c>
      <c r="B231" s="53">
        <f>(I231/1000)/(A231/1000000)</f>
        <v>280</v>
      </c>
      <c r="C231" s="46">
        <v>261</v>
      </c>
      <c r="F231" s="81" t="s">
        <v>687</v>
      </c>
      <c r="H231" s="48">
        <v>280</v>
      </c>
      <c r="I231" s="49">
        <v>28</v>
      </c>
      <c r="J231" s="95">
        <v>171</v>
      </c>
      <c r="K231" s="48" t="s">
        <v>29</v>
      </c>
      <c r="L231" s="50">
        <v>6110</v>
      </c>
      <c r="M231" s="48">
        <v>45</v>
      </c>
      <c r="N231" s="75">
        <v>55.3</v>
      </c>
      <c r="O231" s="61">
        <v>280</v>
      </c>
      <c r="P231" s="44" t="s">
        <v>688</v>
      </c>
      <c r="Q231" s="56">
        <v>20</v>
      </c>
      <c r="R231" s="48" t="s">
        <v>393</v>
      </c>
      <c r="S231" s="62" t="s">
        <v>393</v>
      </c>
      <c r="T231" s="73"/>
      <c r="U231" s="62"/>
      <c r="V231" s="62"/>
      <c r="W231" s="52">
        <v>10708871</v>
      </c>
      <c r="X231" s="57"/>
      <c r="Z231" s="104" t="s">
        <v>3205</v>
      </c>
      <c r="AA231" s="47" t="str">
        <f>CONCATENATE("&gt;",F231,"_",C231," ",Z231)</f>
        <v>&gt;CCHFD1_261 Nairo.CCHFV</v>
      </c>
      <c r="AB231" s="44" t="str">
        <f>P231</f>
        <v>TGCATTGACACGGAAACCTA</v>
      </c>
      <c r="AH231" s="45">
        <v>230</v>
      </c>
    </row>
    <row r="232" spans="1:34" ht="14.25" customHeight="1" thickTop="1" thickBot="1" x14ac:dyDescent="0.25">
      <c r="A232" s="71">
        <v>100</v>
      </c>
      <c r="B232" s="53">
        <f>(I232/1000)/(A232/1000000)</f>
        <v>212.99999999999997</v>
      </c>
      <c r="C232" s="46">
        <v>262</v>
      </c>
      <c r="F232" s="81" t="s">
        <v>719</v>
      </c>
      <c r="H232" s="48">
        <v>213</v>
      </c>
      <c r="I232" s="49">
        <v>21.3</v>
      </c>
      <c r="J232" s="95">
        <v>150</v>
      </c>
      <c r="K232" s="48" t="s">
        <v>223</v>
      </c>
      <c r="L232" s="50">
        <v>7055</v>
      </c>
      <c r="M232" s="48">
        <v>52.6</v>
      </c>
      <c r="N232" s="75">
        <v>56.7</v>
      </c>
      <c r="O232" s="61">
        <v>213</v>
      </c>
      <c r="P232" s="44" t="s">
        <v>720</v>
      </c>
      <c r="Q232" s="56">
        <v>19</v>
      </c>
      <c r="R232" s="48" t="s">
        <v>384</v>
      </c>
      <c r="S232" s="62" t="s">
        <v>406</v>
      </c>
      <c r="T232" s="73" t="s">
        <v>278</v>
      </c>
      <c r="U232" s="62" t="s">
        <v>426</v>
      </c>
      <c r="V232" s="62"/>
      <c r="W232" s="52">
        <v>10709364</v>
      </c>
      <c r="X232" s="57">
        <v>50</v>
      </c>
      <c r="Y232" s="220"/>
      <c r="Z232" s="104" t="s">
        <v>3205</v>
      </c>
      <c r="AA232" s="47" t="str">
        <f>CONCATENATE("&gt;",F232,"_",C232," ",Z232)</f>
        <v>&gt;CCHF-S1_262 Nairo.CCHFV</v>
      </c>
      <c r="AB232" s="44" t="str">
        <f>P232</f>
        <v>AGAAGGGGCTTGAGTGGTT</v>
      </c>
      <c r="AH232" s="45">
        <v>231</v>
      </c>
    </row>
    <row r="233" spans="1:34" ht="14.25" customHeight="1" thickTop="1" thickBot="1" x14ac:dyDescent="0.25">
      <c r="A233" s="71">
        <v>100</v>
      </c>
      <c r="B233" s="53">
        <f>(I233/1000)/(A233/1000000)</f>
        <v>195</v>
      </c>
      <c r="C233" s="46">
        <v>263</v>
      </c>
      <c r="F233" s="81" t="s">
        <v>689</v>
      </c>
      <c r="H233" s="48">
        <v>195</v>
      </c>
      <c r="I233" s="49">
        <v>19.5</v>
      </c>
      <c r="J233" s="95">
        <v>158</v>
      </c>
      <c r="K233" s="48" t="s">
        <v>801</v>
      </c>
      <c r="L233" s="50">
        <v>8108</v>
      </c>
      <c r="M233" s="48">
        <v>46.2</v>
      </c>
      <c r="N233" s="75">
        <v>63.2</v>
      </c>
      <c r="O233" s="61">
        <v>195</v>
      </c>
      <c r="P233" s="44" t="s">
        <v>690</v>
      </c>
      <c r="Q233" s="56">
        <v>26</v>
      </c>
      <c r="R233" s="48" t="s">
        <v>393</v>
      </c>
      <c r="S233" s="62" t="s">
        <v>393</v>
      </c>
      <c r="T233" s="73"/>
      <c r="U233" s="62"/>
      <c r="V233" s="62"/>
      <c r="W233" s="52">
        <v>10708872</v>
      </c>
      <c r="X233" s="57"/>
      <c r="Z233" s="104" t="s">
        <v>3314</v>
      </c>
      <c r="AA233" s="47" t="str">
        <f>CONCATENATE("&gt;",F233,"_",C233," ",Z233)</f>
        <v>&gt;Ni-NP1209_263 ParamixoV.NipahV</v>
      </c>
      <c r="AB233" s="44" t="str">
        <f>P233</f>
        <v>GCAAGAGAGTAATGTTCAGGCTAGAG</v>
      </c>
      <c r="AH233" s="45">
        <v>232</v>
      </c>
    </row>
    <row r="234" spans="1:34" ht="14.25" customHeight="1" thickTop="1" thickBot="1" x14ac:dyDescent="0.25">
      <c r="A234" s="71">
        <v>100</v>
      </c>
      <c r="B234" s="53">
        <f>(I234/1000)/(A234/1000000)</f>
        <v>186.99999999999997</v>
      </c>
      <c r="C234" s="46">
        <v>264</v>
      </c>
      <c r="F234" s="81" t="s">
        <v>691</v>
      </c>
      <c r="H234" s="48">
        <v>187</v>
      </c>
      <c r="I234" s="49">
        <v>18.7</v>
      </c>
      <c r="J234" s="95">
        <v>146</v>
      </c>
      <c r="K234" s="48" t="s">
        <v>223</v>
      </c>
      <c r="L234" s="50">
        <v>7829</v>
      </c>
      <c r="M234" s="48">
        <v>42.3</v>
      </c>
      <c r="N234" s="75">
        <v>61.6</v>
      </c>
      <c r="O234" s="61">
        <v>187</v>
      </c>
      <c r="P234" s="44" t="s">
        <v>692</v>
      </c>
      <c r="Q234" s="56">
        <v>26</v>
      </c>
      <c r="R234" s="48" t="s">
        <v>393</v>
      </c>
      <c r="S234" s="62" t="s">
        <v>393</v>
      </c>
      <c r="T234" s="73"/>
      <c r="U234" s="62"/>
      <c r="V234" s="62"/>
      <c r="W234" s="52">
        <v>10708873</v>
      </c>
      <c r="X234" s="57"/>
      <c r="Z234" s="104" t="s">
        <v>3314</v>
      </c>
      <c r="AA234" s="47" t="str">
        <f>CONCATENATE("&gt;",F234,"_",C234," ",Z234)</f>
        <v>&gt;Ni-NP1314_264 ParamixoV.NipahV</v>
      </c>
      <c r="AB234" s="44" t="str">
        <f>P234</f>
        <v>CTGTTCTATAGGTTCTTCCCCTTCAT</v>
      </c>
      <c r="AH234" s="45">
        <v>233</v>
      </c>
    </row>
    <row r="235" spans="1:34" ht="14.25" customHeight="1" thickTop="1" thickBot="1" x14ac:dyDescent="0.25">
      <c r="A235" s="71">
        <v>100</v>
      </c>
      <c r="B235" s="53">
        <f>(I235/1000)/(A235/1000000)</f>
        <v>138</v>
      </c>
      <c r="C235" s="46">
        <v>265</v>
      </c>
      <c r="F235" s="81" t="s">
        <v>704</v>
      </c>
      <c r="H235" s="48">
        <v>138</v>
      </c>
      <c r="I235" s="49">
        <v>13.8</v>
      </c>
      <c r="J235" s="95">
        <v>120</v>
      </c>
      <c r="K235" s="48" t="s">
        <v>636</v>
      </c>
      <c r="L235" s="50">
        <v>8718</v>
      </c>
      <c r="M235" s="48">
        <v>58.3</v>
      </c>
      <c r="N235" s="75">
        <v>66.099999999999994</v>
      </c>
      <c r="O235" s="61">
        <v>138</v>
      </c>
      <c r="P235" s="44" t="s">
        <v>705</v>
      </c>
      <c r="Q235" s="56">
        <v>24</v>
      </c>
      <c r="R235" s="48" t="s">
        <v>384</v>
      </c>
      <c r="S235" s="62" t="s">
        <v>406</v>
      </c>
      <c r="T235" s="73" t="s">
        <v>278</v>
      </c>
      <c r="U235" s="62" t="s">
        <v>407</v>
      </c>
      <c r="V235" s="62"/>
      <c r="W235" s="52">
        <v>10709358</v>
      </c>
      <c r="X235" s="57"/>
      <c r="Z235" s="104" t="s">
        <v>3314</v>
      </c>
      <c r="AA235" s="47" t="str">
        <f>CONCATENATE("&gt;",F235,"_",C235," ",Z235)</f>
        <v>&gt;NiNP1248-Fam_265 ParamixoV.NipahV</v>
      </c>
      <c r="AB235" s="44" t="str">
        <f>P235</f>
        <v>TGCAGGAGGTGTGCTCATTGGAGG</v>
      </c>
      <c r="AH235" s="45">
        <v>234</v>
      </c>
    </row>
    <row r="236" spans="1:34" ht="14.25" customHeight="1" thickTop="1" thickBot="1" x14ac:dyDescent="0.25">
      <c r="A236" s="71">
        <v>100</v>
      </c>
      <c r="B236" s="53">
        <f>(I236/1000)/(A236/1000000)</f>
        <v>273</v>
      </c>
      <c r="C236" s="46">
        <v>266</v>
      </c>
      <c r="F236" s="81" t="s">
        <v>693</v>
      </c>
      <c r="H236" s="48">
        <v>273</v>
      </c>
      <c r="I236" s="49">
        <v>27.3</v>
      </c>
      <c r="J236" s="95">
        <v>175</v>
      </c>
      <c r="K236" s="48" t="s">
        <v>756</v>
      </c>
      <c r="L236" s="50">
        <v>6417</v>
      </c>
      <c r="M236" s="48">
        <v>47.6</v>
      </c>
      <c r="N236" s="75">
        <v>57.9</v>
      </c>
      <c r="O236" s="61">
        <v>273</v>
      </c>
      <c r="P236" s="44" t="s">
        <v>694</v>
      </c>
      <c r="Q236" s="56">
        <v>21</v>
      </c>
      <c r="R236" s="48" t="s">
        <v>393</v>
      </c>
      <c r="S236" s="62" t="s">
        <v>393</v>
      </c>
      <c r="T236" s="73"/>
      <c r="U236" s="62"/>
      <c r="V236" s="62"/>
      <c r="W236" s="52">
        <v>10708874</v>
      </c>
      <c r="X236" s="57"/>
      <c r="Z236" s="104" t="s">
        <v>3302</v>
      </c>
      <c r="AA236" s="47" t="str">
        <f>CONCATENATE("&gt;",F236,"_",C236," ",Z236)</f>
        <v>&gt;Hendra-virus-F_266 ParamixoV.HendraV</v>
      </c>
      <c r="AB236" s="44" t="str">
        <f>P236</f>
        <v>CTTCGACAAAGACGGAACCAA</v>
      </c>
      <c r="AH236" s="45">
        <v>235</v>
      </c>
    </row>
    <row r="237" spans="1:34" ht="14.25" customHeight="1" thickTop="1" thickBot="1" x14ac:dyDescent="0.25">
      <c r="A237" s="71">
        <v>100</v>
      </c>
      <c r="B237" s="53">
        <f>(I237/1000)/(A237/1000000)</f>
        <v>217</v>
      </c>
      <c r="C237" s="46">
        <v>267</v>
      </c>
      <c r="F237" s="81" t="s">
        <v>695</v>
      </c>
      <c r="H237" s="48">
        <v>217</v>
      </c>
      <c r="I237" s="49">
        <v>21.7</v>
      </c>
      <c r="J237" s="95">
        <v>132</v>
      </c>
      <c r="K237" s="48" t="s">
        <v>616</v>
      </c>
      <c r="L237" s="50">
        <v>6085</v>
      </c>
      <c r="M237" s="48">
        <v>50</v>
      </c>
      <c r="N237" s="75">
        <v>57.3</v>
      </c>
      <c r="O237" s="61">
        <v>217</v>
      </c>
      <c r="P237" s="44" t="s">
        <v>696</v>
      </c>
      <c r="Q237" s="56">
        <v>20</v>
      </c>
      <c r="R237" s="48" t="s">
        <v>393</v>
      </c>
      <c r="S237" s="62" t="s">
        <v>393</v>
      </c>
      <c r="T237" s="73"/>
      <c r="U237" s="62"/>
      <c r="V237" s="62"/>
      <c r="W237" s="52">
        <v>10708875</v>
      </c>
      <c r="X237" s="57"/>
      <c r="Z237" s="104" t="s">
        <v>3302</v>
      </c>
      <c r="AA237" s="47" t="str">
        <f>CONCATENATE("&gt;",F237,"_",C237," ",Z237)</f>
        <v>&gt;Hendra-virus-R_267 ParamixoV.HendraV</v>
      </c>
      <c r="AB237" s="44" t="str">
        <f>P237</f>
        <v>CCAGCTCGTCGGACAAAATT</v>
      </c>
      <c r="AH237" s="45">
        <v>236</v>
      </c>
    </row>
    <row r="238" spans="1:34" ht="14.25" customHeight="1" thickTop="1" thickBot="1" x14ac:dyDescent="0.25">
      <c r="A238" s="71">
        <v>100</v>
      </c>
      <c r="B238" s="53">
        <f>(I238/1000)/(A238/1000000)</f>
        <v>287</v>
      </c>
      <c r="C238" s="46">
        <v>268</v>
      </c>
      <c r="F238" s="81" t="s">
        <v>706</v>
      </c>
      <c r="H238" s="48">
        <v>287</v>
      </c>
      <c r="I238" s="49">
        <v>28.7</v>
      </c>
      <c r="J238" s="95">
        <v>252</v>
      </c>
      <c r="K238" s="48" t="s">
        <v>114</v>
      </c>
      <c r="L238" s="50">
        <v>8788</v>
      </c>
      <c r="M238" s="48">
        <v>52</v>
      </c>
      <c r="N238" s="75">
        <v>64.599999999999994</v>
      </c>
      <c r="O238" s="61">
        <v>287</v>
      </c>
      <c r="P238" s="44" t="s">
        <v>707</v>
      </c>
      <c r="Q238" s="56">
        <v>25</v>
      </c>
      <c r="R238" s="48" t="s">
        <v>384</v>
      </c>
      <c r="S238" s="62" t="s">
        <v>406</v>
      </c>
      <c r="T238" s="73" t="s">
        <v>278</v>
      </c>
      <c r="U238" s="62" t="s">
        <v>407</v>
      </c>
      <c r="V238" s="62"/>
      <c r="W238" s="52">
        <v>10709359</v>
      </c>
      <c r="X238" s="57"/>
      <c r="Z238" s="104" t="s">
        <v>3302</v>
      </c>
      <c r="AA238" s="47" t="str">
        <f>CONCATENATE("&gt;",F238,"_",C238," ",Z238)</f>
        <v>&gt;Hendra-probe_268 ParamixoV.HendraV</v>
      </c>
      <c r="AB238" s="44" t="str">
        <f>P238</f>
        <v>TGGCATCTTTCATGCTCCATCTCGG</v>
      </c>
      <c r="AH238" s="45">
        <v>237</v>
      </c>
    </row>
    <row r="239" spans="1:34" ht="14.25" customHeight="1" thickTop="1" thickBot="1" x14ac:dyDescent="0.25">
      <c r="A239" s="71">
        <v>100</v>
      </c>
      <c r="B239" s="53">
        <f>(I239/1000)/(A239/1000000)</f>
        <v>273.99999999999994</v>
      </c>
      <c r="C239" s="46">
        <v>269</v>
      </c>
      <c r="F239" s="81" t="s">
        <v>569</v>
      </c>
      <c r="H239" s="48">
        <v>274</v>
      </c>
      <c r="I239" s="49">
        <v>27.4</v>
      </c>
      <c r="J239" s="95">
        <v>166</v>
      </c>
      <c r="K239" s="48" t="s">
        <v>8</v>
      </c>
      <c r="L239" s="50">
        <v>6043</v>
      </c>
      <c r="M239" s="48">
        <v>55</v>
      </c>
      <c r="N239" s="75">
        <v>59.4</v>
      </c>
      <c r="O239" s="61">
        <v>274</v>
      </c>
      <c r="P239" s="44" t="s">
        <v>629</v>
      </c>
      <c r="Q239" s="56">
        <v>20</v>
      </c>
      <c r="R239" s="48" t="s">
        <v>418</v>
      </c>
      <c r="S239" s="62" t="s">
        <v>385</v>
      </c>
      <c r="T239" s="73"/>
      <c r="U239" s="62"/>
      <c r="V239" s="62"/>
      <c r="W239" s="52">
        <v>11122652</v>
      </c>
      <c r="X239" s="57"/>
      <c r="Z239" s="104" t="s">
        <v>1302</v>
      </c>
      <c r="AA239" s="47" t="str">
        <f>CONCATENATE("&gt;",F239,"_",C239," ",Z239)</f>
        <v>&gt;EGFP10-R_269 IC</v>
      </c>
      <c r="AB239" s="44" t="str">
        <f>P239</f>
        <v>CTTGTACAGCTCGTCCATGC</v>
      </c>
      <c r="AH239" s="45">
        <v>238</v>
      </c>
    </row>
    <row r="240" spans="1:34" ht="14.25" customHeight="1" thickTop="1" thickBot="1" x14ac:dyDescent="0.25">
      <c r="A240" s="71">
        <v>100</v>
      </c>
      <c r="B240" s="53">
        <f>(I240/1000)/(A240/1000000)</f>
        <v>214.99999999999997</v>
      </c>
      <c r="C240" s="46">
        <v>270</v>
      </c>
      <c r="F240" s="81" t="s">
        <v>630</v>
      </c>
      <c r="H240" s="48">
        <v>215</v>
      </c>
      <c r="I240" s="49">
        <v>21.5</v>
      </c>
      <c r="J240" s="95">
        <v>144</v>
      </c>
      <c r="K240" s="48" t="s">
        <v>185</v>
      </c>
      <c r="L240" s="50">
        <v>6663</v>
      </c>
      <c r="M240" s="48">
        <v>45.5</v>
      </c>
      <c r="N240" s="75">
        <v>58.4</v>
      </c>
      <c r="O240" s="61">
        <v>215</v>
      </c>
      <c r="P240" s="44" t="s">
        <v>631</v>
      </c>
      <c r="Q240" s="56">
        <v>22</v>
      </c>
      <c r="R240" s="48" t="s">
        <v>418</v>
      </c>
      <c r="S240" s="62" t="s">
        <v>385</v>
      </c>
      <c r="T240" s="73"/>
      <c r="U240" s="62"/>
      <c r="V240" s="62"/>
      <c r="W240" s="52">
        <v>11122653</v>
      </c>
      <c r="X240" s="57"/>
      <c r="Z240" s="104" t="s">
        <v>1302</v>
      </c>
      <c r="AA240" s="47" t="str">
        <f>CONCATENATE("&gt;",F240,"_",C240," ",Z240)</f>
        <v>&gt;EGFP11-F_270 IC</v>
      </c>
      <c r="AB240" s="44" t="str">
        <f>P240</f>
        <v>CAGCCACAACGTCTATATCATG</v>
      </c>
      <c r="AH240" s="45">
        <v>239</v>
      </c>
    </row>
    <row r="241" spans="1:34" ht="14.25" customHeight="1" thickTop="1" thickBot="1" x14ac:dyDescent="0.25">
      <c r="A241" s="71">
        <v>100</v>
      </c>
      <c r="B241" s="53">
        <f>(I241/1000)/(A241/1000000)</f>
        <v>161.99999999999997</v>
      </c>
      <c r="C241" s="46">
        <v>271</v>
      </c>
      <c r="F241" s="81" t="s">
        <v>635</v>
      </c>
      <c r="H241" s="48">
        <v>162</v>
      </c>
      <c r="I241" s="49">
        <v>16.2</v>
      </c>
      <c r="J241" s="95">
        <v>128</v>
      </c>
      <c r="K241" s="48" t="s">
        <v>636</v>
      </c>
      <c r="L241" s="50">
        <v>7948</v>
      </c>
      <c r="M241" s="48">
        <v>68.2</v>
      </c>
      <c r="N241" s="75">
        <v>67.7</v>
      </c>
      <c r="O241" s="61">
        <v>162</v>
      </c>
      <c r="P241" s="44" t="s">
        <v>637</v>
      </c>
      <c r="Q241" s="56">
        <v>22</v>
      </c>
      <c r="R241" s="48" t="s">
        <v>418</v>
      </c>
      <c r="S241" s="62" t="s">
        <v>406</v>
      </c>
      <c r="T241" s="73" t="s">
        <v>279</v>
      </c>
      <c r="U241" s="62" t="s">
        <v>426</v>
      </c>
      <c r="V241" s="62"/>
      <c r="W241" s="52">
        <v>11122656</v>
      </c>
      <c r="X241" s="57"/>
      <c r="Y241" s="220"/>
      <c r="Z241" s="104" t="s">
        <v>1302</v>
      </c>
      <c r="AA241" s="47" t="str">
        <f>CONCATENATE("&gt;",F241,"_",C241," ",Z241)</f>
        <v>&gt;EGFP-1HEX_271 IC</v>
      </c>
      <c r="AB241" s="44" t="str">
        <f>P241</f>
        <v>AGCACCCAGTCCGCCCTGAGCA</v>
      </c>
      <c r="AH241" s="45">
        <v>240</v>
      </c>
    </row>
    <row r="242" spans="1:34" ht="14.25" customHeight="1" thickTop="1" thickBot="1" x14ac:dyDescent="0.25">
      <c r="A242" s="71">
        <v>100</v>
      </c>
      <c r="B242" s="53">
        <f>(I242/1000)/(A242/1000000)</f>
        <v>158</v>
      </c>
      <c r="C242" s="46">
        <v>272</v>
      </c>
      <c r="F242" s="81" t="s">
        <v>632</v>
      </c>
      <c r="H242" s="48">
        <v>158</v>
      </c>
      <c r="I242" s="49">
        <v>15.8</v>
      </c>
      <c r="J242" s="95">
        <v>92</v>
      </c>
      <c r="K242" s="48" t="s">
        <v>633</v>
      </c>
      <c r="L242" s="50">
        <v>5817</v>
      </c>
      <c r="M242" s="48">
        <v>63.2</v>
      </c>
      <c r="N242" s="75">
        <v>61</v>
      </c>
      <c r="O242" s="61">
        <v>158</v>
      </c>
      <c r="P242" s="44" t="s">
        <v>35</v>
      </c>
      <c r="Q242" s="56">
        <v>19</v>
      </c>
      <c r="R242" s="48" t="s">
        <v>418</v>
      </c>
      <c r="S242" s="62" t="s">
        <v>385</v>
      </c>
      <c r="T242" s="73"/>
      <c r="U242" s="62"/>
      <c r="V242" s="62"/>
      <c r="W242" s="52">
        <v>11122654</v>
      </c>
      <c r="X242" s="57"/>
      <c r="Z242" s="104" t="s">
        <v>3253</v>
      </c>
      <c r="AA242" s="47" t="str">
        <f>CONCATENATE("&gt;",F242,"_",C242," ",Z242)</f>
        <v>&gt;WNF5-F_272 Flav.WNV</v>
      </c>
      <c r="AB242" s="44" t="str">
        <f>P242</f>
        <v>GGGCCTTCTGGTCGTGTTC</v>
      </c>
      <c r="AH242" s="45">
        <v>241</v>
      </c>
    </row>
    <row r="243" spans="1:34" ht="14.25" customHeight="1" thickTop="1" thickBot="1" x14ac:dyDescent="0.25">
      <c r="A243" s="71">
        <v>100</v>
      </c>
      <c r="B243" s="53">
        <f>(I243/1000)/(A243/1000000)</f>
        <v>575</v>
      </c>
      <c r="C243" s="46">
        <v>273</v>
      </c>
      <c r="F243" s="81" t="s">
        <v>634</v>
      </c>
      <c r="H243" s="48">
        <v>575</v>
      </c>
      <c r="I243" s="49">
        <v>57.5</v>
      </c>
      <c r="J243" s="95">
        <v>329</v>
      </c>
      <c r="K243" s="48" t="s">
        <v>155</v>
      </c>
      <c r="L243" s="50">
        <v>5723</v>
      </c>
      <c r="M243" s="48">
        <v>60.5</v>
      </c>
      <c r="N243" s="75">
        <v>59.9</v>
      </c>
      <c r="O243" s="61">
        <v>575</v>
      </c>
      <c r="P243" s="44" t="s">
        <v>36</v>
      </c>
      <c r="Q243" s="56">
        <v>19</v>
      </c>
      <c r="R243" s="48" t="s">
        <v>418</v>
      </c>
      <c r="S243" s="62" t="s">
        <v>385</v>
      </c>
      <c r="T243" s="73"/>
      <c r="U243" s="62"/>
      <c r="V243" s="62"/>
      <c r="W243" s="52">
        <v>11122655</v>
      </c>
      <c r="X243" s="57"/>
      <c r="Z243" s="104" t="s">
        <v>3253</v>
      </c>
      <c r="AA243" s="47" t="str">
        <f>CONCATENATE("&gt;",F243,"_",C243," ",Z243)</f>
        <v>&gt;WNF6-R_273 Flav.WNV</v>
      </c>
      <c r="AB243" s="44" t="str">
        <f>P243</f>
        <v>GATCTTGGCYGTCCACCTC</v>
      </c>
      <c r="AH243" s="45">
        <v>242</v>
      </c>
    </row>
    <row r="244" spans="1:34" ht="14.25" customHeight="1" thickTop="1" thickBot="1" x14ac:dyDescent="0.25">
      <c r="A244" s="71">
        <v>100</v>
      </c>
      <c r="B244" s="53">
        <f>(I244/1000)/(A244/1000000)</f>
        <v>493.99999999999994</v>
      </c>
      <c r="C244" s="46">
        <v>274</v>
      </c>
      <c r="F244" s="81" t="s">
        <v>638</v>
      </c>
      <c r="H244" s="48">
        <v>494</v>
      </c>
      <c r="I244" s="49">
        <v>49.4</v>
      </c>
      <c r="J244" s="95">
        <v>389</v>
      </c>
      <c r="K244" s="48" t="s">
        <v>299</v>
      </c>
      <c r="L244" s="50">
        <v>7878</v>
      </c>
      <c r="M244" s="48">
        <v>63.6</v>
      </c>
      <c r="N244" s="75">
        <v>65.8</v>
      </c>
      <c r="O244" s="61">
        <v>494</v>
      </c>
      <c r="P244" s="44" t="s">
        <v>37</v>
      </c>
      <c r="Q244" s="56">
        <v>22</v>
      </c>
      <c r="R244" s="48" t="s">
        <v>418</v>
      </c>
      <c r="S244" s="62" t="s">
        <v>406</v>
      </c>
      <c r="T244" s="73" t="s">
        <v>278</v>
      </c>
      <c r="U244" s="62" t="s">
        <v>407</v>
      </c>
      <c r="V244" s="62"/>
      <c r="W244" s="52">
        <v>11122657</v>
      </c>
      <c r="X244" s="57"/>
      <c r="Z244" s="104" t="s">
        <v>3253</v>
      </c>
      <c r="AA244" s="47" t="str">
        <f>CONCATENATE("&gt;",F244,"_",C244," ",Z244)</f>
        <v>&gt;WNF-Probe3-FAM_274 Flav.WNV</v>
      </c>
      <c r="AB244" s="44" t="str">
        <f>P244</f>
        <v>CCACCCAGGAGGTCCTTCGCAA</v>
      </c>
      <c r="AH244" s="45">
        <v>243</v>
      </c>
    </row>
    <row r="245" spans="1:34" ht="14.25" customHeight="1" thickTop="1" thickBot="1" x14ac:dyDescent="0.25">
      <c r="A245" s="71">
        <v>100</v>
      </c>
      <c r="B245" s="53">
        <f>(I245/1000)/(A245/1000000)</f>
        <v>246</v>
      </c>
      <c r="C245" s="46">
        <v>275</v>
      </c>
      <c r="F245" s="81" t="s">
        <v>639</v>
      </c>
      <c r="H245" s="48">
        <v>246</v>
      </c>
      <c r="I245" s="49">
        <v>24.6</v>
      </c>
      <c r="J245" s="95">
        <v>232</v>
      </c>
      <c r="K245" s="48" t="s">
        <v>640</v>
      </c>
      <c r="L245" s="50">
        <v>9449</v>
      </c>
      <c r="M245" s="48">
        <v>35</v>
      </c>
      <c r="N245" s="75">
        <v>62.9</v>
      </c>
      <c r="O245" s="61">
        <v>246</v>
      </c>
      <c r="P245" s="44" t="s">
        <v>641</v>
      </c>
      <c r="Q245" s="56">
        <v>31</v>
      </c>
      <c r="R245" s="48" t="s">
        <v>418</v>
      </c>
      <c r="S245" s="62" t="s">
        <v>385</v>
      </c>
      <c r="T245" s="73"/>
      <c r="U245" s="62"/>
      <c r="V245" s="62"/>
      <c r="W245" s="52">
        <v>11308340</v>
      </c>
      <c r="X245" s="57"/>
      <c r="Y245" s="220"/>
      <c r="Z245" s="104" t="s">
        <v>3256</v>
      </c>
      <c r="AA245" s="47" t="str">
        <f>CONCATENATE("&gt;",F245,"_",C245," ",Z245)</f>
        <v>&gt;WEEV_non_MK_FW5_275 Alpha.WEEV</v>
      </c>
      <c r="AB245" s="44" t="str">
        <f>P245</f>
        <v>ACCCTACAAACTAATCGATCCAATATGGAAA</v>
      </c>
      <c r="AH245" s="45">
        <v>244</v>
      </c>
    </row>
    <row r="246" spans="1:34" ht="14.25" customHeight="1" thickTop="1" thickBot="1" x14ac:dyDescent="0.25">
      <c r="A246" s="71">
        <v>100</v>
      </c>
      <c r="B246" s="53">
        <f>(I246/1000)/(A246/1000000)</f>
        <v>251</v>
      </c>
      <c r="C246" s="46">
        <v>276</v>
      </c>
      <c r="F246" s="81" t="s">
        <v>492</v>
      </c>
      <c r="H246" s="48">
        <v>251</v>
      </c>
      <c r="I246" s="49">
        <v>25.1</v>
      </c>
      <c r="J246" s="95">
        <v>220</v>
      </c>
      <c r="K246" s="48" t="s">
        <v>721</v>
      </c>
      <c r="L246" s="50">
        <v>8737</v>
      </c>
      <c r="M246" s="48">
        <v>46.4</v>
      </c>
      <c r="N246" s="75">
        <v>65.099999999999994</v>
      </c>
      <c r="O246" s="61">
        <v>251</v>
      </c>
      <c r="P246" s="44" t="s">
        <v>558</v>
      </c>
      <c r="Q246" s="56">
        <v>28</v>
      </c>
      <c r="R246" s="48" t="s">
        <v>384</v>
      </c>
      <c r="S246" s="62" t="s">
        <v>385</v>
      </c>
      <c r="T246" s="73"/>
      <c r="U246" s="62"/>
      <c r="V246" s="62"/>
      <c r="W246" s="52">
        <v>10699149</v>
      </c>
      <c r="X246" s="57"/>
      <c r="Z246" s="104" t="s">
        <v>3205</v>
      </c>
      <c r="AA246" s="300" t="str">
        <f>CONCATENATE("&gt;",F246,"_",C246," ",Z246)</f>
        <v>&gt;CCforSE01_276 Nairo.CCHFV</v>
      </c>
      <c r="AB246" s="44" t="str">
        <f>P246</f>
        <v>CAAGGGGTACCAAGAAAATGAAGAAGGC</v>
      </c>
      <c r="AH246" s="45">
        <v>245</v>
      </c>
    </row>
    <row r="247" spans="1:34" ht="14.25" customHeight="1" thickTop="1" thickBot="1" x14ac:dyDescent="0.25">
      <c r="A247" s="71">
        <v>100</v>
      </c>
      <c r="B247" s="53">
        <f>(I247/1000)/(A247/1000000)</f>
        <v>373.99999999999994</v>
      </c>
      <c r="C247" s="46">
        <v>277</v>
      </c>
      <c r="F247" s="81" t="s">
        <v>493</v>
      </c>
      <c r="H247" s="48">
        <v>374</v>
      </c>
      <c r="I247" s="49">
        <v>37.4</v>
      </c>
      <c r="J247" s="95">
        <v>299</v>
      </c>
      <c r="K247" s="48" t="s">
        <v>722</v>
      </c>
      <c r="L247" s="50">
        <v>7989</v>
      </c>
      <c r="M247" s="48">
        <v>53.8</v>
      </c>
      <c r="N247" s="75">
        <v>66.400000000000006</v>
      </c>
      <c r="O247" s="61">
        <v>374</v>
      </c>
      <c r="P247" s="44" t="s">
        <v>559</v>
      </c>
      <c r="Q247" s="56">
        <v>26</v>
      </c>
      <c r="R247" s="48" t="s">
        <v>384</v>
      </c>
      <c r="S247" s="62" t="s">
        <v>385</v>
      </c>
      <c r="T247" s="73"/>
      <c r="U247" s="62"/>
      <c r="V247" s="62"/>
      <c r="W247" s="52">
        <v>10699150</v>
      </c>
      <c r="X247" s="57"/>
      <c r="Z247" s="104" t="s">
        <v>3205</v>
      </c>
      <c r="AA247" s="300" t="str">
        <f>CONCATENATE("&gt;",F247,"_",C247," ",Z247)</f>
        <v>&gt;CCrevSE02_277 Nairo.CCHFV</v>
      </c>
      <c r="AB247" s="44" t="str">
        <f>P247</f>
        <v>GCCACAGGGATTGTTCCAAAGCAGAC</v>
      </c>
      <c r="AH247" s="45">
        <v>246</v>
      </c>
    </row>
    <row r="248" spans="1:34" ht="14.25" customHeight="1" thickTop="1" thickBot="1" x14ac:dyDescent="0.25">
      <c r="A248" s="71">
        <v>100</v>
      </c>
      <c r="B248" s="53">
        <f>(I248/1000)/(A248/1000000)</f>
        <v>268</v>
      </c>
      <c r="C248" s="46">
        <v>278</v>
      </c>
      <c r="F248" s="81" t="s">
        <v>494</v>
      </c>
      <c r="H248" s="48">
        <v>268</v>
      </c>
      <c r="I248" s="49">
        <v>26.8</v>
      </c>
      <c r="J248" s="95">
        <v>253</v>
      </c>
      <c r="K248" s="48" t="s">
        <v>765</v>
      </c>
      <c r="L248" s="229">
        <v>9440</v>
      </c>
      <c r="M248" s="230">
        <v>48.1</v>
      </c>
      <c r="N248" s="231">
        <v>65</v>
      </c>
      <c r="O248" s="232">
        <v>268</v>
      </c>
      <c r="P248" s="44" t="s">
        <v>560</v>
      </c>
      <c r="Q248" s="56">
        <v>27</v>
      </c>
      <c r="R248" s="48" t="s">
        <v>384</v>
      </c>
      <c r="S248" s="62" t="s">
        <v>406</v>
      </c>
      <c r="T248" s="73" t="s">
        <v>278</v>
      </c>
      <c r="U248" s="62" t="s">
        <v>426</v>
      </c>
      <c r="V248" s="62"/>
      <c r="W248" s="52">
        <v>10699160</v>
      </c>
      <c r="X248" s="57"/>
      <c r="Y248" s="220"/>
      <c r="Z248" s="104" t="s">
        <v>3205</v>
      </c>
      <c r="AA248" s="300" t="str">
        <f>CONCATENATE("&gt;",F248,"_",C248," ",Z248)</f>
        <v>&gt;CCprobeSE01_278 Nairo.CCHFV</v>
      </c>
      <c r="AB248" s="44" t="str">
        <f>P248</f>
        <v>TGTCAACACAGCAGGGTGCATGTAGAT</v>
      </c>
      <c r="AH248" s="45">
        <v>247</v>
      </c>
    </row>
    <row r="249" spans="1:34" ht="14.25" customHeight="1" thickTop="1" thickBot="1" x14ac:dyDescent="0.25">
      <c r="A249" s="71">
        <v>100</v>
      </c>
      <c r="B249" s="53">
        <f>(I249/1000)/(A249/1000000)</f>
        <v>318.99999999999994</v>
      </c>
      <c r="C249" s="46">
        <v>279</v>
      </c>
      <c r="F249" s="81" t="s">
        <v>495</v>
      </c>
      <c r="H249" s="48">
        <v>319</v>
      </c>
      <c r="I249" s="49">
        <v>31.9</v>
      </c>
      <c r="J249" s="95">
        <v>302</v>
      </c>
      <c r="K249" s="48" t="s">
        <v>730</v>
      </c>
      <c r="L249" s="50">
        <v>9480</v>
      </c>
      <c r="M249" s="48">
        <v>48.1</v>
      </c>
      <c r="N249" s="75">
        <v>65</v>
      </c>
      <c r="O249" s="61">
        <v>319</v>
      </c>
      <c r="P249" s="44" t="s">
        <v>561</v>
      </c>
      <c r="Q249" s="56">
        <v>27</v>
      </c>
      <c r="R249" s="48" t="s">
        <v>384</v>
      </c>
      <c r="S249" s="62" t="s">
        <v>406</v>
      </c>
      <c r="T249" s="73" t="s">
        <v>278</v>
      </c>
      <c r="U249" s="62" t="s">
        <v>426</v>
      </c>
      <c r="V249" s="62"/>
      <c r="W249" s="52">
        <v>10699161</v>
      </c>
      <c r="X249" s="57"/>
      <c r="Y249" s="220"/>
      <c r="Z249" s="104" t="s">
        <v>3205</v>
      </c>
      <c r="AA249" s="300" t="str">
        <f>CONCATENATE("&gt;",F249,"_",C249," ",Z249)</f>
        <v>&gt;CCprobeSE03_279 Nairo.CCHFV</v>
      </c>
      <c r="AB249" s="44" t="str">
        <f>P249</f>
        <v>TGTAAGCACGGCAGGGTGCATGTAAAT</v>
      </c>
      <c r="AH249" s="45">
        <v>248</v>
      </c>
    </row>
    <row r="250" spans="1:34" ht="14.25" customHeight="1" thickTop="1" thickBot="1" x14ac:dyDescent="0.25">
      <c r="A250" s="71">
        <v>100</v>
      </c>
      <c r="B250" s="53">
        <f>(I250/1000)/(A250/1000000)</f>
        <v>86.999999999999986</v>
      </c>
      <c r="C250" s="46">
        <v>280</v>
      </c>
      <c r="F250" s="81" t="s">
        <v>731</v>
      </c>
      <c r="H250" s="48">
        <v>87</v>
      </c>
      <c r="I250" s="49">
        <v>8.6999999999999993</v>
      </c>
      <c r="J250" s="95">
        <v>81</v>
      </c>
      <c r="K250" s="48" t="s">
        <v>643</v>
      </c>
      <c r="L250" s="50">
        <v>9286</v>
      </c>
      <c r="M250" s="48">
        <v>44.4</v>
      </c>
      <c r="N250" s="75">
        <v>63.4</v>
      </c>
      <c r="O250" s="61">
        <v>87</v>
      </c>
      <c r="P250" s="44" t="s">
        <v>732</v>
      </c>
      <c r="Q250" s="56">
        <v>27</v>
      </c>
      <c r="R250" s="48" t="s">
        <v>384</v>
      </c>
      <c r="S250" s="62" t="s">
        <v>406</v>
      </c>
      <c r="T250" s="73" t="s">
        <v>278</v>
      </c>
      <c r="U250" s="62" t="s">
        <v>426</v>
      </c>
      <c r="V250" s="62"/>
      <c r="W250" s="52">
        <v>10699162</v>
      </c>
      <c r="X250" s="57"/>
      <c r="Y250" s="220"/>
      <c r="Z250" s="104" t="s">
        <v>3205</v>
      </c>
      <c r="AA250" s="300" t="str">
        <f>CONCATENATE("&gt;",F250,"_",C250," ",Z250)</f>
        <v>&gt;CCprobeSE04_280 Nairo.CCHFV</v>
      </c>
      <c r="AB250" s="44" t="str">
        <f>P250</f>
        <v>ATCTATATGCACCCCGCTGTGTTAACA</v>
      </c>
      <c r="AH250" s="45">
        <v>249</v>
      </c>
    </row>
    <row r="251" spans="1:34" ht="14.25" customHeight="1" thickTop="1" thickBot="1" x14ac:dyDescent="0.25">
      <c r="A251" s="71">
        <v>100</v>
      </c>
      <c r="B251" s="53">
        <f>(I251/1000)/(A251/1000000)</f>
        <v>193</v>
      </c>
      <c r="C251" s="46">
        <v>281</v>
      </c>
      <c r="F251" s="81" t="s">
        <v>496</v>
      </c>
      <c r="H251" s="48">
        <v>193</v>
      </c>
      <c r="I251" s="49">
        <v>19.3</v>
      </c>
      <c r="J251" s="95">
        <v>177</v>
      </c>
      <c r="K251" s="48" t="s">
        <v>811</v>
      </c>
      <c r="L251" s="50">
        <v>9185</v>
      </c>
      <c r="M251" s="48">
        <v>50</v>
      </c>
      <c r="N251" s="75">
        <v>64.8</v>
      </c>
      <c r="O251" s="61">
        <v>193</v>
      </c>
      <c r="P251" s="44" t="s">
        <v>562</v>
      </c>
      <c r="Q251" s="56">
        <v>26</v>
      </c>
      <c r="R251" s="48" t="s">
        <v>384</v>
      </c>
      <c r="S251" s="62" t="s">
        <v>406</v>
      </c>
      <c r="T251" s="73" t="s">
        <v>278</v>
      </c>
      <c r="U251" s="62" t="s">
        <v>426</v>
      </c>
      <c r="V251" s="62"/>
      <c r="W251" s="52">
        <v>10699163</v>
      </c>
      <c r="X251" s="57"/>
      <c r="Y251" s="220"/>
      <c r="Z251" s="104" t="s">
        <v>3205</v>
      </c>
      <c r="AA251" s="300" t="str">
        <f>CONCATENATE("&gt;",F251,"_",C251," ",Z251)</f>
        <v>&gt;CCprobeSE0A_281 Nairo.CCHFV</v>
      </c>
      <c r="AB251" s="44" t="str">
        <f>P251</f>
        <v>ACTCCAATGAAGTGGGGGAAGAAGCT</v>
      </c>
      <c r="AH251" s="45">
        <v>250</v>
      </c>
    </row>
    <row r="252" spans="1:34" ht="14.25" customHeight="1" thickTop="1" thickBot="1" x14ac:dyDescent="0.25">
      <c r="A252" s="71">
        <v>100</v>
      </c>
      <c r="B252" s="53">
        <f>(I252/1000)/(A252/1000000)</f>
        <v>70</v>
      </c>
      <c r="C252" s="46">
        <v>301</v>
      </c>
      <c r="F252" s="81" t="s">
        <v>483</v>
      </c>
      <c r="H252" s="48">
        <v>70</v>
      </c>
      <c r="I252" s="49">
        <v>7</v>
      </c>
      <c r="J252" s="95">
        <v>44</v>
      </c>
      <c r="K252" s="48" t="s">
        <v>723</v>
      </c>
      <c r="L252" s="50">
        <v>6286</v>
      </c>
      <c r="M252" s="48">
        <v>52.4</v>
      </c>
      <c r="N252" s="75">
        <v>59.8</v>
      </c>
      <c r="O252" s="61">
        <v>70</v>
      </c>
      <c r="P252" s="44" t="s">
        <v>549</v>
      </c>
      <c r="Q252" s="56">
        <v>21</v>
      </c>
      <c r="R252" s="48" t="s">
        <v>384</v>
      </c>
      <c r="S252" s="62" t="s">
        <v>385</v>
      </c>
      <c r="T252" s="73"/>
      <c r="U252" s="62"/>
      <c r="V252" s="62"/>
      <c r="W252" s="52">
        <v>10699151</v>
      </c>
      <c r="X252" s="57"/>
      <c r="Z252" s="104" t="s">
        <v>3259</v>
      </c>
      <c r="AA252" s="47" t="str">
        <f>CONCATENATE("&gt;",F252,"_",C252," ",Z252)</f>
        <v>&gt;ChikS_301 Alpha.ChikV</v>
      </c>
      <c r="AB252" s="44" t="str">
        <f>P252</f>
        <v>TGATCCCGACTCAACCATCCT</v>
      </c>
      <c r="AH252" s="45">
        <v>251</v>
      </c>
    </row>
    <row r="253" spans="1:34" ht="14.25" customHeight="1" thickTop="1" thickBot="1" x14ac:dyDescent="0.25">
      <c r="A253" s="71">
        <v>100</v>
      </c>
      <c r="B253" s="53">
        <f>(I253/1000)/(A253/1000000)</f>
        <v>59.000000000000007</v>
      </c>
      <c r="C253" s="46">
        <v>302</v>
      </c>
      <c r="F253" s="81" t="s">
        <v>484</v>
      </c>
      <c r="H253" s="48">
        <v>59</v>
      </c>
      <c r="I253" s="49">
        <v>5.9</v>
      </c>
      <c r="J253" s="95">
        <v>40</v>
      </c>
      <c r="K253" s="48" t="s">
        <v>215</v>
      </c>
      <c r="L253" s="50">
        <v>6735</v>
      </c>
      <c r="M253" s="48">
        <v>54.5</v>
      </c>
      <c r="N253" s="75">
        <v>62.1</v>
      </c>
      <c r="O253" s="61">
        <v>59</v>
      </c>
      <c r="P253" s="44" t="s">
        <v>550</v>
      </c>
      <c r="Q253" s="56">
        <v>22</v>
      </c>
      <c r="R253" s="48" t="s">
        <v>384</v>
      </c>
      <c r="S253" s="62" t="s">
        <v>385</v>
      </c>
      <c r="T253" s="73"/>
      <c r="U253" s="62"/>
      <c r="V253" s="62"/>
      <c r="W253" s="52">
        <v>10699152</v>
      </c>
      <c r="X253" s="57"/>
      <c r="Z253" s="104" t="s">
        <v>3259</v>
      </c>
      <c r="AA253" s="47" t="str">
        <f>CONCATENATE("&gt;",F253,"_",C253," ",Z253)</f>
        <v>&gt;ChikAs_302 Alpha.ChikV</v>
      </c>
      <c r="AB253" s="44" t="str">
        <f>P253</f>
        <v>GGCAAACGCAGTGGTACTTCCT</v>
      </c>
      <c r="AH253" s="45">
        <v>252</v>
      </c>
    </row>
    <row r="254" spans="1:34" ht="14.25" customHeight="1" thickTop="1" thickBot="1" x14ac:dyDescent="0.25">
      <c r="A254" s="71">
        <v>100</v>
      </c>
      <c r="B254" s="53">
        <f>(I254/1000)/(A254/1000000)</f>
        <v>120</v>
      </c>
      <c r="C254" s="46">
        <v>303</v>
      </c>
      <c r="F254" s="81" t="s">
        <v>733</v>
      </c>
      <c r="H254" s="48">
        <v>120</v>
      </c>
      <c r="I254" s="49">
        <v>12</v>
      </c>
      <c r="J254" s="95">
        <v>100</v>
      </c>
      <c r="K254" s="48" t="s">
        <v>734</v>
      </c>
      <c r="L254" s="50">
        <v>8307</v>
      </c>
      <c r="M254" s="48">
        <v>58.3</v>
      </c>
      <c r="N254" s="75">
        <v>66.099999999999994</v>
      </c>
      <c r="O254" s="61">
        <v>120</v>
      </c>
      <c r="P254" s="44" t="s">
        <v>544</v>
      </c>
      <c r="Q254" s="56">
        <v>24</v>
      </c>
      <c r="R254" s="48" t="s">
        <v>384</v>
      </c>
      <c r="S254" s="62" t="s">
        <v>406</v>
      </c>
      <c r="T254" s="73" t="s">
        <v>278</v>
      </c>
      <c r="U254" s="62" t="s">
        <v>426</v>
      </c>
      <c r="V254" s="62"/>
      <c r="W254" s="52">
        <v>10699164</v>
      </c>
      <c r="X254" s="57"/>
      <c r="Z254" s="104" t="s">
        <v>3259</v>
      </c>
      <c r="AA254" s="47" t="str">
        <f>CONCATENATE("&gt;",F254,"_",C254," ",Z254)</f>
        <v>&gt;ChikP_303 Alpha.ChikV</v>
      </c>
      <c r="AB254" s="44" t="str">
        <f>P254</f>
        <v>TCCGACATCATCCTCCTTGCTGGC</v>
      </c>
      <c r="AH254" s="45">
        <v>253</v>
      </c>
    </row>
    <row r="255" spans="1:34" ht="14.25" customHeight="1" thickTop="1" thickBot="1" x14ac:dyDescent="0.25">
      <c r="A255" s="71">
        <v>100</v>
      </c>
      <c r="B255" s="53">
        <f>(I255/1000)/(A255/1000000)</f>
        <v>56</v>
      </c>
      <c r="C255" s="46">
        <v>304</v>
      </c>
      <c r="F255" s="81" t="s">
        <v>487</v>
      </c>
      <c r="H255" s="48">
        <v>56</v>
      </c>
      <c r="I255" s="49">
        <v>5.6</v>
      </c>
      <c r="J255" s="95">
        <v>43</v>
      </c>
      <c r="K255" s="48" t="s">
        <v>724</v>
      </c>
      <c r="L255" s="50">
        <v>7680</v>
      </c>
      <c r="M255" s="48">
        <v>36</v>
      </c>
      <c r="N255" s="75">
        <v>58.1</v>
      </c>
      <c r="O255" s="61">
        <v>56</v>
      </c>
      <c r="P255" s="44" t="s">
        <v>553</v>
      </c>
      <c r="Q255" s="56">
        <v>25</v>
      </c>
      <c r="R255" s="48" t="s">
        <v>384</v>
      </c>
      <c r="S255" s="62" t="s">
        <v>385</v>
      </c>
      <c r="T255" s="73"/>
      <c r="U255" s="62"/>
      <c r="V255" s="62"/>
      <c r="W255" s="52">
        <v>10699153</v>
      </c>
      <c r="X255" s="57"/>
      <c r="Z255" s="104" t="s">
        <v>622</v>
      </c>
      <c r="AA255" s="47" t="str">
        <f>CONCATENATE("&gt;",F255,"_",C255," ",Z255)</f>
        <v>&gt;FiloA2.4_304 Filo</v>
      </c>
      <c r="AB255" s="44" t="str">
        <f>P255</f>
        <v>AAGCATTTCCTAGCAATATGATGGT</v>
      </c>
      <c r="AH255" s="45">
        <v>254</v>
      </c>
    </row>
    <row r="256" spans="1:34" ht="14.25" customHeight="1" thickTop="1" thickBot="1" x14ac:dyDescent="0.25">
      <c r="A256" s="71">
        <v>100</v>
      </c>
      <c r="B256" s="53">
        <f>(I256/1000)/(A256/1000000)</f>
        <v>54</v>
      </c>
      <c r="C256" s="46">
        <v>305</v>
      </c>
      <c r="F256" s="81" t="s">
        <v>488</v>
      </c>
      <c r="H256" s="48">
        <v>54</v>
      </c>
      <c r="I256" s="49">
        <v>5.4</v>
      </c>
      <c r="J256" s="95">
        <v>42</v>
      </c>
      <c r="K256" s="48" t="s">
        <v>723</v>
      </c>
      <c r="L256" s="50">
        <v>7640</v>
      </c>
      <c r="M256" s="48">
        <v>44</v>
      </c>
      <c r="N256" s="75">
        <v>61.3</v>
      </c>
      <c r="O256" s="61">
        <v>54</v>
      </c>
      <c r="P256" s="44" t="s">
        <v>554</v>
      </c>
      <c r="Q256" s="56">
        <v>25</v>
      </c>
      <c r="R256" s="48" t="s">
        <v>384</v>
      </c>
      <c r="S256" s="62" t="s">
        <v>385</v>
      </c>
      <c r="T256" s="73"/>
      <c r="U256" s="62"/>
      <c r="V256" s="62"/>
      <c r="W256" s="52">
        <v>10699154</v>
      </c>
      <c r="X256" s="57"/>
      <c r="Z256" s="104" t="s">
        <v>622</v>
      </c>
      <c r="AA256" s="47" t="str">
        <f>CONCATENATE("&gt;",F256,"_",C256," ",Z256)</f>
        <v>&gt;FiloA2.2_305 Filo</v>
      </c>
      <c r="AB256" s="44" t="str">
        <f>P256</f>
        <v>AAGCCTTTCCTAGCAACATGATGGT</v>
      </c>
      <c r="AH256" s="45">
        <v>255</v>
      </c>
    </row>
    <row r="257" spans="1:34" ht="14.25" customHeight="1" thickTop="1" thickBot="1" x14ac:dyDescent="0.25">
      <c r="A257" s="71">
        <v>100</v>
      </c>
      <c r="B257" s="53">
        <f>(I257/1000)/(A257/1000000)</f>
        <v>57</v>
      </c>
      <c r="C257" s="46">
        <v>306</v>
      </c>
      <c r="F257" s="81" t="s">
        <v>489</v>
      </c>
      <c r="H257" s="48">
        <v>57</v>
      </c>
      <c r="I257" s="49">
        <v>5.7</v>
      </c>
      <c r="J257" s="95">
        <v>43</v>
      </c>
      <c r="K257" s="48" t="s">
        <v>724</v>
      </c>
      <c r="L257" s="50">
        <v>7649</v>
      </c>
      <c r="M257" s="48">
        <v>44</v>
      </c>
      <c r="N257" s="75">
        <v>61.3</v>
      </c>
      <c r="O257" s="61">
        <v>57</v>
      </c>
      <c r="P257" s="44" t="s">
        <v>555</v>
      </c>
      <c r="Q257" s="56">
        <v>25</v>
      </c>
      <c r="R257" s="48" t="s">
        <v>384</v>
      </c>
      <c r="S257" s="62" t="s">
        <v>385</v>
      </c>
      <c r="T257" s="73"/>
      <c r="U257" s="62"/>
      <c r="V257" s="62"/>
      <c r="W257" s="52">
        <v>10699155</v>
      </c>
      <c r="X257" s="57"/>
      <c r="Z257" s="104" t="s">
        <v>622</v>
      </c>
      <c r="AA257" s="47" t="str">
        <f>CONCATENATE("&gt;",F257,"_",C257," ",Z257)</f>
        <v>&gt;FiloA2.3_306 Filo</v>
      </c>
      <c r="AB257" s="44" t="str">
        <f>P257</f>
        <v>AAGCATTCCCTAGCAACATGATGGT</v>
      </c>
      <c r="AH257" s="45">
        <v>256</v>
      </c>
    </row>
    <row r="258" spans="1:34" ht="14.25" customHeight="1" thickTop="1" thickBot="1" x14ac:dyDescent="0.25">
      <c r="A258" s="71">
        <v>100</v>
      </c>
      <c r="B258" s="53">
        <f>(I258/1000)/(A258/1000000)</f>
        <v>66</v>
      </c>
      <c r="C258" s="46">
        <v>307</v>
      </c>
      <c r="F258" s="81" t="s">
        <v>490</v>
      </c>
      <c r="H258" s="48">
        <v>66</v>
      </c>
      <c r="I258" s="49">
        <v>6.6</v>
      </c>
      <c r="J258" s="95">
        <v>62</v>
      </c>
      <c r="K258" s="48" t="s">
        <v>725</v>
      </c>
      <c r="L258" s="50">
        <v>9300</v>
      </c>
      <c r="M258" s="48">
        <v>36.700000000000003</v>
      </c>
      <c r="N258" s="75">
        <v>62.7</v>
      </c>
      <c r="O258" s="61">
        <v>66</v>
      </c>
      <c r="P258" s="44" t="s">
        <v>556</v>
      </c>
      <c r="Q258" s="56">
        <v>30</v>
      </c>
      <c r="R258" s="48" t="s">
        <v>384</v>
      </c>
      <c r="S258" s="62" t="s">
        <v>385</v>
      </c>
      <c r="T258" s="73"/>
      <c r="U258" s="62"/>
      <c r="V258" s="62"/>
      <c r="W258" s="52">
        <v>10699156</v>
      </c>
      <c r="X258" s="57"/>
      <c r="Z258" s="104" t="s">
        <v>622</v>
      </c>
      <c r="AA258" s="47" t="str">
        <f>CONCATENATE("&gt;",F258,"_",C258," ",Z258)</f>
        <v>&gt;Filo B_307 Filo</v>
      </c>
      <c r="AB258" s="44" t="str">
        <f>P258</f>
        <v>ATGTGGTGGGTTATAATAATCACTGACATG</v>
      </c>
      <c r="AH258" s="45">
        <v>257</v>
      </c>
    </row>
    <row r="259" spans="1:34" ht="14.25" customHeight="1" thickTop="1" thickBot="1" x14ac:dyDescent="0.25">
      <c r="A259" s="71">
        <v>100</v>
      </c>
      <c r="B259" s="53">
        <f>(I259/1000)/(A259/1000000)</f>
        <v>44.999999999999993</v>
      </c>
      <c r="C259" s="46">
        <v>308</v>
      </c>
      <c r="F259" s="81" t="s">
        <v>491</v>
      </c>
      <c r="H259" s="48">
        <v>45</v>
      </c>
      <c r="I259" s="49">
        <v>4.5</v>
      </c>
      <c r="J259" s="95">
        <v>42</v>
      </c>
      <c r="K259" s="48" t="s">
        <v>724</v>
      </c>
      <c r="L259" s="50">
        <v>9344</v>
      </c>
      <c r="M259" s="48">
        <v>46.7</v>
      </c>
      <c r="N259" s="75">
        <v>66.8</v>
      </c>
      <c r="O259" s="61">
        <v>45</v>
      </c>
      <c r="P259" s="44" t="s">
        <v>557</v>
      </c>
      <c r="Q259" s="56">
        <v>30</v>
      </c>
      <c r="R259" s="48" t="s">
        <v>384</v>
      </c>
      <c r="S259" s="62" t="s">
        <v>385</v>
      </c>
      <c r="T259" s="73"/>
      <c r="U259" s="62"/>
      <c r="V259" s="62"/>
      <c r="W259" s="52">
        <v>10699157</v>
      </c>
      <c r="X259" s="57"/>
      <c r="Z259" s="104" t="s">
        <v>622</v>
      </c>
      <c r="AA259" s="47" t="str">
        <f>CONCATENATE("&gt;",F259,"_",C259," ",Z259)</f>
        <v>&gt;Filo B-Ra_308 Filo</v>
      </c>
      <c r="AB259" s="44" t="str">
        <f>P259</f>
        <v>GTGAGGAGGGCTATAAAAGTCACTGACATG</v>
      </c>
      <c r="AH259" s="45">
        <v>258</v>
      </c>
    </row>
    <row r="260" spans="1:34" ht="14.25" customHeight="1" thickTop="1" thickBot="1" x14ac:dyDescent="0.25">
      <c r="A260" s="71">
        <v>100</v>
      </c>
      <c r="B260" s="53">
        <f>(I260/1000)/(A260/1000000)</f>
        <v>80.999999999999986</v>
      </c>
      <c r="C260" s="46">
        <v>309</v>
      </c>
      <c r="F260" s="81" t="s">
        <v>726</v>
      </c>
      <c r="H260" s="48">
        <v>81</v>
      </c>
      <c r="I260" s="49">
        <v>8.1</v>
      </c>
      <c r="J260" s="95">
        <v>60</v>
      </c>
      <c r="K260" s="48" t="s">
        <v>227</v>
      </c>
      <c r="L260" s="50">
        <v>7373</v>
      </c>
      <c r="M260" s="48">
        <v>41.7</v>
      </c>
      <c r="N260" s="75">
        <v>59.3</v>
      </c>
      <c r="O260" s="61">
        <v>81</v>
      </c>
      <c r="P260" s="44" t="s">
        <v>727</v>
      </c>
      <c r="Q260" s="56">
        <v>24</v>
      </c>
      <c r="R260" s="48" t="s">
        <v>384</v>
      </c>
      <c r="S260" s="62" t="s">
        <v>385</v>
      </c>
      <c r="T260" s="73"/>
      <c r="U260" s="62"/>
      <c r="V260" s="62"/>
      <c r="W260" s="52">
        <v>10699158</v>
      </c>
      <c r="X260" s="57"/>
      <c r="AA260" s="47" t="str">
        <f>CONCATENATE("&gt;",F260,"_",C260," ",Z260)</f>
        <v xml:space="preserve">&gt;OPV rpo F1_309 </v>
      </c>
      <c r="AB260" s="44" t="str">
        <f>P260</f>
        <v>CTGTAGTTATAAACGTTCCGTGTG</v>
      </c>
      <c r="AH260" s="45">
        <v>259</v>
      </c>
    </row>
    <row r="261" spans="1:34" ht="14.25" customHeight="1" thickTop="1" thickBot="1" x14ac:dyDescent="0.25">
      <c r="A261" s="71">
        <v>100</v>
      </c>
      <c r="B261" s="53">
        <f>(I261/1000)/(A261/1000000)</f>
        <v>205</v>
      </c>
      <c r="C261" s="46">
        <v>310</v>
      </c>
      <c r="F261" s="81" t="s">
        <v>728</v>
      </c>
      <c r="H261" s="48">
        <v>205</v>
      </c>
      <c r="I261" s="49">
        <v>20.5</v>
      </c>
      <c r="J261" s="95">
        <v>149</v>
      </c>
      <c r="K261" s="48" t="s">
        <v>201</v>
      </c>
      <c r="L261" s="50">
        <v>7261</v>
      </c>
      <c r="M261" s="48">
        <v>33.299999999999997</v>
      </c>
      <c r="N261" s="75">
        <v>55.9</v>
      </c>
      <c r="O261" s="61">
        <v>205</v>
      </c>
      <c r="P261" s="44" t="s">
        <v>729</v>
      </c>
      <c r="Q261" s="56">
        <v>24</v>
      </c>
      <c r="R261" s="48" t="s">
        <v>384</v>
      </c>
      <c r="S261" s="62" t="s">
        <v>385</v>
      </c>
      <c r="T261" s="73"/>
      <c r="U261" s="62"/>
      <c r="V261" s="62"/>
      <c r="W261" s="52">
        <v>10699159</v>
      </c>
      <c r="X261" s="57">
        <v>50</v>
      </c>
      <c r="AA261" s="47" t="str">
        <f>CONCATENATE("&gt;",F261,"_",C261," ",Z261)</f>
        <v xml:space="preserve">&gt;OPV rpo R1_310 </v>
      </c>
      <c r="AB261" s="44" t="str">
        <f>P261</f>
        <v>TTATCATACGCATTACCATTTCGA</v>
      </c>
      <c r="AH261" s="45">
        <v>260</v>
      </c>
    </row>
    <row r="262" spans="1:34" ht="14.25" customHeight="1" thickTop="1" thickBot="1" x14ac:dyDescent="0.25">
      <c r="A262" s="71">
        <v>100</v>
      </c>
      <c r="B262" s="53">
        <f>(I262/1000)/(A262/1000000)</f>
        <v>179.99999999999997</v>
      </c>
      <c r="C262" s="46">
        <v>311</v>
      </c>
      <c r="F262" s="81" t="s">
        <v>735</v>
      </c>
      <c r="H262" s="48">
        <v>180</v>
      </c>
      <c r="I262" s="49">
        <v>18</v>
      </c>
      <c r="J262" s="95">
        <v>200</v>
      </c>
      <c r="K262" s="48" t="s">
        <v>21</v>
      </c>
      <c r="L262" s="50">
        <v>11132</v>
      </c>
      <c r="M262" s="48">
        <v>39.4</v>
      </c>
      <c r="N262" s="75">
        <v>65.8</v>
      </c>
      <c r="O262" s="61">
        <v>180</v>
      </c>
      <c r="P262" s="44" t="s">
        <v>736</v>
      </c>
      <c r="Q262" s="56">
        <v>33</v>
      </c>
      <c r="R262" s="48" t="s">
        <v>384</v>
      </c>
      <c r="S262" s="62" t="s">
        <v>406</v>
      </c>
      <c r="T262" s="73" t="s">
        <v>278</v>
      </c>
      <c r="U262" s="62" t="s">
        <v>426</v>
      </c>
      <c r="V262" s="62"/>
      <c r="W262" s="52">
        <v>10699165</v>
      </c>
      <c r="X262" s="57"/>
      <c r="AA262" s="47" t="str">
        <f>CONCATENATE("&gt;",F262,"_",C262," ",Z262)</f>
        <v xml:space="preserve">&gt;OPV rpo TM_311 </v>
      </c>
      <c r="AB262" s="44" t="str">
        <f>P262</f>
        <v>ATCGCTAAATGATACAGTACCCGAATCTCTACT</v>
      </c>
      <c r="AH262" s="45">
        <v>261</v>
      </c>
    </row>
    <row r="263" spans="1:34" ht="14.25" customHeight="1" thickTop="1" thickBot="1" x14ac:dyDescent="0.25">
      <c r="A263" s="71">
        <v>100</v>
      </c>
      <c r="B263" s="53">
        <f>(I263/1000)/(A263/1000000)</f>
        <v>308</v>
      </c>
      <c r="C263" s="46">
        <v>312</v>
      </c>
      <c r="F263" s="81" t="s">
        <v>737</v>
      </c>
      <c r="H263" s="48">
        <v>308</v>
      </c>
      <c r="I263" s="49">
        <v>30.8</v>
      </c>
      <c r="J263" s="95">
        <v>250</v>
      </c>
      <c r="K263" s="48" t="s">
        <v>765</v>
      </c>
      <c r="L263" s="50">
        <v>8138</v>
      </c>
      <c r="M263" s="48">
        <v>47.8</v>
      </c>
      <c r="N263" s="75">
        <v>60.6</v>
      </c>
      <c r="O263" s="61">
        <v>308</v>
      </c>
      <c r="P263" s="44" t="s">
        <v>738</v>
      </c>
      <c r="Q263" s="56">
        <v>23</v>
      </c>
      <c r="R263" s="48" t="s">
        <v>384</v>
      </c>
      <c r="S263" s="62" t="s">
        <v>406</v>
      </c>
      <c r="T263" s="73" t="s">
        <v>739</v>
      </c>
      <c r="U263" s="62" t="s">
        <v>426</v>
      </c>
      <c r="V263" s="62"/>
      <c r="W263" s="52">
        <v>10699166</v>
      </c>
      <c r="X263" s="57"/>
      <c r="Z263" s="104" t="s">
        <v>3302</v>
      </c>
      <c r="AA263" s="47" t="str">
        <f>CONCATENATE("&gt;",F263,"_",C263," ",Z263)</f>
        <v>&gt;HendraKoSonde_312 ParamixoV.HendraV</v>
      </c>
      <c r="AB263" s="44" t="str">
        <f>P263</f>
        <v>AACACACTAGTCGAGACACGTGA</v>
      </c>
      <c r="AH263" s="45">
        <v>262</v>
      </c>
    </row>
    <row r="264" spans="1:34" ht="14.25" customHeight="1" thickTop="1" thickBot="1" x14ac:dyDescent="0.25">
      <c r="A264" s="71">
        <v>100</v>
      </c>
      <c r="B264" s="53">
        <f>(I264/1000)/(A264/1000000)</f>
        <v>263</v>
      </c>
      <c r="C264" s="46">
        <v>313</v>
      </c>
      <c r="F264" s="81" t="s">
        <v>740</v>
      </c>
      <c r="H264" s="48">
        <v>263</v>
      </c>
      <c r="I264" s="49">
        <v>26.3</v>
      </c>
      <c r="J264" s="95">
        <v>207</v>
      </c>
      <c r="K264" s="48" t="s">
        <v>197</v>
      </c>
      <c r="L264" s="50">
        <v>7844</v>
      </c>
      <c r="M264" s="48">
        <v>45.5</v>
      </c>
      <c r="N264" s="75">
        <v>58.4</v>
      </c>
      <c r="O264" s="61">
        <v>263</v>
      </c>
      <c r="P264" s="44" t="s">
        <v>741</v>
      </c>
      <c r="Q264" s="56">
        <v>22</v>
      </c>
      <c r="R264" s="48" t="s">
        <v>384</v>
      </c>
      <c r="S264" s="62" t="s">
        <v>406</v>
      </c>
      <c r="T264" s="73" t="s">
        <v>739</v>
      </c>
      <c r="U264" s="62" t="s">
        <v>426</v>
      </c>
      <c r="V264" s="62"/>
      <c r="W264" s="52">
        <v>10699167</v>
      </c>
      <c r="X264" s="57"/>
      <c r="Z264" s="104" t="s">
        <v>3314</v>
      </c>
      <c r="AA264" s="47" t="str">
        <f>CONCATENATE("&gt;",F264,"_",C264," ",Z264)</f>
        <v>&gt;NipahSonde_313 ParamixoV.NipahV</v>
      </c>
      <c r="AB264" s="44" t="str">
        <f>P264</f>
        <v>CAAATTTTCGGTGTGTACGGTC</v>
      </c>
      <c r="AH264" s="45">
        <v>263</v>
      </c>
    </row>
    <row r="265" spans="1:34" ht="14.25" customHeight="1" thickTop="1" thickBot="1" x14ac:dyDescent="0.25">
      <c r="A265" s="71">
        <v>100</v>
      </c>
      <c r="B265" s="53">
        <f>(I265/1000)/(A265/1000000)</f>
        <v>342.99999999999994</v>
      </c>
      <c r="C265" s="46">
        <v>314</v>
      </c>
      <c r="F265" s="81" t="s">
        <v>742</v>
      </c>
      <c r="H265" s="48">
        <v>343</v>
      </c>
      <c r="I265" s="49">
        <v>34.299999999999997</v>
      </c>
      <c r="J265" s="95">
        <v>257</v>
      </c>
      <c r="K265" s="48" t="s">
        <v>655</v>
      </c>
      <c r="L265" s="50">
        <v>7491</v>
      </c>
      <c r="M265" s="48">
        <v>47.6</v>
      </c>
      <c r="N265" s="75">
        <v>57.9</v>
      </c>
      <c r="O265" s="61">
        <v>343</v>
      </c>
      <c r="P265" s="44" t="s">
        <v>743</v>
      </c>
      <c r="Q265" s="56">
        <v>21</v>
      </c>
      <c r="R265" s="48" t="s">
        <v>384</v>
      </c>
      <c r="S265" s="62" t="s">
        <v>406</v>
      </c>
      <c r="T265" s="73" t="s">
        <v>739</v>
      </c>
      <c r="U265" s="62" t="s">
        <v>426</v>
      </c>
      <c r="V265" s="62"/>
      <c r="W265" s="52">
        <v>10699168</v>
      </c>
      <c r="X265" s="57"/>
      <c r="Y265" s="220"/>
      <c r="Z265" s="104" t="s">
        <v>3205</v>
      </c>
      <c r="AA265" s="300" t="str">
        <f>CONCATENATE("&gt;",F265,"_",C265," ",Z265)</f>
        <v>&gt;CCHFKoSonde_314 Nairo.CCHFV</v>
      </c>
      <c r="AB265" s="44" t="str">
        <f>P265</f>
        <v>TCACGTGTTTCGGCATCATTG</v>
      </c>
      <c r="AH265" s="45">
        <v>264</v>
      </c>
    </row>
    <row r="266" spans="1:34" ht="14.25" customHeight="1" thickTop="1" thickBot="1" x14ac:dyDescent="0.25">
      <c r="A266" s="71">
        <v>100</v>
      </c>
      <c r="B266" s="53">
        <f>(I266/1000)/(A266/1000000)</f>
        <v>36</v>
      </c>
      <c r="C266" s="46">
        <v>315</v>
      </c>
      <c r="F266" s="29" t="s">
        <v>751</v>
      </c>
      <c r="I266" s="49">
        <v>3.6</v>
      </c>
      <c r="J266" s="95"/>
      <c r="L266" s="50"/>
      <c r="N266" s="75"/>
      <c r="O266" s="61"/>
      <c r="Q266" s="56">
        <v>26</v>
      </c>
      <c r="S266" s="62" t="s">
        <v>406</v>
      </c>
      <c r="T266" s="73" t="s">
        <v>278</v>
      </c>
      <c r="U266" s="62" t="s">
        <v>411</v>
      </c>
      <c r="V266" s="62"/>
      <c r="W266" s="52">
        <v>1169621</v>
      </c>
      <c r="X266" s="57"/>
      <c r="Z266" s="104" t="s">
        <v>622</v>
      </c>
      <c r="AA266" s="47" t="str">
        <f>CONCATENATE("&gt;",F266,"_",C266," ",Z266)</f>
        <v>&gt;FAMEBoSu- TIB-marz2010_315 Filo</v>
      </c>
      <c r="AB266" s="44">
        <f>P266</f>
        <v>0</v>
      </c>
      <c r="AH266" s="45">
        <v>265</v>
      </c>
    </row>
    <row r="267" spans="1:34" ht="14.25" customHeight="1" thickTop="1" thickBot="1" x14ac:dyDescent="0.25">
      <c r="A267" s="71">
        <v>100</v>
      </c>
      <c r="B267" s="53">
        <f>(I267/1000)/(A267/1000000)</f>
        <v>36</v>
      </c>
      <c r="C267" s="46">
        <v>316</v>
      </c>
      <c r="F267" s="7" t="s">
        <v>752</v>
      </c>
      <c r="I267" s="49">
        <v>3.6</v>
      </c>
      <c r="J267" s="95"/>
      <c r="L267" s="50"/>
      <c r="N267" s="75"/>
      <c r="O267" s="61"/>
      <c r="Q267" s="56">
        <v>26</v>
      </c>
      <c r="S267" s="62" t="s">
        <v>406</v>
      </c>
      <c r="T267" s="73" t="s">
        <v>278</v>
      </c>
      <c r="U267" s="62" t="s">
        <v>411</v>
      </c>
      <c r="V267" s="62"/>
      <c r="W267" s="52">
        <v>1169790</v>
      </c>
      <c r="X267" s="57"/>
      <c r="Z267" s="104" t="s">
        <v>622</v>
      </c>
      <c r="AA267" s="47" t="str">
        <f>CONCATENATE("&gt;",F267,"_",C267," ",Z267)</f>
        <v>&gt;FAMEBOg- TIB-marz2010_316 Filo</v>
      </c>
      <c r="AB267" s="44">
        <f>P267</f>
        <v>0</v>
      </c>
      <c r="AH267" s="45">
        <v>266</v>
      </c>
    </row>
    <row r="268" spans="1:34" ht="14.25" customHeight="1" thickTop="1" thickBot="1" x14ac:dyDescent="0.25">
      <c r="A268" s="71">
        <v>100</v>
      </c>
      <c r="B268" s="53">
        <f>(I268/1000)/(A268/1000000)</f>
        <v>38</v>
      </c>
      <c r="C268" s="46">
        <v>317</v>
      </c>
      <c r="F268" s="7" t="s">
        <v>753</v>
      </c>
      <c r="I268" s="49">
        <v>3.8</v>
      </c>
      <c r="J268" s="95">
        <v>32</v>
      </c>
      <c r="K268" s="48">
        <v>1</v>
      </c>
      <c r="L268" s="50">
        <v>7968</v>
      </c>
      <c r="M268" s="48">
        <v>50</v>
      </c>
      <c r="N268" s="75">
        <v>67.599999999999994</v>
      </c>
      <c r="O268" s="61"/>
      <c r="Q268" s="56">
        <v>26</v>
      </c>
      <c r="S268" s="62" t="s">
        <v>406</v>
      </c>
      <c r="T268" s="73" t="s">
        <v>278</v>
      </c>
      <c r="U268" s="62" t="s">
        <v>411</v>
      </c>
      <c r="V268" s="62"/>
      <c r="W268" s="52" t="s">
        <v>3082</v>
      </c>
      <c r="X268" s="57"/>
      <c r="Z268" s="104" t="s">
        <v>622</v>
      </c>
      <c r="AA268" s="47" t="str">
        <f>CONCATENATE("&gt;",F268,"_",C268," ",Z268)</f>
        <v>&gt;FAMMBG- TIB-marz2010_317 Filo</v>
      </c>
      <c r="AB268" s="44">
        <f>P268</f>
        <v>0</v>
      </c>
      <c r="AH268" s="45">
        <v>267</v>
      </c>
    </row>
    <row r="269" spans="1:34" ht="14.25" customHeight="1" thickTop="1" thickBot="1" x14ac:dyDescent="0.25">
      <c r="A269" s="71">
        <v>100</v>
      </c>
      <c r="B269" s="53">
        <f>(I269/1000)/(A269/1000000)</f>
        <v>221</v>
      </c>
      <c r="C269" s="46">
        <v>318</v>
      </c>
      <c r="F269" s="221" t="s">
        <v>830</v>
      </c>
      <c r="I269" s="49">
        <v>22.1</v>
      </c>
      <c r="J269" s="95">
        <v>172.4</v>
      </c>
      <c r="K269" s="48">
        <v>6.3</v>
      </c>
      <c r="L269" s="50">
        <v>7765</v>
      </c>
      <c r="M269" s="48">
        <v>42</v>
      </c>
      <c r="N269" s="75">
        <v>50</v>
      </c>
      <c r="O269" s="61"/>
      <c r="P269" s="44" t="s">
        <v>829</v>
      </c>
      <c r="Q269" s="56">
        <v>25</v>
      </c>
      <c r="S269" s="62"/>
      <c r="T269" s="73"/>
      <c r="U269" s="62"/>
      <c r="V269" s="62"/>
      <c r="W269" s="52"/>
      <c r="X269" s="57"/>
      <c r="AA269" s="47" t="str">
        <f>CONCATENATE("&gt;",F269,"_",C269," ",Z269)</f>
        <v xml:space="preserve">&gt;NgeneFWD_318 </v>
      </c>
      <c r="AB269" s="44" t="str">
        <f>P269</f>
        <v>GATATITTTGAMGAGGCGGCTAGTT</v>
      </c>
      <c r="AH269" s="45">
        <v>268</v>
      </c>
    </row>
    <row r="270" spans="1:34" ht="14.25" customHeight="1" thickTop="1" thickBot="1" x14ac:dyDescent="0.25">
      <c r="A270" s="71">
        <v>100</v>
      </c>
      <c r="B270" s="53">
        <f>(I270/1000)/(A270/1000000)</f>
        <v>527</v>
      </c>
      <c r="C270" s="46">
        <v>319</v>
      </c>
      <c r="F270" s="81" t="s">
        <v>831</v>
      </c>
      <c r="I270" s="49">
        <v>52.7</v>
      </c>
      <c r="J270" s="95">
        <v>384.92</v>
      </c>
      <c r="K270" s="48">
        <v>13</v>
      </c>
      <c r="L270" s="50">
        <v>7295.8</v>
      </c>
      <c r="M270" s="48">
        <v>50</v>
      </c>
      <c r="N270" s="75">
        <v>52</v>
      </c>
      <c r="O270" s="61"/>
      <c r="P270" s="44" t="s">
        <v>832</v>
      </c>
      <c r="Q270" s="56">
        <v>24</v>
      </c>
      <c r="S270" s="62"/>
      <c r="T270" s="73"/>
      <c r="U270" s="62"/>
      <c r="V270" s="62"/>
      <c r="W270" s="52"/>
      <c r="X270" s="57"/>
      <c r="AA270" s="47" t="str">
        <f>CONCATENATE("&gt;",F270,"_",C270," ",Z270)</f>
        <v xml:space="preserve">&gt;NREV1_319 </v>
      </c>
      <c r="AB270" s="44" t="str">
        <f>P270</f>
        <v>cccatctcagttctgggctattag</v>
      </c>
      <c r="AH270" s="45">
        <v>269</v>
      </c>
    </row>
    <row r="271" spans="1:34" ht="14.25" customHeight="1" thickTop="1" thickBot="1" x14ac:dyDescent="0.25">
      <c r="A271" s="71">
        <v>100</v>
      </c>
      <c r="B271" s="53">
        <f>(I271/1000)/(A271/1000000)</f>
        <v>446</v>
      </c>
      <c r="C271" s="46">
        <v>320</v>
      </c>
      <c r="F271" s="81" t="s">
        <v>833</v>
      </c>
      <c r="I271" s="49">
        <v>44.6</v>
      </c>
      <c r="J271" s="95">
        <v>353.32</v>
      </c>
      <c r="K271" s="48">
        <v>12.1</v>
      </c>
      <c r="L271" s="50">
        <v>7913.2</v>
      </c>
      <c r="M271" s="48">
        <v>46</v>
      </c>
      <c r="N271" s="75">
        <v>53</v>
      </c>
      <c r="O271" s="61"/>
      <c r="P271" s="44" t="s">
        <v>834</v>
      </c>
      <c r="Q271" s="56">
        <v>26</v>
      </c>
      <c r="S271" s="62"/>
      <c r="T271" s="73"/>
      <c r="U271" s="62"/>
      <c r="V271" s="62"/>
      <c r="W271" s="52"/>
      <c r="X271" s="57"/>
      <c r="AA271" s="47" t="str">
        <f>CONCATENATE("&gt;",F271,"_",C271," ",Z271)</f>
        <v xml:space="preserve">&gt;NREV2_320 </v>
      </c>
      <c r="AB271" s="44" t="str">
        <f>P271</f>
        <v>tcccatctgagctctggactattagt</v>
      </c>
      <c r="AH271" s="45">
        <v>270</v>
      </c>
    </row>
    <row r="272" spans="1:34" ht="14.25" customHeight="1" thickTop="1" thickBot="1" x14ac:dyDescent="0.25">
      <c r="A272" s="71">
        <v>100</v>
      </c>
      <c r="B272" s="89">
        <f>(I272/1000)/(A272/1000000)</f>
        <v>60</v>
      </c>
      <c r="C272" s="46">
        <v>321</v>
      </c>
      <c r="F272" s="81" t="s">
        <v>835</v>
      </c>
      <c r="I272" s="49">
        <v>6</v>
      </c>
      <c r="J272" s="95"/>
      <c r="L272" s="50">
        <v>8688</v>
      </c>
      <c r="N272" s="75"/>
      <c r="O272" s="61"/>
      <c r="P272" s="44" t="s">
        <v>837</v>
      </c>
      <c r="Q272" s="56">
        <v>23</v>
      </c>
      <c r="S272" s="62" t="s">
        <v>406</v>
      </c>
      <c r="T272" s="73" t="s">
        <v>278</v>
      </c>
      <c r="U272" s="62"/>
      <c r="V272" s="62"/>
      <c r="W272" s="52"/>
      <c r="X272" s="57"/>
      <c r="AA272" s="47" t="str">
        <f>CONCATENATE("&gt;",F272,"_",C272," ",Z272)</f>
        <v xml:space="preserve">&gt;NPRHeV_321 </v>
      </c>
      <c r="AB272" s="44" t="str">
        <f>P272</f>
        <v>ctactttgactactaagataaga</v>
      </c>
      <c r="AH272" s="45">
        <v>271</v>
      </c>
    </row>
    <row r="273" spans="1:34" ht="14.25" customHeight="1" thickTop="1" thickBot="1" x14ac:dyDescent="0.25">
      <c r="A273" s="71">
        <v>100</v>
      </c>
      <c r="B273" s="89">
        <f>(I273/1000)/(A273/1000000)</f>
        <v>60</v>
      </c>
      <c r="C273" s="46">
        <v>322</v>
      </c>
      <c r="F273" s="81" t="s">
        <v>836</v>
      </c>
      <c r="I273" s="49">
        <v>6</v>
      </c>
      <c r="J273" s="95"/>
      <c r="L273" s="50">
        <v>8039</v>
      </c>
      <c r="N273" s="75"/>
      <c r="O273" s="61"/>
      <c r="P273" s="44" t="s">
        <v>838</v>
      </c>
      <c r="Q273" s="56">
        <v>21</v>
      </c>
      <c r="S273" s="62" t="s">
        <v>406</v>
      </c>
      <c r="T273" s="73" t="s">
        <v>278</v>
      </c>
      <c r="U273" s="62"/>
      <c r="V273" s="62"/>
      <c r="W273" s="52"/>
      <c r="X273" s="57"/>
      <c r="AA273" s="47" t="str">
        <f>CONCATENATE("&gt;",F273,"_",C273," ",Z273)</f>
        <v xml:space="preserve">&gt;NPRNiV_322 </v>
      </c>
      <c r="AB273" s="44" t="str">
        <f>P273</f>
        <v>ctactttgacaaccaagataa</v>
      </c>
      <c r="AH273" s="45">
        <v>272</v>
      </c>
    </row>
    <row r="274" spans="1:34" ht="14.25" customHeight="1" thickTop="1" thickBot="1" x14ac:dyDescent="0.25">
      <c r="A274" s="71">
        <v>100</v>
      </c>
      <c r="B274" s="53">
        <f>(I274/1000)/(A274/1000000)</f>
        <v>769.00000000000011</v>
      </c>
      <c r="C274" s="46">
        <v>323</v>
      </c>
      <c r="F274" s="81" t="s">
        <v>855</v>
      </c>
      <c r="H274" s="48">
        <v>769</v>
      </c>
      <c r="I274" s="49">
        <v>76.900000000000006</v>
      </c>
      <c r="J274" s="95">
        <v>727</v>
      </c>
      <c r="K274" s="48" t="s">
        <v>856</v>
      </c>
      <c r="L274" s="50">
        <v>9455</v>
      </c>
      <c r="M274" s="48">
        <v>37</v>
      </c>
      <c r="N274" s="75">
        <v>62.4</v>
      </c>
      <c r="O274" s="61">
        <v>769</v>
      </c>
      <c r="P274" s="44" t="s">
        <v>502</v>
      </c>
      <c r="Q274" s="56">
        <v>29</v>
      </c>
      <c r="R274" s="48" t="s">
        <v>384</v>
      </c>
      <c r="S274" s="62" t="s">
        <v>406</v>
      </c>
      <c r="T274" s="73" t="s">
        <v>857</v>
      </c>
      <c r="U274" s="62"/>
      <c r="V274" s="62"/>
      <c r="W274" s="52">
        <v>12572347</v>
      </c>
      <c r="X274" s="57"/>
      <c r="Y274" s="220"/>
      <c r="Z274" s="104" t="s">
        <v>2413</v>
      </c>
      <c r="AA274" s="47" t="str">
        <f>CONCATENATE("&gt;",F274,"_",C274," ",Z274)</f>
        <v>&gt;PFlav-fACABt_323 Flav</v>
      </c>
      <c r="AB274" s="44" t="str">
        <f>P274</f>
        <v>TACAACATGATGGGAAAGCGAGAGAAAAA</v>
      </c>
      <c r="AH274" s="45">
        <v>273</v>
      </c>
    </row>
    <row r="275" spans="1:34" ht="14.25" customHeight="1" thickTop="1" thickBot="1" x14ac:dyDescent="0.25">
      <c r="A275" s="71">
        <v>100</v>
      </c>
      <c r="B275" s="53">
        <f>(I275/1000)/(A275/1000000)</f>
        <v>891</v>
      </c>
      <c r="C275" s="46">
        <v>324</v>
      </c>
      <c r="F275" s="81" t="s">
        <v>858</v>
      </c>
      <c r="H275" s="48">
        <v>891</v>
      </c>
      <c r="I275" s="49">
        <v>89.1</v>
      </c>
      <c r="J275" s="95">
        <v>744</v>
      </c>
      <c r="K275" s="48" t="s">
        <v>859</v>
      </c>
      <c r="L275" s="50">
        <v>8344</v>
      </c>
      <c r="M275" s="48">
        <v>65</v>
      </c>
      <c r="N275" s="75">
        <v>71.099999999999994</v>
      </c>
      <c r="O275" s="61">
        <v>891</v>
      </c>
      <c r="P275" s="44" t="s">
        <v>860</v>
      </c>
      <c r="Q275" s="56">
        <v>26</v>
      </c>
      <c r="R275" s="48" t="s">
        <v>384</v>
      </c>
      <c r="S275" s="62" t="s">
        <v>406</v>
      </c>
      <c r="T275" s="73" t="s">
        <v>857</v>
      </c>
      <c r="U275" s="62"/>
      <c r="V275" s="62"/>
      <c r="W275" s="52">
        <v>12572348</v>
      </c>
      <c r="X275" s="57"/>
      <c r="Y275" s="220"/>
      <c r="Z275" s="104" t="s">
        <v>2413</v>
      </c>
      <c r="AA275" s="47" t="str">
        <f>CONCATENATE("&gt;",F275,"_",C275," ",Z275)</f>
        <v>&gt;PFlav-rBt_324 Flav</v>
      </c>
      <c r="AB275" s="44" t="str">
        <f>P275</f>
        <v>GTGTCCCAGCCGGCTGTGTCATCAGC</v>
      </c>
      <c r="AH275" s="45">
        <v>274</v>
      </c>
    </row>
    <row r="276" spans="1:34" ht="14.25" customHeight="1" thickTop="1" thickBot="1" x14ac:dyDescent="0.25">
      <c r="A276" s="71">
        <v>100</v>
      </c>
      <c r="B276" s="53">
        <f>(I276/1000)/(A276/1000000)</f>
        <v>420</v>
      </c>
      <c r="C276" s="46">
        <v>325</v>
      </c>
      <c r="F276" s="81" t="s">
        <v>861</v>
      </c>
      <c r="H276" s="48">
        <v>420</v>
      </c>
      <c r="I276" s="49">
        <v>42</v>
      </c>
      <c r="J276" s="95">
        <v>381</v>
      </c>
      <c r="K276" s="48" t="s">
        <v>862</v>
      </c>
      <c r="L276" s="50">
        <v>9090</v>
      </c>
      <c r="M276" s="48">
        <v>37</v>
      </c>
      <c r="N276" s="75">
        <v>62.4</v>
      </c>
      <c r="O276" s="61">
        <v>420</v>
      </c>
      <c r="P276" s="44" t="s">
        <v>863</v>
      </c>
      <c r="Q276" s="56">
        <v>29</v>
      </c>
      <c r="R276" s="48" t="s">
        <v>393</v>
      </c>
      <c r="S276" s="62" t="s">
        <v>393</v>
      </c>
      <c r="T276" s="73"/>
      <c r="U276" s="62"/>
      <c r="V276" s="62"/>
      <c r="W276" s="52">
        <v>12572349</v>
      </c>
      <c r="X276" s="57"/>
      <c r="Z276" s="104" t="s">
        <v>2413</v>
      </c>
      <c r="AA276" s="47" t="str">
        <f>CONCATENATE("&gt;",F276,"_",C276," ",Z276)</f>
        <v>&gt;PFlav-fAAG_325 Flav</v>
      </c>
      <c r="AB276" s="44" t="str">
        <f>P276</f>
        <v>TACAACATGATGGGAAAGAGAGAGAAGAA</v>
      </c>
      <c r="AH276" s="45">
        <v>275</v>
      </c>
    </row>
    <row r="277" spans="1:34" ht="14.25" customHeight="1" thickTop="1" thickBot="1" x14ac:dyDescent="0.25">
      <c r="A277" s="71">
        <v>100</v>
      </c>
      <c r="B277" s="53">
        <f>(I277/1000)/(A277/1000000)</f>
        <v>453.99999999999994</v>
      </c>
      <c r="C277" s="46">
        <v>326</v>
      </c>
      <c r="F277" s="81" t="s">
        <v>864</v>
      </c>
      <c r="H277" s="48">
        <v>454</v>
      </c>
      <c r="I277" s="49">
        <v>45.4</v>
      </c>
      <c r="J277" s="95">
        <v>413</v>
      </c>
      <c r="K277" s="48" t="s">
        <v>865</v>
      </c>
      <c r="L277" s="50">
        <v>9082</v>
      </c>
      <c r="M277" s="48">
        <v>36</v>
      </c>
      <c r="N277" s="75">
        <v>61.7</v>
      </c>
      <c r="O277" s="61">
        <v>454</v>
      </c>
      <c r="P277" s="44" t="s">
        <v>866</v>
      </c>
      <c r="Q277" s="56">
        <v>29</v>
      </c>
      <c r="R277" s="48" t="s">
        <v>393</v>
      </c>
      <c r="S277" s="62" t="s">
        <v>393</v>
      </c>
      <c r="T277" s="73"/>
      <c r="U277" s="62"/>
      <c r="V277" s="62"/>
      <c r="W277" s="52">
        <v>12572350</v>
      </c>
      <c r="X277" s="57">
        <v>50</v>
      </c>
      <c r="Z277" s="104" t="s">
        <v>2413</v>
      </c>
      <c r="AA277" s="47" t="str">
        <f>CONCATENATE("&gt;",F277,"_",C277," ",Z277)</f>
        <v>&gt;PFlav-fAAR_326 Flav</v>
      </c>
      <c r="AB277" s="44" t="str">
        <f>P277</f>
        <v>TACAACATGATGGGAAAGAGAGAGAARAA</v>
      </c>
      <c r="AH277" s="45">
        <v>276</v>
      </c>
    </row>
    <row r="278" spans="1:34" ht="14.25" customHeight="1" thickTop="1" thickBot="1" x14ac:dyDescent="0.25">
      <c r="A278" s="71">
        <v>100</v>
      </c>
      <c r="B278" s="53">
        <f>(I278/1000)/(A278/1000000)</f>
        <v>556</v>
      </c>
      <c r="C278" s="46">
        <v>327</v>
      </c>
      <c r="F278" s="81" t="s">
        <v>867</v>
      </c>
      <c r="H278" s="48">
        <v>556</v>
      </c>
      <c r="I278" s="49">
        <v>55.6</v>
      </c>
      <c r="J278" s="95">
        <v>388</v>
      </c>
      <c r="K278" s="48" t="s">
        <v>868</v>
      </c>
      <c r="L278" s="50">
        <v>6987</v>
      </c>
      <c r="M278" s="48">
        <v>60</v>
      </c>
      <c r="N278" s="75">
        <v>66</v>
      </c>
      <c r="O278" s="61">
        <v>556</v>
      </c>
      <c r="P278" s="44" t="s">
        <v>869</v>
      </c>
      <c r="Q278" s="56">
        <v>23</v>
      </c>
      <c r="R278" s="48" t="s">
        <v>393</v>
      </c>
      <c r="S278" s="62" t="s">
        <v>393</v>
      </c>
      <c r="T278" s="73"/>
      <c r="U278" s="62"/>
      <c r="V278" s="62"/>
      <c r="W278" s="52">
        <v>12572351</v>
      </c>
      <c r="X278" s="57"/>
      <c r="Y278" s="220"/>
      <c r="Z278" s="104" t="s">
        <v>2413</v>
      </c>
      <c r="AA278" s="47" t="str">
        <f>CONCATENATE("&gt;",F278,"_",C278," ",Z278)</f>
        <v>&gt;PFlav-rKR_327 Flav</v>
      </c>
      <c r="AB278" s="44" t="str">
        <f>P278</f>
        <v>GTGTCCCAKCCRGCTGTGTCATC</v>
      </c>
      <c r="AH278" s="45">
        <v>277</v>
      </c>
    </row>
    <row r="279" spans="1:34" ht="14.25" customHeight="1" thickTop="1" thickBot="1" x14ac:dyDescent="0.25">
      <c r="A279" s="71">
        <v>100</v>
      </c>
      <c r="B279" s="53">
        <f>(I279/1000)/(A279/1000000)</f>
        <v>452</v>
      </c>
      <c r="C279" s="46">
        <v>328</v>
      </c>
      <c r="F279" s="81" t="s">
        <v>870</v>
      </c>
      <c r="H279" s="48">
        <v>452</v>
      </c>
      <c r="I279" s="49">
        <v>45.2</v>
      </c>
      <c r="J279" s="95">
        <v>317</v>
      </c>
      <c r="K279" s="48" t="s">
        <v>871</v>
      </c>
      <c r="L279" s="50">
        <v>7007</v>
      </c>
      <c r="M279" s="48">
        <v>65</v>
      </c>
      <c r="N279" s="75">
        <v>67.8</v>
      </c>
      <c r="O279" s="61">
        <v>452</v>
      </c>
      <c r="P279" s="44" t="s">
        <v>872</v>
      </c>
      <c r="Q279" s="56">
        <v>23</v>
      </c>
      <c r="R279" s="48" t="s">
        <v>393</v>
      </c>
      <c r="S279" s="62" t="s">
        <v>393</v>
      </c>
      <c r="T279" s="73"/>
      <c r="U279" s="62"/>
      <c r="V279" s="62"/>
      <c r="W279" s="52">
        <v>12572352</v>
      </c>
      <c r="X279" s="57"/>
      <c r="Z279" s="104" t="s">
        <v>2413</v>
      </c>
      <c r="AA279" s="47" t="str">
        <f>CONCATENATE("&gt;",F279,"_",C279," ",Z279)</f>
        <v>&gt;PFlav-rGG_328 Flav</v>
      </c>
      <c r="AB279" s="44" t="str">
        <f>P279</f>
        <v>GTGTCCCAGCCGGCTGTGTCATC</v>
      </c>
      <c r="AH279" s="45">
        <v>278</v>
      </c>
    </row>
    <row r="280" spans="1:34" ht="14.25" customHeight="1" thickTop="1" thickBot="1" x14ac:dyDescent="0.25">
      <c r="A280" s="71">
        <v>200</v>
      </c>
      <c r="B280" s="53">
        <f>(I280/1000)/(A280/1000000)</f>
        <v>277</v>
      </c>
      <c r="C280" s="46">
        <v>329</v>
      </c>
      <c r="F280" s="81" t="s">
        <v>894</v>
      </c>
      <c r="H280" s="48">
        <v>554</v>
      </c>
      <c r="I280" s="49">
        <v>55.4</v>
      </c>
      <c r="J280" s="95">
        <v>425</v>
      </c>
      <c r="K280" s="48">
        <v>16</v>
      </c>
      <c r="L280" s="50">
        <v>7669</v>
      </c>
      <c r="M280" s="48">
        <v>52</v>
      </c>
      <c r="N280" s="75">
        <v>64.599999999999994</v>
      </c>
      <c r="O280" s="61">
        <v>554</v>
      </c>
      <c r="P280" s="44" t="s">
        <v>895</v>
      </c>
      <c r="Q280" s="56">
        <v>25</v>
      </c>
      <c r="R280" s="48" t="s">
        <v>393</v>
      </c>
      <c r="S280" s="62" t="s">
        <v>393</v>
      </c>
      <c r="T280" s="73"/>
      <c r="U280" s="62"/>
      <c r="V280" s="62"/>
      <c r="W280" s="52">
        <v>12824018</v>
      </c>
      <c r="X280" s="57"/>
      <c r="Z280" s="104" t="s">
        <v>3239</v>
      </c>
      <c r="AA280" s="47" t="str">
        <f>CONCATENATE("&gt;",F280,"_",C280," ",Z280)</f>
        <v>&gt;RVFV-L-f17_329 Phlebo.RVFV</v>
      </c>
      <c r="AB280" s="44" t="str">
        <f>P280</f>
        <v>CCCAAGAGTCAACATCAGGGATGCA</v>
      </c>
      <c r="AH280" s="45">
        <v>279</v>
      </c>
    </row>
    <row r="281" spans="1:34" ht="14.25" customHeight="1" thickTop="1" thickBot="1" x14ac:dyDescent="0.25">
      <c r="A281" s="71">
        <v>200</v>
      </c>
      <c r="B281" s="53">
        <f>(I281/1000)/(A281/1000000)</f>
        <v>325</v>
      </c>
      <c r="C281" s="46">
        <v>330</v>
      </c>
      <c r="F281" s="81" t="s">
        <v>896</v>
      </c>
      <c r="H281" s="48">
        <v>650</v>
      </c>
      <c r="I281" s="49">
        <v>65</v>
      </c>
      <c r="J281" s="95">
        <v>500</v>
      </c>
      <c r="K281" s="48">
        <v>19.3</v>
      </c>
      <c r="L281" s="50">
        <v>7693</v>
      </c>
      <c r="M281" s="48">
        <v>48</v>
      </c>
      <c r="N281" s="75">
        <v>63</v>
      </c>
      <c r="O281" s="61">
        <v>650</v>
      </c>
      <c r="P281" s="44" t="s">
        <v>897</v>
      </c>
      <c r="Q281" s="56">
        <v>25</v>
      </c>
      <c r="R281" s="48" t="s">
        <v>393</v>
      </c>
      <c r="S281" s="62" t="s">
        <v>393</v>
      </c>
      <c r="T281" s="73"/>
      <c r="U281" s="62"/>
      <c r="V281" s="62"/>
      <c r="W281" s="52">
        <v>12824019</v>
      </c>
      <c r="X281" s="57"/>
      <c r="Z281" s="104" t="s">
        <v>3239</v>
      </c>
      <c r="AA281" s="47" t="str">
        <f>CONCATENATE("&gt;",F281,"_",C281," ",Z281)</f>
        <v>&gt;RVFV-L-f23_330 Phlebo.RVFV</v>
      </c>
      <c r="AB281" s="44" t="str">
        <f>P281</f>
        <v>CCAAGAGTCAACATCAGGGATGCAA</v>
      </c>
      <c r="AH281" s="45">
        <v>280</v>
      </c>
    </row>
    <row r="282" spans="1:34" ht="14.25" customHeight="1" thickTop="1" thickBot="1" x14ac:dyDescent="0.25">
      <c r="A282" s="71">
        <v>200</v>
      </c>
      <c r="B282" s="53">
        <f>(I282/1000)/(A282/1000000)</f>
        <v>320.49999999999994</v>
      </c>
      <c r="C282" s="46">
        <v>331</v>
      </c>
      <c r="F282" s="81" t="s">
        <v>898</v>
      </c>
      <c r="H282" s="48">
        <v>641</v>
      </c>
      <c r="I282" s="49">
        <v>64.099999999999994</v>
      </c>
      <c r="J282" s="95">
        <v>512</v>
      </c>
      <c r="K282" s="48">
        <v>19.5</v>
      </c>
      <c r="L282" s="50">
        <v>7982</v>
      </c>
      <c r="M282" s="48">
        <v>50</v>
      </c>
      <c r="N282" s="75">
        <v>64.8</v>
      </c>
      <c r="O282" s="61">
        <v>641</v>
      </c>
      <c r="P282" s="44" t="s">
        <v>899</v>
      </c>
      <c r="Q282" s="56">
        <v>26</v>
      </c>
      <c r="R282" s="48" t="s">
        <v>393</v>
      </c>
      <c r="S282" s="62" t="s">
        <v>393</v>
      </c>
      <c r="T282" s="73"/>
      <c r="U282" s="62"/>
      <c r="V282" s="62"/>
      <c r="W282" s="52">
        <v>12824020</v>
      </c>
      <c r="X282" s="57"/>
      <c r="Z282" s="104" t="s">
        <v>3239</v>
      </c>
      <c r="AA282" s="47" t="str">
        <f>CONCATENATE("&gt;",F282,"_",C282," ",Z282)</f>
        <v>&gt;RVFV-L-f26_331 Phlebo.RVFV</v>
      </c>
      <c r="AB282" s="44" t="str">
        <f>P282</f>
        <v>CCAAGAGTCAACATCAGGGATGCAAC</v>
      </c>
      <c r="AH282" s="45">
        <v>281</v>
      </c>
    </row>
    <row r="283" spans="1:34" ht="14.25" customHeight="1" thickTop="1" thickBot="1" x14ac:dyDescent="0.25">
      <c r="A283" s="71">
        <v>200</v>
      </c>
      <c r="B283" s="53">
        <f>(I283/1000)/(A283/1000000)</f>
        <v>524.5</v>
      </c>
      <c r="C283" s="46">
        <v>332</v>
      </c>
      <c r="F283" s="81" t="s">
        <v>900</v>
      </c>
      <c r="H283" s="48">
        <v>1049</v>
      </c>
      <c r="I283" s="49">
        <v>104.9</v>
      </c>
      <c r="J283" s="95">
        <v>814</v>
      </c>
      <c r="K283" s="48">
        <v>28</v>
      </c>
      <c r="L283" s="50">
        <v>7760</v>
      </c>
      <c r="M283" s="48">
        <v>56</v>
      </c>
      <c r="N283" s="75">
        <v>66.3</v>
      </c>
      <c r="O283" s="61">
        <v>1049</v>
      </c>
      <c r="P283" s="44" t="s">
        <v>901</v>
      </c>
      <c r="Q283" s="56">
        <v>25</v>
      </c>
      <c r="R283" s="48" t="s">
        <v>393</v>
      </c>
      <c r="S283" s="62" t="s">
        <v>393</v>
      </c>
      <c r="T283" s="73"/>
      <c r="U283" s="62"/>
      <c r="V283" s="62"/>
      <c r="W283" s="52">
        <v>12824021</v>
      </c>
      <c r="X283" s="57"/>
      <c r="Z283" s="104" t="s">
        <v>3239</v>
      </c>
      <c r="AA283" s="47" t="str">
        <f>CONCATENATE("&gt;",F283,"_",C283," ",Z283)</f>
        <v>&gt;RVFV-L-r151_332 Phlebo.RVFV</v>
      </c>
      <c r="AB283" s="44" t="str">
        <f>P283</f>
        <v>TGGAGATGTTCGGAGGGTCTTCTGC</v>
      </c>
      <c r="AH283" s="45">
        <v>282</v>
      </c>
    </row>
    <row r="284" spans="1:34" ht="14.25" customHeight="1" thickTop="1" thickBot="1" x14ac:dyDescent="0.25">
      <c r="A284" s="71">
        <v>200</v>
      </c>
      <c r="B284" s="53">
        <f>(I284/1000)/(A284/1000000)</f>
        <v>560</v>
      </c>
      <c r="C284" s="46">
        <v>333</v>
      </c>
      <c r="F284" s="81" t="s">
        <v>902</v>
      </c>
      <c r="H284" s="48">
        <v>1120</v>
      </c>
      <c r="I284" s="49">
        <v>112</v>
      </c>
      <c r="J284" s="95">
        <v>866</v>
      </c>
      <c r="K284" s="48">
        <v>29.6</v>
      </c>
      <c r="L284" s="50">
        <v>7734</v>
      </c>
      <c r="M284" s="48">
        <v>52</v>
      </c>
      <c r="N284" s="75">
        <v>64.599999999999994</v>
      </c>
      <c r="O284" s="61">
        <v>1120</v>
      </c>
      <c r="P284" s="44" t="s">
        <v>903</v>
      </c>
      <c r="Q284" s="56">
        <v>25</v>
      </c>
      <c r="R284" s="48" t="s">
        <v>393</v>
      </c>
      <c r="S284" s="62" t="s">
        <v>393</v>
      </c>
      <c r="T284" s="73"/>
      <c r="U284" s="62"/>
      <c r="V284" s="62"/>
      <c r="W284" s="52">
        <v>12824022</v>
      </c>
      <c r="X284" s="57"/>
      <c r="Z284" s="104" t="s">
        <v>3239</v>
      </c>
      <c r="AA284" s="47" t="str">
        <f>CONCATENATE("&gt;",F284,"_",C284," ",Z284)</f>
        <v>&gt;RVFV-L-r152_333 Phlebo.RVFV</v>
      </c>
      <c r="AB284" s="44" t="str">
        <f>P284</f>
        <v>TTCTCTGGAGATGTTCGGAGGGTCT</v>
      </c>
      <c r="AH284" s="45">
        <v>283</v>
      </c>
    </row>
    <row r="285" spans="1:34" ht="14.25" customHeight="1" thickTop="1" thickBot="1" x14ac:dyDescent="0.25">
      <c r="A285" s="71">
        <v>100</v>
      </c>
      <c r="B285" s="53">
        <f>(I285/1000)/(A285/1000000)</f>
        <v>304</v>
      </c>
      <c r="C285" s="46">
        <v>334</v>
      </c>
      <c r="F285" s="81" t="s">
        <v>904</v>
      </c>
      <c r="H285" s="48">
        <v>304</v>
      </c>
      <c r="I285" s="49">
        <v>30.4</v>
      </c>
      <c r="J285" s="95">
        <v>307</v>
      </c>
      <c r="K285" s="48">
        <v>10.3</v>
      </c>
      <c r="L285" s="50">
        <v>10095</v>
      </c>
      <c r="M285" s="48">
        <v>50</v>
      </c>
      <c r="N285" s="75">
        <v>68.099999999999994</v>
      </c>
      <c r="O285" s="61">
        <v>304</v>
      </c>
      <c r="P285" s="44" t="s">
        <v>905</v>
      </c>
      <c r="Q285" s="56">
        <v>30</v>
      </c>
      <c r="R285" s="48">
        <v>0.01</v>
      </c>
      <c r="S285" s="62" t="s">
        <v>406</v>
      </c>
      <c r="T285" s="73" t="s">
        <v>278</v>
      </c>
      <c r="U285" s="62" t="s">
        <v>426</v>
      </c>
      <c r="V285" s="62"/>
      <c r="W285" s="52">
        <v>12824023</v>
      </c>
      <c r="X285" s="57"/>
      <c r="Z285" s="104" t="s">
        <v>3239</v>
      </c>
      <c r="AA285" s="47" t="str">
        <f>CONCATENATE("&gt;",F285,"_",C285," ",Z285)</f>
        <v>&gt;RVFV-L-s95_334 Phlebo.RVFV</v>
      </c>
      <c r="AB285" s="44" t="str">
        <f>P285</f>
        <v>AAGATRGTGACCCTGGTTTGGGTTGCATCC</v>
      </c>
      <c r="AH285" s="45">
        <v>284</v>
      </c>
    </row>
    <row r="286" spans="1:34" ht="14.25" customHeight="1" thickTop="1" thickBot="1" x14ac:dyDescent="0.25">
      <c r="A286" s="71">
        <v>200</v>
      </c>
      <c r="B286" s="53">
        <f>(I286/1000)/(A286/1000000)</f>
        <v>247.99999999999997</v>
      </c>
      <c r="C286" s="46">
        <v>335</v>
      </c>
      <c r="F286" s="81" t="s">
        <v>913</v>
      </c>
      <c r="H286" s="48">
        <v>496</v>
      </c>
      <c r="I286" s="49">
        <v>49.6</v>
      </c>
      <c r="J286" s="95">
        <v>332</v>
      </c>
      <c r="K286" s="48">
        <v>12.6</v>
      </c>
      <c r="L286" s="50">
        <v>6681</v>
      </c>
      <c r="M286" s="48">
        <v>45</v>
      </c>
      <c r="N286" s="75">
        <v>58.4</v>
      </c>
      <c r="O286" s="61">
        <v>496</v>
      </c>
      <c r="P286" s="44" t="s">
        <v>914</v>
      </c>
      <c r="Q286" s="56">
        <v>22</v>
      </c>
      <c r="R286" s="48" t="s">
        <v>393</v>
      </c>
      <c r="S286" s="62" t="s">
        <v>393</v>
      </c>
      <c r="T286" s="73"/>
      <c r="U286" s="62"/>
      <c r="V286" s="62"/>
      <c r="W286" s="52">
        <v>12926414</v>
      </c>
      <c r="X286" s="57"/>
      <c r="Z286" s="104" t="s">
        <v>3239</v>
      </c>
      <c r="AA286" s="47" t="str">
        <f>CONCATENATE("&gt;",F286,"_",C286," ",Z286)</f>
        <v>&gt;RVFSAFwd_335 Phlebo.RVFV</v>
      </c>
      <c r="AB286" s="44" t="str">
        <f>P286</f>
        <v>ACACAAAGCTCCCTAGAGATAC</v>
      </c>
      <c r="AH286" s="45">
        <v>285</v>
      </c>
    </row>
    <row r="287" spans="1:34" ht="14.25" customHeight="1" thickTop="1" thickBot="1" x14ac:dyDescent="0.25">
      <c r="A287" s="71">
        <v>200</v>
      </c>
      <c r="B287" s="53">
        <f>(I287/1000)/(A287/1000000)</f>
        <v>285.5</v>
      </c>
      <c r="C287" s="46">
        <v>336</v>
      </c>
      <c r="F287" s="81" t="s">
        <v>915</v>
      </c>
      <c r="H287" s="48">
        <v>571</v>
      </c>
      <c r="I287" s="49">
        <v>57.1</v>
      </c>
      <c r="J287" s="95">
        <v>328</v>
      </c>
      <c r="K287" s="48">
        <v>12.2</v>
      </c>
      <c r="L287" s="50">
        <v>5750</v>
      </c>
      <c r="M287" s="48">
        <v>52</v>
      </c>
      <c r="N287" s="75">
        <v>56.7</v>
      </c>
      <c r="O287" s="61">
        <v>571</v>
      </c>
      <c r="P287" s="44" t="s">
        <v>916</v>
      </c>
      <c r="Q287" s="56">
        <v>19</v>
      </c>
      <c r="R287" s="48" t="s">
        <v>393</v>
      </c>
      <c r="S287" s="62" t="s">
        <v>393</v>
      </c>
      <c r="T287" s="73"/>
      <c r="U287" s="62"/>
      <c r="V287" s="62"/>
      <c r="W287" s="52">
        <v>12926415</v>
      </c>
      <c r="X287" s="57"/>
      <c r="Z287" s="104" t="s">
        <v>3239</v>
      </c>
      <c r="AA287" s="47" t="str">
        <f>CONCATENATE("&gt;",F287,"_",C287," ",Z287)</f>
        <v>&gt;RVFSARev_336 Phlebo.RVFV</v>
      </c>
      <c r="AB287" s="44" t="str">
        <f>P287</f>
        <v>ACACAAAGACCCCCTAGTG</v>
      </c>
      <c r="AH287" s="45">
        <v>286</v>
      </c>
    </row>
    <row r="288" spans="1:34" ht="14.25" customHeight="1" thickTop="1" thickBot="1" x14ac:dyDescent="0.25">
      <c r="A288" s="71">
        <v>200</v>
      </c>
      <c r="B288" s="53">
        <f>(I288/1000)/(A288/1000000)</f>
        <v>395</v>
      </c>
      <c r="C288" s="46">
        <v>337</v>
      </c>
      <c r="F288" s="81" t="s">
        <v>917</v>
      </c>
      <c r="H288" s="48">
        <v>790</v>
      </c>
      <c r="I288" s="49">
        <v>79</v>
      </c>
      <c r="J288" s="95">
        <v>363</v>
      </c>
      <c r="K288" s="48">
        <v>14.1</v>
      </c>
      <c r="L288" s="50">
        <v>4595</v>
      </c>
      <c r="M288" s="48">
        <v>53</v>
      </c>
      <c r="N288" s="75">
        <v>47.8</v>
      </c>
      <c r="O288" s="61">
        <v>790</v>
      </c>
      <c r="P288" s="44" t="s">
        <v>918</v>
      </c>
      <c r="Q288" s="56">
        <v>15</v>
      </c>
      <c r="R288" s="48" t="s">
        <v>393</v>
      </c>
      <c r="S288" s="62" t="s">
        <v>393</v>
      </c>
      <c r="T288" s="73"/>
      <c r="U288" s="62"/>
      <c r="V288" s="62"/>
      <c r="W288" s="52">
        <v>12926416</v>
      </c>
      <c r="X288" s="57"/>
      <c r="Z288" s="104" t="s">
        <v>3239</v>
      </c>
      <c r="AA288" s="47" t="str">
        <f>CONCATENATE("&gt;",F288,"_",C288," ",Z288)</f>
        <v>&gt;RVFM-AFwd_337 Phlebo.RVFV</v>
      </c>
      <c r="AB288" s="44" t="str">
        <f>P288</f>
        <v>ACACAAAGACGGTGC</v>
      </c>
      <c r="AH288" s="45">
        <v>287</v>
      </c>
    </row>
    <row r="289" spans="1:34" ht="14.25" customHeight="1" thickTop="1" thickBot="1" x14ac:dyDescent="0.25">
      <c r="A289" s="71">
        <v>200</v>
      </c>
      <c r="B289" s="53">
        <f>(I289/1000)/(A289/1000000)</f>
        <v>354.99999999999994</v>
      </c>
      <c r="C289" s="46">
        <v>338</v>
      </c>
      <c r="F289" s="81" t="s">
        <v>919</v>
      </c>
      <c r="H289" s="48">
        <v>710</v>
      </c>
      <c r="I289" s="49">
        <v>71</v>
      </c>
      <c r="J289" s="95">
        <v>347</v>
      </c>
      <c r="K289" s="48">
        <v>13.2</v>
      </c>
      <c r="L289" s="50">
        <v>4884</v>
      </c>
      <c r="M289" s="48">
        <v>56</v>
      </c>
      <c r="N289" s="75">
        <v>51.7</v>
      </c>
      <c r="O289" s="61">
        <v>710</v>
      </c>
      <c r="P289" s="44" t="s">
        <v>920</v>
      </c>
      <c r="Q289" s="56">
        <v>16</v>
      </c>
      <c r="R289" s="48" t="s">
        <v>393</v>
      </c>
      <c r="S289" s="62" t="s">
        <v>393</v>
      </c>
      <c r="T289" s="73"/>
      <c r="U289" s="62"/>
      <c r="V289" s="62"/>
      <c r="W289" s="52">
        <v>12926417</v>
      </c>
      <c r="X289" s="57"/>
      <c r="Z289" s="104" t="s">
        <v>3239</v>
      </c>
      <c r="AA289" s="47" t="str">
        <f>CONCATENATE("&gt;",F289,"_",C289," ",Z289)</f>
        <v>&gt;RVFM-ARev_338 Phlebo.RVFV</v>
      </c>
      <c r="AB289" s="44" t="str">
        <f>P289</f>
        <v>ACACAAAGACCGGTGC</v>
      </c>
      <c r="AH289" s="45">
        <v>288</v>
      </c>
    </row>
    <row r="290" spans="1:34" ht="14.25" customHeight="1" thickTop="1" thickBot="1" x14ac:dyDescent="0.25">
      <c r="A290" s="71">
        <v>200</v>
      </c>
      <c r="B290" s="53">
        <f>(I290/1000)/(A290/1000000)</f>
        <v>308</v>
      </c>
      <c r="C290" s="46">
        <v>339</v>
      </c>
      <c r="F290" s="81" t="s">
        <v>921</v>
      </c>
      <c r="H290" s="48">
        <v>616</v>
      </c>
      <c r="I290" s="49">
        <v>61.6</v>
      </c>
      <c r="J290" s="95">
        <v>335</v>
      </c>
      <c r="K290" s="48">
        <v>12.6</v>
      </c>
      <c r="L290" s="50">
        <v>5446</v>
      </c>
      <c r="M290" s="48">
        <v>55</v>
      </c>
      <c r="N290" s="75">
        <v>56</v>
      </c>
      <c r="O290" s="61">
        <v>616</v>
      </c>
      <c r="P290" s="44" t="s">
        <v>922</v>
      </c>
      <c r="Q290" s="56">
        <v>18</v>
      </c>
      <c r="R290" s="48" t="s">
        <v>393</v>
      </c>
      <c r="S290" s="62" t="s">
        <v>393</v>
      </c>
      <c r="T290" s="73"/>
      <c r="U290" s="62"/>
      <c r="V290" s="62"/>
      <c r="W290" s="52">
        <v>12926418</v>
      </c>
      <c r="X290" s="57"/>
      <c r="Z290" s="104" t="s">
        <v>3239</v>
      </c>
      <c r="AA290" s="47" t="str">
        <f>CONCATENATE("&gt;",F290,"_",C290," ",Z290)</f>
        <v>&gt;RVFL-AFwd_339 Phlebo.RVFV</v>
      </c>
      <c r="AB290" s="44" t="str">
        <f>P290</f>
        <v>ACACAAAGGCGCCCAATC</v>
      </c>
      <c r="AH290" s="45">
        <v>289</v>
      </c>
    </row>
    <row r="291" spans="1:34" ht="14.25" customHeight="1" thickTop="1" thickBot="1" x14ac:dyDescent="0.25">
      <c r="A291" s="71">
        <v>200</v>
      </c>
      <c r="B291" s="53">
        <f>(I291/1000)/(A291/1000000)</f>
        <v>287</v>
      </c>
      <c r="C291" s="46">
        <v>340</v>
      </c>
      <c r="F291" s="81" t="s">
        <v>923</v>
      </c>
      <c r="H291" s="48">
        <v>574</v>
      </c>
      <c r="I291" s="49">
        <v>57.4</v>
      </c>
      <c r="J291" s="95">
        <v>321</v>
      </c>
      <c r="K291" s="48">
        <v>12</v>
      </c>
      <c r="L291" s="50">
        <v>5588</v>
      </c>
      <c r="M291" s="48">
        <v>55</v>
      </c>
      <c r="N291" s="75">
        <v>56</v>
      </c>
      <c r="O291" s="61">
        <v>574</v>
      </c>
      <c r="P291" s="44" t="s">
        <v>924</v>
      </c>
      <c r="Q291" s="56">
        <v>18</v>
      </c>
      <c r="R291" s="48" t="s">
        <v>393</v>
      </c>
      <c r="S291" s="62" t="s">
        <v>393</v>
      </c>
      <c r="T291" s="73"/>
      <c r="U291" s="62"/>
      <c r="V291" s="62"/>
      <c r="W291" s="52">
        <v>12926419</v>
      </c>
      <c r="X291" s="57"/>
      <c r="Z291" s="104" t="s">
        <v>3239</v>
      </c>
      <c r="AA291" s="47" t="str">
        <f>CONCATENATE("&gt;",F291,"_",C291," ",Z291)</f>
        <v>&gt;RVFL-3482Rev_340 Phlebo.RVFV</v>
      </c>
      <c r="AB291" s="44" t="str">
        <f>P291</f>
        <v>GGAAGCATATAGCTGCGG</v>
      </c>
      <c r="AH291" s="45">
        <v>290</v>
      </c>
    </row>
    <row r="292" spans="1:34" ht="14.25" customHeight="1" thickTop="1" thickBot="1" x14ac:dyDescent="0.25">
      <c r="A292" s="71">
        <v>200</v>
      </c>
      <c r="B292" s="53">
        <f>(I292/1000)/(A292/1000000)</f>
        <v>296</v>
      </c>
      <c r="C292" s="46">
        <v>341</v>
      </c>
      <c r="F292" s="81" t="s">
        <v>925</v>
      </c>
      <c r="H292" s="48">
        <v>592</v>
      </c>
      <c r="I292" s="49">
        <v>59.2</v>
      </c>
      <c r="J292" s="95">
        <v>310</v>
      </c>
      <c r="K292" s="48">
        <v>11.8</v>
      </c>
      <c r="L292" s="50">
        <v>5228</v>
      </c>
      <c r="M292" s="48">
        <v>52</v>
      </c>
      <c r="N292" s="75">
        <v>52.8</v>
      </c>
      <c r="O292" s="61">
        <v>592</v>
      </c>
      <c r="P292" s="44" t="s">
        <v>926</v>
      </c>
      <c r="Q292" s="56">
        <v>17</v>
      </c>
      <c r="R292" s="48" t="s">
        <v>393</v>
      </c>
      <c r="S292" s="62" t="s">
        <v>393</v>
      </c>
      <c r="T292" s="73"/>
      <c r="U292" s="62"/>
      <c r="V292" s="62"/>
      <c r="W292" s="52">
        <v>12926420</v>
      </c>
      <c r="X292" s="57"/>
      <c r="Z292" s="104" t="s">
        <v>3239</v>
      </c>
      <c r="AA292" s="47" t="str">
        <f>CONCATENATE("&gt;",F292,"_",C292," ",Z292)</f>
        <v>&gt;RVFL-2845Fwd_341 Phlebo.RVFV</v>
      </c>
      <c r="AB292" s="44" t="str">
        <f>P292</f>
        <v>GAGACAATAGCCAGGTC</v>
      </c>
      <c r="AH292" s="45">
        <v>291</v>
      </c>
    </row>
    <row r="293" spans="1:34" ht="14.25" customHeight="1" thickTop="1" thickBot="1" x14ac:dyDescent="0.25">
      <c r="A293" s="71">
        <v>200</v>
      </c>
      <c r="B293" s="53">
        <f>(I293/1000)/(A293/1000000)</f>
        <v>226.5</v>
      </c>
      <c r="C293" s="46">
        <v>342</v>
      </c>
      <c r="F293" s="81" t="s">
        <v>927</v>
      </c>
      <c r="H293" s="48">
        <v>453</v>
      </c>
      <c r="I293" s="49">
        <v>45.3</v>
      </c>
      <c r="J293" s="95">
        <v>303</v>
      </c>
      <c r="K293" s="48">
        <v>11.5</v>
      </c>
      <c r="L293" s="50">
        <v>6681</v>
      </c>
      <c r="M293" s="48">
        <v>45</v>
      </c>
      <c r="N293" s="75">
        <v>58.4</v>
      </c>
      <c r="O293" s="61">
        <v>453</v>
      </c>
      <c r="P293" s="44" t="s">
        <v>928</v>
      </c>
      <c r="Q293" s="56">
        <v>22</v>
      </c>
      <c r="R293" s="48" t="s">
        <v>393</v>
      </c>
      <c r="S293" s="62" t="s">
        <v>393</v>
      </c>
      <c r="T293" s="73"/>
      <c r="U293" s="62"/>
      <c r="V293" s="62"/>
      <c r="W293" s="52">
        <v>12926421</v>
      </c>
      <c r="X293" s="57"/>
      <c r="Z293" s="104" t="s">
        <v>3239</v>
      </c>
      <c r="AA293" s="47" t="str">
        <f>CONCATENATE("&gt;",F293,"_",C293," ",Z293)</f>
        <v>&gt;RVFL-ARev_342 Phlebo.RVFV</v>
      </c>
      <c r="AB293" s="44" t="str">
        <f>P293</f>
        <v>ACACAAAGACCGCCCAATATTG</v>
      </c>
      <c r="AH293" s="45">
        <v>292</v>
      </c>
    </row>
    <row r="294" spans="1:34" ht="14.25" customHeight="1" thickTop="1" thickBot="1" x14ac:dyDescent="0.25">
      <c r="A294" s="71">
        <v>100</v>
      </c>
      <c r="B294" s="53">
        <f>(I294/1000)/(A294/1000000)</f>
        <v>218.99999999999997</v>
      </c>
      <c r="C294" s="46">
        <v>343</v>
      </c>
      <c r="F294" s="81" t="s">
        <v>937</v>
      </c>
      <c r="H294" s="48">
        <v>219</v>
      </c>
      <c r="I294" s="49">
        <v>21.9</v>
      </c>
      <c r="J294" s="95">
        <v>179</v>
      </c>
      <c r="K294" s="48">
        <v>5.8</v>
      </c>
      <c r="L294" s="50">
        <v>8178</v>
      </c>
      <c r="M294" s="48">
        <v>59.3</v>
      </c>
      <c r="N294" s="75">
        <v>69.5</v>
      </c>
      <c r="O294" s="61">
        <v>219</v>
      </c>
      <c r="P294" s="44" t="s">
        <v>938</v>
      </c>
      <c r="Q294" s="56">
        <v>27</v>
      </c>
      <c r="R294" s="48">
        <v>0.01</v>
      </c>
      <c r="S294" s="62" t="s">
        <v>385</v>
      </c>
      <c r="T294" s="73"/>
      <c r="U294" s="62"/>
      <c r="V294" s="62"/>
      <c r="W294" s="52">
        <v>10593520</v>
      </c>
      <c r="X294" s="57"/>
      <c r="Z294" s="104" t="s">
        <v>3239</v>
      </c>
      <c r="AA294" s="47" t="str">
        <f>CONCATENATE("&gt;",F294,"_",C294," ",Z294)</f>
        <v>&gt;RVFV 10_343 Phlebo.RVFV</v>
      </c>
      <c r="AB294" s="44" t="str">
        <f>P294</f>
        <v>CCTTACATTGCTTCCGGGCCCTGATGC</v>
      </c>
      <c r="AH294" s="45">
        <v>293</v>
      </c>
    </row>
    <row r="295" spans="1:34" ht="14.25" customHeight="1" thickTop="1" thickBot="1" x14ac:dyDescent="0.25">
      <c r="A295" s="71">
        <v>100</v>
      </c>
      <c r="B295" s="53">
        <f>(I295/1000)/(A295/1000000)</f>
        <v>176</v>
      </c>
      <c r="C295" s="46">
        <v>344</v>
      </c>
      <c r="F295" s="81" t="s">
        <v>939</v>
      </c>
      <c r="H295" s="48">
        <v>176</v>
      </c>
      <c r="I295" s="49">
        <v>17.600000000000001</v>
      </c>
      <c r="J295" s="95">
        <v>147</v>
      </c>
      <c r="K295" s="48">
        <v>5.5</v>
      </c>
      <c r="L295" s="50">
        <v>8383</v>
      </c>
      <c r="M295" s="48">
        <v>59.3</v>
      </c>
      <c r="N295" s="75">
        <v>69.5</v>
      </c>
      <c r="O295" s="61">
        <v>176</v>
      </c>
      <c r="P295" s="44" t="s">
        <v>940</v>
      </c>
      <c r="Q295" s="56">
        <v>27</v>
      </c>
      <c r="R295" s="48">
        <v>0.01</v>
      </c>
      <c r="S295" s="62" t="s">
        <v>385</v>
      </c>
      <c r="T295" s="73"/>
      <c r="U295" s="62"/>
      <c r="V295" s="62"/>
      <c r="W295" s="52">
        <v>10593521</v>
      </c>
      <c r="X295" s="57"/>
      <c r="Z295" s="104" t="s">
        <v>3239</v>
      </c>
      <c r="AA295" s="47" t="str">
        <f>CONCATENATE("&gt;",F295,"_",C295," ",Z295)</f>
        <v>&gt;RVFV 11_344 Phlebo.RVFV</v>
      </c>
      <c r="AB295" s="44" t="str">
        <f>P295</f>
        <v>GCATCAGGGCCCGGAAGCAATGTAAGG</v>
      </c>
      <c r="AH295" s="45">
        <v>294</v>
      </c>
    </row>
    <row r="296" spans="1:34" ht="14.25" customHeight="1" thickTop="1" thickBot="1" x14ac:dyDescent="0.25">
      <c r="A296" s="71">
        <v>100</v>
      </c>
      <c r="B296" s="53">
        <f>(I296/1000)/(A296/1000000)</f>
        <v>214.99999999999997</v>
      </c>
      <c r="C296" s="46">
        <v>345</v>
      </c>
      <c r="F296" s="81" t="s">
        <v>941</v>
      </c>
      <c r="H296" s="48">
        <v>215</v>
      </c>
      <c r="I296" s="49">
        <v>21.5</v>
      </c>
      <c r="J296" s="95">
        <v>177</v>
      </c>
      <c r="K296" s="48">
        <v>6</v>
      </c>
      <c r="L296" s="50">
        <v>8211</v>
      </c>
      <c r="M296" s="48">
        <v>55.6</v>
      </c>
      <c r="N296" s="75">
        <v>68</v>
      </c>
      <c r="O296" s="61">
        <v>215</v>
      </c>
      <c r="P296" s="44" t="s">
        <v>942</v>
      </c>
      <c r="Q296" s="56">
        <v>27</v>
      </c>
      <c r="R296" s="48">
        <v>0.01</v>
      </c>
      <c r="S296" s="62" t="s">
        <v>385</v>
      </c>
      <c r="T296" s="73"/>
      <c r="U296" s="62"/>
      <c r="V296" s="62"/>
      <c r="W296" s="52">
        <v>10593522</v>
      </c>
      <c r="X296" s="57"/>
      <c r="Z296" s="104" t="s">
        <v>3239</v>
      </c>
      <c r="AA296" s="47" t="str">
        <f>CONCATENATE("&gt;",F296,"_",C296," ",Z296)</f>
        <v>&gt;RVFV 12_345 Phlebo.RVFV</v>
      </c>
      <c r="AB296" s="44" t="str">
        <f>P296</f>
        <v>CGGGTACCTTAGCCTAGCATGTCATCC</v>
      </c>
      <c r="AH296" s="45">
        <v>295</v>
      </c>
    </row>
    <row r="297" spans="1:34" ht="14.25" customHeight="1" thickTop="1" thickBot="1" x14ac:dyDescent="0.25">
      <c r="A297" s="71">
        <v>100</v>
      </c>
      <c r="B297" s="53">
        <f>(I297/1000)/(A297/1000000)</f>
        <v>372</v>
      </c>
      <c r="C297" s="46">
        <v>346</v>
      </c>
      <c r="F297" s="81" t="s">
        <v>943</v>
      </c>
      <c r="H297" s="48">
        <v>372</v>
      </c>
      <c r="I297" s="49">
        <v>37.200000000000003</v>
      </c>
      <c r="J297" s="95">
        <v>341</v>
      </c>
      <c r="K297" s="48">
        <v>12.5</v>
      </c>
      <c r="L297" s="50">
        <v>9153</v>
      </c>
      <c r="M297" s="48">
        <v>53.3</v>
      </c>
      <c r="N297" s="75">
        <v>69.5</v>
      </c>
      <c r="O297" s="61">
        <v>372</v>
      </c>
      <c r="P297" s="44" t="s">
        <v>944</v>
      </c>
      <c r="Q297" s="56">
        <v>30</v>
      </c>
      <c r="R297" s="48">
        <v>0.01</v>
      </c>
      <c r="S297" s="62" t="s">
        <v>385</v>
      </c>
      <c r="T297" s="73"/>
      <c r="U297" s="62"/>
      <c r="V297" s="62"/>
      <c r="W297" s="52">
        <v>10593523</v>
      </c>
      <c r="X297" s="57"/>
      <c r="Z297" s="104" t="s">
        <v>3239</v>
      </c>
      <c r="AA297" s="47" t="str">
        <f>CONCATENATE("&gt;",F297,"_",C297," ",Z297)</f>
        <v>&gt;RVFV 13_346 Phlebo.RVFV</v>
      </c>
      <c r="AB297" s="44" t="str">
        <f>P297</f>
        <v>CGGGTACCACACAAAGACCGCCCAATATTG</v>
      </c>
      <c r="AH297" s="45">
        <v>296</v>
      </c>
    </row>
    <row r="298" spans="1:34" ht="14.25" customHeight="1" thickTop="1" thickBot="1" x14ac:dyDescent="0.25">
      <c r="A298" s="71">
        <v>100</v>
      </c>
      <c r="B298" s="53">
        <f>(I298/1000)/(A298/1000000)</f>
        <v>236.00000000000003</v>
      </c>
      <c r="C298" s="46" t="s">
        <v>592</v>
      </c>
      <c r="F298" s="81" t="s">
        <v>945</v>
      </c>
      <c r="H298" s="48">
        <v>236</v>
      </c>
      <c r="I298" s="49">
        <v>23.6</v>
      </c>
      <c r="J298" s="95">
        <v>132</v>
      </c>
      <c r="K298" s="48">
        <v>4.5</v>
      </c>
      <c r="L298" s="50">
        <v>5617</v>
      </c>
      <c r="M298" s="48">
        <v>61.1</v>
      </c>
      <c r="N298" s="75">
        <v>58.2</v>
      </c>
      <c r="O298" s="61">
        <v>236</v>
      </c>
      <c r="P298" s="44" t="s">
        <v>421</v>
      </c>
      <c r="Q298" s="56">
        <v>18</v>
      </c>
      <c r="R298" s="48">
        <v>0.01</v>
      </c>
      <c r="S298" s="62" t="s">
        <v>385</v>
      </c>
      <c r="T298" s="73"/>
      <c r="U298" s="62"/>
      <c r="V298" s="62"/>
      <c r="W298" s="52">
        <v>10593524</v>
      </c>
      <c r="X298" s="57"/>
      <c r="Z298" s="104" t="s">
        <v>824</v>
      </c>
      <c r="AA298" s="47" t="str">
        <f>CONCATENATE("&gt;",F298,"_",C298," ",Z298)</f>
        <v>&gt;Primer 154_154a HEV</v>
      </c>
      <c r="AB298" s="44" t="str">
        <f>P298</f>
        <v>GGTGGTTTCTGGGGTGAC</v>
      </c>
      <c r="AC298" s="45" t="s">
        <v>1693</v>
      </c>
      <c r="AH298" s="45">
        <v>297</v>
      </c>
    </row>
    <row r="299" spans="1:34" ht="14.25" customHeight="1" thickTop="1" thickBot="1" x14ac:dyDescent="0.25">
      <c r="A299" s="71">
        <v>100</v>
      </c>
      <c r="B299" s="53">
        <f>(I299/1000)/(A299/1000000)</f>
        <v>188</v>
      </c>
      <c r="C299" s="46" t="s">
        <v>593</v>
      </c>
      <c r="F299" s="81" t="s">
        <v>946</v>
      </c>
      <c r="H299" s="48">
        <v>188</v>
      </c>
      <c r="I299" s="49">
        <v>18.8</v>
      </c>
      <c r="J299" s="95">
        <v>107</v>
      </c>
      <c r="K299" s="48">
        <v>4</v>
      </c>
      <c r="L299" s="50">
        <v>5674</v>
      </c>
      <c r="M299" s="48">
        <v>50</v>
      </c>
      <c r="N299" s="75">
        <v>53.7</v>
      </c>
      <c r="O299" s="61">
        <v>188</v>
      </c>
      <c r="P299" s="44" t="s">
        <v>423</v>
      </c>
      <c r="Q299" s="56">
        <v>18</v>
      </c>
      <c r="R299" s="48">
        <v>0.01</v>
      </c>
      <c r="S299" s="62" t="s">
        <v>385</v>
      </c>
      <c r="T299" s="73"/>
      <c r="U299" s="62"/>
      <c r="V299" s="62"/>
      <c r="W299" s="52">
        <v>10593525</v>
      </c>
      <c r="X299" s="57"/>
      <c r="Y299" s="220"/>
      <c r="Z299" s="104" t="s">
        <v>824</v>
      </c>
      <c r="AA299" s="47" t="str">
        <f>CONCATENATE("&gt;",F299,"_",C299," ",Z299)</f>
        <v>&gt;Primer 155_155a HEV</v>
      </c>
      <c r="AB299" s="44" t="str">
        <f>P299</f>
        <v>AGGGGTTGGTTGGATGAA</v>
      </c>
      <c r="AC299" s="45" t="s">
        <v>1693</v>
      </c>
      <c r="AH299" s="45">
        <v>298</v>
      </c>
    </row>
    <row r="300" spans="1:34" ht="14.25" customHeight="1" thickTop="1" thickBot="1" x14ac:dyDescent="0.25">
      <c r="A300" s="71">
        <v>100</v>
      </c>
      <c r="B300" s="53">
        <f>(I300/1000)/(A300/1000000)</f>
        <v>161</v>
      </c>
      <c r="C300" s="46">
        <v>347</v>
      </c>
      <c r="F300" s="81" t="s">
        <v>947</v>
      </c>
      <c r="H300" s="48">
        <v>161</v>
      </c>
      <c r="I300" s="49">
        <v>16.100000000000001</v>
      </c>
      <c r="J300" s="95">
        <v>135</v>
      </c>
      <c r="K300" s="48">
        <v>4.2</v>
      </c>
      <c r="L300" s="50">
        <v>8403</v>
      </c>
      <c r="M300" s="48">
        <v>41</v>
      </c>
      <c r="N300" s="75">
        <v>59.3</v>
      </c>
      <c r="O300" s="61">
        <v>161</v>
      </c>
      <c r="P300" s="44" t="s">
        <v>948</v>
      </c>
      <c r="Q300" s="56">
        <v>24</v>
      </c>
      <c r="R300" s="48">
        <v>0.01</v>
      </c>
      <c r="S300" s="62" t="s">
        <v>406</v>
      </c>
      <c r="T300" s="73" t="s">
        <v>739</v>
      </c>
      <c r="U300" s="62" t="s">
        <v>426</v>
      </c>
      <c r="V300" s="62"/>
      <c r="W300" s="52">
        <v>12739282</v>
      </c>
      <c r="X300" s="57"/>
      <c r="Y300" s="220"/>
      <c r="Z300" s="104" t="s">
        <v>3205</v>
      </c>
      <c r="AA300" s="47" t="str">
        <f>CONCATENATE("&gt;",F300,"_",C300," ",Z300)</f>
        <v>&gt;CCHF-CoProbe_347 Nairo.CCHFV</v>
      </c>
      <c r="AB300" s="44" t="str">
        <f>P300</f>
        <v>TCACGTGTTTCGGCATCATTGTTT</v>
      </c>
      <c r="AH300" s="45">
        <v>299</v>
      </c>
    </row>
    <row r="301" spans="1:34" ht="14.25" customHeight="1" thickTop="1" thickBot="1" x14ac:dyDescent="0.25">
      <c r="A301" s="71">
        <v>200</v>
      </c>
      <c r="B301" s="53">
        <f>(I301/1000)/(A301/1000000)</f>
        <v>340.99999999999994</v>
      </c>
      <c r="C301" s="46">
        <v>348</v>
      </c>
      <c r="F301" s="81" t="s">
        <v>951</v>
      </c>
      <c r="H301" s="48">
        <v>682</v>
      </c>
      <c r="I301" s="49">
        <v>68.2</v>
      </c>
      <c r="J301" s="95">
        <v>371</v>
      </c>
      <c r="K301" s="48">
        <v>12.5</v>
      </c>
      <c r="L301" s="50">
        <v>5440</v>
      </c>
      <c r="M301" s="48">
        <v>44</v>
      </c>
      <c r="N301" s="75">
        <v>51.4</v>
      </c>
      <c r="O301" s="61">
        <v>682</v>
      </c>
      <c r="P301" s="44" t="s">
        <v>952</v>
      </c>
      <c r="Q301" s="56">
        <v>18</v>
      </c>
      <c r="R301" s="48" t="s">
        <v>393</v>
      </c>
      <c r="S301" s="62" t="s">
        <v>393</v>
      </c>
      <c r="T301" s="73"/>
      <c r="U301" s="62"/>
      <c r="V301" s="62"/>
      <c r="W301" s="52">
        <v>13083461</v>
      </c>
      <c r="X301" s="57"/>
      <c r="Z301" s="104" t="s">
        <v>3249</v>
      </c>
      <c r="AA301" s="47" t="str">
        <f>CONCATENATE("&gt;",F301,"_",C301," ",Z301)</f>
        <v>&gt;USUTU F_348 Flav.USUV</v>
      </c>
      <c r="AB301" s="44" t="str">
        <f>P301</f>
        <v>CGTTCTCGACTTTGACTA</v>
      </c>
      <c r="AH301" s="45">
        <v>300</v>
      </c>
    </row>
    <row r="302" spans="1:34" ht="14.25" customHeight="1" thickTop="1" thickBot="1" x14ac:dyDescent="0.25">
      <c r="A302" s="71">
        <v>200</v>
      </c>
      <c r="B302" s="53">
        <f>(I302/1000)/(A302/1000000)</f>
        <v>371</v>
      </c>
      <c r="C302" s="46">
        <v>349</v>
      </c>
      <c r="F302" s="81" t="s">
        <v>953</v>
      </c>
      <c r="H302" s="48">
        <v>742</v>
      </c>
      <c r="I302" s="49">
        <v>74.2</v>
      </c>
      <c r="J302" s="95">
        <v>482</v>
      </c>
      <c r="K302" s="48">
        <v>17.5</v>
      </c>
      <c r="L302" s="50">
        <v>6491</v>
      </c>
      <c r="M302" s="48">
        <v>38</v>
      </c>
      <c r="N302" s="75">
        <v>54</v>
      </c>
      <c r="O302" s="61">
        <v>742</v>
      </c>
      <c r="P302" s="44" t="s">
        <v>954</v>
      </c>
      <c r="Q302" s="56">
        <v>21</v>
      </c>
      <c r="R302" s="48" t="s">
        <v>393</v>
      </c>
      <c r="S302" s="62" t="s">
        <v>393</v>
      </c>
      <c r="T302" s="73"/>
      <c r="U302" s="62"/>
      <c r="V302" s="62"/>
      <c r="W302" s="52">
        <v>13083462</v>
      </c>
      <c r="X302" s="57"/>
      <c r="Z302" s="104" t="s">
        <v>3249</v>
      </c>
      <c r="AA302" s="47" t="str">
        <f>CONCATENATE("&gt;",F302,"_",C302," ",Z302)</f>
        <v>&gt;USUTU R_349 Flav.USUV</v>
      </c>
      <c r="AB302" s="44" t="str">
        <f>P302</f>
        <v>GCTAGTAGTAGTTCTTATGGA</v>
      </c>
      <c r="AH302" s="45">
        <v>301</v>
      </c>
    </row>
    <row r="303" spans="1:34" ht="14.25" customHeight="1" thickTop="1" thickBot="1" x14ac:dyDescent="0.25">
      <c r="A303" s="71">
        <v>200</v>
      </c>
      <c r="B303" s="53">
        <f>(I303/1000)/(A303/1000000)</f>
        <v>427</v>
      </c>
      <c r="C303" s="46">
        <v>350</v>
      </c>
      <c r="F303" s="81" t="s">
        <v>955</v>
      </c>
      <c r="H303" s="48">
        <v>854</v>
      </c>
      <c r="I303" s="49">
        <v>85.4</v>
      </c>
      <c r="J303" s="95">
        <v>463</v>
      </c>
      <c r="K303" s="48">
        <v>17</v>
      </c>
      <c r="L303" s="50">
        <v>5417</v>
      </c>
      <c r="M303" s="48">
        <v>50</v>
      </c>
      <c r="N303" s="75">
        <v>53.7</v>
      </c>
      <c r="O303" s="61">
        <v>854</v>
      </c>
      <c r="P303" s="44" t="s">
        <v>956</v>
      </c>
      <c r="Q303" s="56">
        <v>18</v>
      </c>
      <c r="R303" s="48" t="s">
        <v>393</v>
      </c>
      <c r="S303" s="62" t="s">
        <v>393</v>
      </c>
      <c r="T303" s="73"/>
      <c r="U303" s="62"/>
      <c r="V303" s="62"/>
      <c r="W303" s="52">
        <v>13083463</v>
      </c>
      <c r="X303" s="57"/>
      <c r="Y303" s="220"/>
      <c r="Z303" s="104" t="s">
        <v>3246</v>
      </c>
      <c r="AA303" s="300" t="str">
        <f>CONCATENATE("&gt;",F303,"_",C303," ",Z303)</f>
        <v>&gt;SIND F_350 Alpha.SindV</v>
      </c>
      <c r="AB303" s="44" t="str">
        <f>P303</f>
        <v>CACWCCAAATGACCATGC</v>
      </c>
      <c r="AC303" s="45" t="s">
        <v>1014</v>
      </c>
      <c r="AD303" s="45">
        <v>161</v>
      </c>
      <c r="AE303" s="45">
        <v>178</v>
      </c>
      <c r="AH303" s="45">
        <v>302</v>
      </c>
    </row>
    <row r="304" spans="1:34" ht="14.25" customHeight="1" thickTop="1" thickBot="1" x14ac:dyDescent="0.25">
      <c r="A304" s="71">
        <v>200</v>
      </c>
      <c r="B304" s="53">
        <f>(I304/1000)/(A304/1000000)</f>
        <v>414</v>
      </c>
      <c r="C304" s="46">
        <v>351</v>
      </c>
      <c r="F304" s="81" t="s">
        <v>957</v>
      </c>
      <c r="H304" s="48">
        <v>828</v>
      </c>
      <c r="I304" s="49">
        <v>82.8</v>
      </c>
      <c r="J304" s="95">
        <v>456</v>
      </c>
      <c r="K304" s="48">
        <v>16.399999999999999</v>
      </c>
      <c r="L304" s="50">
        <v>5506</v>
      </c>
      <c r="M304" s="48">
        <v>47</v>
      </c>
      <c r="N304" s="75">
        <v>52.6</v>
      </c>
      <c r="O304" s="61">
        <v>828</v>
      </c>
      <c r="P304" s="44" t="s">
        <v>958</v>
      </c>
      <c r="Q304" s="56">
        <v>18</v>
      </c>
      <c r="R304" s="48" t="s">
        <v>393</v>
      </c>
      <c r="S304" s="62" t="s">
        <v>393</v>
      </c>
      <c r="T304" s="73"/>
      <c r="U304" s="62"/>
      <c r="V304" s="62"/>
      <c r="W304" s="52">
        <v>13083464</v>
      </c>
      <c r="X304" s="57"/>
      <c r="Z304" s="104" t="s">
        <v>3246</v>
      </c>
      <c r="AA304" s="300" t="str">
        <f>CONCATENATE("&gt;",F304,"_",C304," ",Z304)</f>
        <v>&gt;SIND R_351 Alpha.SindV</v>
      </c>
      <c r="AB304" s="44" t="str">
        <f>P304</f>
        <v>KGTGCTCGGAAWACATTC</v>
      </c>
      <c r="AC304" s="45" t="s">
        <v>1014</v>
      </c>
      <c r="AD304" s="45">
        <v>277</v>
      </c>
      <c r="AE304" s="45">
        <v>294</v>
      </c>
      <c r="AF304" s="45">
        <f>AE304-AD303</f>
        <v>133</v>
      </c>
      <c r="AG304" s="45" t="s">
        <v>1015</v>
      </c>
      <c r="AH304" s="45">
        <v>303</v>
      </c>
    </row>
    <row r="305" spans="1:34" ht="14.25" customHeight="1" thickTop="1" thickBot="1" x14ac:dyDescent="0.25">
      <c r="A305" s="71">
        <v>100</v>
      </c>
      <c r="B305" s="53">
        <f>(I305/1000)/(A305/1000000)</f>
        <v>140</v>
      </c>
      <c r="C305" s="46">
        <v>352</v>
      </c>
      <c r="F305" s="81" t="s">
        <v>959</v>
      </c>
      <c r="H305" s="48">
        <v>140</v>
      </c>
      <c r="I305" s="49">
        <v>14</v>
      </c>
      <c r="J305" s="95">
        <v>105</v>
      </c>
      <c r="K305" s="48">
        <v>3.5</v>
      </c>
      <c r="L305" s="50">
        <v>7489</v>
      </c>
      <c r="M305" s="48">
        <v>52</v>
      </c>
      <c r="N305" s="75">
        <v>59.8</v>
      </c>
      <c r="O305" s="61">
        <v>140</v>
      </c>
      <c r="P305" s="44" t="s">
        <v>960</v>
      </c>
      <c r="Q305" s="56">
        <v>21</v>
      </c>
      <c r="R305" s="48">
        <v>0.01</v>
      </c>
      <c r="S305" s="62" t="s">
        <v>406</v>
      </c>
      <c r="T305" s="73" t="s">
        <v>278</v>
      </c>
      <c r="U305" s="62" t="s">
        <v>426</v>
      </c>
      <c r="V305" s="62"/>
      <c r="W305" s="52">
        <v>13083465</v>
      </c>
      <c r="X305" s="57"/>
      <c r="Y305" s="220"/>
      <c r="Z305" s="104" t="s">
        <v>3246</v>
      </c>
      <c r="AA305" s="300" t="str">
        <f>CONCATENATE("&gt;",F305,"_",C305," ",Z305)</f>
        <v>&gt;SIND P_352 Alpha.SindV</v>
      </c>
      <c r="AB305" s="44" t="str">
        <f>P305</f>
        <v>CAGAGCATTTTCGCATCTGGC</v>
      </c>
      <c r="AC305" s="45" t="s">
        <v>1014</v>
      </c>
      <c r="AD305" s="45">
        <v>185</v>
      </c>
      <c r="AE305" s="45">
        <v>205</v>
      </c>
      <c r="AH305" s="45">
        <v>304</v>
      </c>
    </row>
    <row r="306" spans="1:34" ht="14.25" customHeight="1" thickTop="1" thickBot="1" x14ac:dyDescent="0.25">
      <c r="A306" s="71">
        <v>100</v>
      </c>
      <c r="B306" s="53">
        <f>(I306/1000)/(A306/1000000)</f>
        <v>266.99999999999994</v>
      </c>
      <c r="C306" s="46">
        <v>353</v>
      </c>
      <c r="F306" s="81" t="s">
        <v>961</v>
      </c>
      <c r="H306" s="48">
        <v>267</v>
      </c>
      <c r="I306" s="49">
        <v>26.7</v>
      </c>
      <c r="J306" s="95">
        <v>209</v>
      </c>
      <c r="K306" s="48">
        <v>7.1</v>
      </c>
      <c r="L306" s="50">
        <v>7822</v>
      </c>
      <c r="M306" s="48">
        <v>68</v>
      </c>
      <c r="N306" s="75">
        <v>67.7</v>
      </c>
      <c r="O306" s="61">
        <v>267</v>
      </c>
      <c r="P306" s="44" t="s">
        <v>962</v>
      </c>
      <c r="Q306" s="56">
        <v>22</v>
      </c>
      <c r="R306" s="48">
        <v>0.01</v>
      </c>
      <c r="S306" s="62" t="s">
        <v>406</v>
      </c>
      <c r="T306" s="73" t="s">
        <v>278</v>
      </c>
      <c r="U306" s="62" t="s">
        <v>426</v>
      </c>
      <c r="V306" s="62"/>
      <c r="W306" s="52">
        <v>13083466</v>
      </c>
      <c r="X306" s="57"/>
      <c r="Z306" s="104" t="s">
        <v>3249</v>
      </c>
      <c r="AA306" s="47" t="str">
        <f>CONCATENATE("&gt;",F306,"_",C306," ",Z306)</f>
        <v>&gt;USU-P_353 Flav.USUV</v>
      </c>
      <c r="AB306" s="44" t="str">
        <f>P306</f>
        <v>CGGCTGGGACACCCGGATAACC</v>
      </c>
      <c r="AH306" s="45">
        <v>305</v>
      </c>
    </row>
    <row r="307" spans="1:34" ht="14.25" customHeight="1" thickTop="1" thickBot="1" x14ac:dyDescent="0.25">
      <c r="A307" s="71">
        <v>200</v>
      </c>
      <c r="B307" s="53">
        <f>(I307/1000)/(A307/1000000)</f>
        <v>244.49999999999997</v>
      </c>
      <c r="C307" s="46">
        <v>354</v>
      </c>
      <c r="F307" s="81" t="s">
        <v>964</v>
      </c>
      <c r="H307" s="48">
        <v>489</v>
      </c>
      <c r="I307" s="49">
        <v>48.9</v>
      </c>
      <c r="J307" s="95">
        <v>332</v>
      </c>
      <c r="K307" s="48">
        <v>13.2</v>
      </c>
      <c r="L307" s="50">
        <v>6785</v>
      </c>
      <c r="M307" s="48">
        <v>40</v>
      </c>
      <c r="N307" s="75">
        <v>56.5</v>
      </c>
      <c r="O307" s="61">
        <v>489</v>
      </c>
      <c r="P307" s="44" t="s">
        <v>965</v>
      </c>
      <c r="Q307" s="56">
        <v>22</v>
      </c>
      <c r="R307" s="48" t="s">
        <v>393</v>
      </c>
      <c r="S307" s="62" t="s">
        <v>393</v>
      </c>
      <c r="T307" s="73"/>
      <c r="U307" s="62"/>
      <c r="V307" s="62"/>
      <c r="W307" s="52">
        <v>13106684</v>
      </c>
      <c r="X307" s="57"/>
      <c r="Z307" s="104" t="s">
        <v>3249</v>
      </c>
      <c r="AA307" s="47" t="str">
        <f>CONCATENATE("&gt;",F307,"_",C307," ",Z307)</f>
        <v>&gt;Usu F_354 Flav.USUV</v>
      </c>
      <c r="AB307" s="44" t="str">
        <f>P307</f>
        <v>AAAAATGTACGCGGATGACACA</v>
      </c>
      <c r="AH307" s="45">
        <v>306</v>
      </c>
    </row>
    <row r="308" spans="1:34" ht="14.25" customHeight="1" thickTop="1" thickBot="1" x14ac:dyDescent="0.25">
      <c r="A308" s="71">
        <v>200</v>
      </c>
      <c r="B308" s="53">
        <f>(I308/1000)/(A308/1000000)</f>
        <v>301</v>
      </c>
      <c r="C308" s="46">
        <v>355</v>
      </c>
      <c r="F308" s="81" t="s">
        <v>966</v>
      </c>
      <c r="H308" s="48">
        <v>602</v>
      </c>
      <c r="I308" s="49">
        <v>60.2</v>
      </c>
      <c r="J308" s="95">
        <v>386</v>
      </c>
      <c r="K308" s="48">
        <v>13</v>
      </c>
      <c r="L308" s="50">
        <v>6403</v>
      </c>
      <c r="M308" s="48">
        <v>47</v>
      </c>
      <c r="N308" s="75">
        <v>57.9</v>
      </c>
      <c r="O308" s="61">
        <v>602</v>
      </c>
      <c r="P308" s="44" t="s">
        <v>967</v>
      </c>
      <c r="Q308" s="56">
        <v>21</v>
      </c>
      <c r="R308" s="48" t="s">
        <v>393</v>
      </c>
      <c r="S308" s="62" t="s">
        <v>393</v>
      </c>
      <c r="T308" s="73"/>
      <c r="U308" s="62"/>
      <c r="V308" s="62"/>
      <c r="W308" s="52">
        <v>13106685</v>
      </c>
      <c r="X308" s="57"/>
      <c r="Z308" s="104" t="s">
        <v>3249</v>
      </c>
      <c r="AA308" s="47" t="str">
        <f>CONCATENATE("&gt;",F308,"_",C308," ",Z308)</f>
        <v>&gt;Usu R_355 Flav.USUV</v>
      </c>
      <c r="AB308" s="44" t="str">
        <f>P308</f>
        <v>TTTGGCCTCGTTGTCAAGATC</v>
      </c>
      <c r="AH308" s="45">
        <v>307</v>
      </c>
    </row>
    <row r="309" spans="1:34" ht="14.25" customHeight="1" thickTop="1" thickBot="1" x14ac:dyDescent="0.25">
      <c r="A309" s="71">
        <v>100</v>
      </c>
      <c r="B309" s="53">
        <f>(I309/1000)/(A309/1000000)</f>
        <v>492</v>
      </c>
      <c r="C309" s="46">
        <v>356</v>
      </c>
      <c r="F309" s="81" t="s">
        <v>968</v>
      </c>
      <c r="H309" s="48">
        <v>492</v>
      </c>
      <c r="I309" s="49">
        <v>49.2</v>
      </c>
      <c r="J309" s="95">
        <v>382</v>
      </c>
      <c r="K309" s="48">
        <v>13.6</v>
      </c>
      <c r="L309" s="50">
        <v>7764</v>
      </c>
      <c r="M309" s="48">
        <v>45</v>
      </c>
      <c r="N309" s="75">
        <v>58.4</v>
      </c>
      <c r="O309" s="61">
        <v>492</v>
      </c>
      <c r="P309" s="44" t="s">
        <v>969</v>
      </c>
      <c r="Q309" s="56">
        <v>22</v>
      </c>
      <c r="R309" s="92">
        <v>0.01</v>
      </c>
      <c r="S309" s="62" t="s">
        <v>406</v>
      </c>
      <c r="T309" s="73" t="s">
        <v>278</v>
      </c>
      <c r="U309" s="62" t="s">
        <v>426</v>
      </c>
      <c r="V309" s="62"/>
      <c r="W309" s="52">
        <v>13106686</v>
      </c>
      <c r="X309" s="57"/>
      <c r="Y309" s="220"/>
      <c r="Z309" s="104" t="s">
        <v>3249</v>
      </c>
      <c r="AA309" s="47" t="str">
        <f>CONCATENATE("&gt;",F309,"_",C309," ",Z309)</f>
        <v>&gt;USUTU P_356 Flav.USUV</v>
      </c>
      <c r="AB309" s="44" t="str">
        <f>P309</f>
        <v>ACCGTCACAATCACTGAAGCAT</v>
      </c>
      <c r="AH309" s="45">
        <v>308</v>
      </c>
    </row>
    <row r="310" spans="1:34" ht="14.25" customHeight="1" thickTop="1" thickBot="1" x14ac:dyDescent="0.25">
      <c r="A310" s="71">
        <v>200</v>
      </c>
      <c r="B310" s="53">
        <f>(I310/1000)/(A310/1000000)</f>
        <v>273.5</v>
      </c>
      <c r="C310" s="46">
        <v>357</v>
      </c>
      <c r="F310" s="81" t="s">
        <v>983</v>
      </c>
      <c r="H310" s="48">
        <v>547</v>
      </c>
      <c r="I310" s="49">
        <v>54.7</v>
      </c>
      <c r="J310" s="95">
        <v>505</v>
      </c>
      <c r="K310" s="48">
        <v>20.100000000000001</v>
      </c>
      <c r="L310" s="50">
        <v>9230</v>
      </c>
      <c r="M310" s="48">
        <v>34</v>
      </c>
      <c r="N310" s="75">
        <v>61</v>
      </c>
      <c r="O310" s="61">
        <v>547</v>
      </c>
      <c r="P310" s="44" t="s">
        <v>866</v>
      </c>
      <c r="Q310" s="56">
        <v>29</v>
      </c>
      <c r="R310" s="92">
        <v>0.01</v>
      </c>
      <c r="S310" s="62" t="s">
        <v>406</v>
      </c>
      <c r="T310" s="73" t="s">
        <v>857</v>
      </c>
      <c r="U310" s="62"/>
      <c r="V310" s="62"/>
      <c r="W310" s="52">
        <v>13352531</v>
      </c>
      <c r="X310" s="57"/>
      <c r="Z310" s="104" t="s">
        <v>2413</v>
      </c>
      <c r="AA310" s="47" t="str">
        <f>CONCATENATE("&gt;",F310,"_",C310," ",Z310)</f>
        <v>&gt;PFlav-fAARBt_357 Flav</v>
      </c>
      <c r="AB310" s="44" t="str">
        <f>P310</f>
        <v>TACAACATGATGGGAAAGAGAGAGAARAA</v>
      </c>
      <c r="AH310" s="45">
        <v>309</v>
      </c>
    </row>
    <row r="311" spans="1:34" ht="14.25" customHeight="1" thickTop="1" thickBot="1" x14ac:dyDescent="0.25">
      <c r="A311" s="71">
        <v>200</v>
      </c>
      <c r="B311" s="53">
        <f>(I311/1000)/(A311/1000000)</f>
        <v>347</v>
      </c>
      <c r="C311" s="46">
        <v>358</v>
      </c>
      <c r="F311" s="81" t="s">
        <v>984</v>
      </c>
      <c r="H311" s="48">
        <v>694</v>
      </c>
      <c r="I311" s="49">
        <v>69.400000000000006</v>
      </c>
      <c r="J311" s="95">
        <v>478</v>
      </c>
      <c r="K311" s="48">
        <v>14.2</v>
      </c>
      <c r="L311" s="50">
        <v>6882</v>
      </c>
      <c r="M311" s="48">
        <v>56</v>
      </c>
      <c r="N311" s="75">
        <v>64.2</v>
      </c>
      <c r="O311" s="61">
        <v>694</v>
      </c>
      <c r="P311" s="44" t="s">
        <v>869</v>
      </c>
      <c r="Q311" s="56">
        <v>23</v>
      </c>
      <c r="R311" s="92">
        <v>0.01</v>
      </c>
      <c r="S311" s="62" t="s">
        <v>406</v>
      </c>
      <c r="T311" s="73" t="s">
        <v>857</v>
      </c>
      <c r="U311" s="62"/>
      <c r="V311" s="62"/>
      <c r="W311" s="52">
        <v>13352532</v>
      </c>
      <c r="X311" s="57"/>
      <c r="Y311" s="220"/>
      <c r="Z311" s="104" t="s">
        <v>2413</v>
      </c>
      <c r="AA311" s="47" t="str">
        <f>CONCATENATE("&gt;",F311,"_",C311," ",Z311)</f>
        <v>&gt;PFlav-rKRBt_358 Flav</v>
      </c>
      <c r="AB311" s="44" t="str">
        <f>P311</f>
        <v>GTGTCCCAKCCRGCTGTGTCATC</v>
      </c>
      <c r="AH311" s="45">
        <v>310</v>
      </c>
    </row>
    <row r="312" spans="1:34" ht="14.25" customHeight="1" thickTop="1" thickBot="1" x14ac:dyDescent="0.25">
      <c r="A312" s="71">
        <v>200</v>
      </c>
      <c r="B312" s="53">
        <f>(I312/1000)/(A312/1000000)</f>
        <v>626</v>
      </c>
      <c r="C312" s="46">
        <v>359</v>
      </c>
      <c r="F312" s="93" t="s">
        <v>989</v>
      </c>
      <c r="H312" s="48">
        <v>1252</v>
      </c>
      <c r="I312" s="49">
        <v>125.2</v>
      </c>
      <c r="J312" s="95">
        <v>772</v>
      </c>
      <c r="K312" s="48">
        <v>26.7</v>
      </c>
      <c r="L312" s="50">
        <v>6164</v>
      </c>
      <c r="M312" s="48">
        <v>55</v>
      </c>
      <c r="N312" s="75">
        <v>59.4</v>
      </c>
      <c r="O312" s="61">
        <v>1252</v>
      </c>
      <c r="P312" s="44" t="s">
        <v>520</v>
      </c>
      <c r="Q312" s="56">
        <v>20</v>
      </c>
      <c r="R312" s="48">
        <v>0.2</v>
      </c>
      <c r="S312" s="62" t="s">
        <v>385</v>
      </c>
      <c r="T312" s="73"/>
      <c r="U312" s="62"/>
      <c r="V312" s="62"/>
      <c r="W312" s="52">
        <v>13641037</v>
      </c>
      <c r="X312" s="57"/>
      <c r="Y312" s="220"/>
      <c r="Z312" s="104" t="s">
        <v>3253</v>
      </c>
      <c r="AA312" s="47" t="str">
        <f>CONCATENATE("&gt;",F312,"_",C312," ",Z312)</f>
        <v>&gt;INEID-WNf1.5nc_359 Flav.WNV</v>
      </c>
      <c r="AB312" s="44" t="str">
        <f>P312</f>
        <v>AGTAGTTCGCCTGTGTGAGC</v>
      </c>
      <c r="AH312" s="45">
        <v>311</v>
      </c>
    </row>
    <row r="313" spans="1:34" ht="14.25" customHeight="1" thickTop="1" thickBot="1" x14ac:dyDescent="0.25">
      <c r="A313" s="71">
        <v>200</v>
      </c>
      <c r="B313" s="53">
        <f>(I313/1000)/(A313/1000000)</f>
        <v>641.50000000000011</v>
      </c>
      <c r="C313" s="46">
        <v>360</v>
      </c>
      <c r="F313" s="93" t="s">
        <v>990</v>
      </c>
      <c r="H313" s="48">
        <v>1283</v>
      </c>
      <c r="I313" s="49">
        <v>128.30000000000001</v>
      </c>
      <c r="J313" s="95">
        <v>737</v>
      </c>
      <c r="K313" s="48">
        <v>24</v>
      </c>
      <c r="L313" s="50">
        <v>5745</v>
      </c>
      <c r="M313" s="48">
        <v>52</v>
      </c>
      <c r="N313" s="75">
        <v>56.7</v>
      </c>
      <c r="O313" s="61">
        <v>1283</v>
      </c>
      <c r="P313" s="44" t="s">
        <v>521</v>
      </c>
      <c r="Q313" s="56">
        <v>19</v>
      </c>
      <c r="R313" s="48">
        <v>0.2</v>
      </c>
      <c r="S313" s="62" t="s">
        <v>385</v>
      </c>
      <c r="T313" s="73"/>
      <c r="U313" s="62"/>
      <c r="V313" s="62"/>
      <c r="W313" s="52">
        <v>13641038</v>
      </c>
      <c r="X313" s="57"/>
      <c r="Z313" s="104" t="s">
        <v>3253</v>
      </c>
      <c r="AA313" s="47" t="str">
        <f>CONCATENATE("&gt;",F313,"_",C313," ",Z313)</f>
        <v>&gt;INEID-WNr1.5nc_360 Flav.WNV</v>
      </c>
      <c r="AB313" s="44" t="str">
        <f>P313</f>
        <v>GCCCTCCTGGTTTCTTAGA</v>
      </c>
      <c r="AH313" s="45">
        <v>312</v>
      </c>
    </row>
    <row r="314" spans="1:34" ht="14.25" customHeight="1" thickTop="1" thickBot="1" x14ac:dyDescent="0.25">
      <c r="A314" s="71">
        <v>200</v>
      </c>
      <c r="B314" s="53">
        <f>(I314/1000)/(A314/1000000)</f>
        <v>258.5</v>
      </c>
      <c r="C314" s="46">
        <v>361</v>
      </c>
      <c r="F314" s="81" t="s">
        <v>618</v>
      </c>
      <c r="H314" s="48">
        <v>517</v>
      </c>
      <c r="I314" s="49">
        <v>51.7</v>
      </c>
      <c r="J314" s="95">
        <v>301</v>
      </c>
      <c r="K314" s="48">
        <v>9.5</v>
      </c>
      <c r="L314" s="50">
        <v>5817</v>
      </c>
      <c r="M314" s="48">
        <v>63</v>
      </c>
      <c r="N314" s="75">
        <v>61</v>
      </c>
      <c r="O314" s="61">
        <v>517</v>
      </c>
      <c r="P314" s="44" t="s">
        <v>35</v>
      </c>
      <c r="Q314" s="56">
        <v>19</v>
      </c>
      <c r="R314" s="48" t="s">
        <v>393</v>
      </c>
      <c r="S314" s="62" t="s">
        <v>393</v>
      </c>
      <c r="T314" s="73"/>
      <c r="U314" s="62"/>
      <c r="V314" s="62"/>
      <c r="W314" s="52">
        <v>13641039</v>
      </c>
      <c r="X314" s="57"/>
      <c r="Z314" s="104" t="s">
        <v>3253</v>
      </c>
      <c r="AA314" s="47" t="str">
        <f>CONCATENATE("&gt;",F314,"_",C314," ",Z314)</f>
        <v>&gt;FLI-WNF5-F_361 Flav.WNV</v>
      </c>
      <c r="AB314" s="44" t="str">
        <f>P314</f>
        <v>GGGCCTTCTGGTCGTGTTC</v>
      </c>
      <c r="AH314" s="45">
        <v>313</v>
      </c>
    </row>
    <row r="315" spans="1:34" ht="14.25" customHeight="1" thickTop="1" thickBot="1" x14ac:dyDescent="0.25">
      <c r="A315" s="71">
        <v>200</v>
      </c>
      <c r="B315" s="53">
        <f>(I315/1000)/(A315/1000000)</f>
        <v>268.5</v>
      </c>
      <c r="C315" s="46">
        <v>362</v>
      </c>
      <c r="F315" s="81" t="s">
        <v>991</v>
      </c>
      <c r="H315" s="48">
        <v>537</v>
      </c>
      <c r="I315" s="49">
        <v>53.7</v>
      </c>
      <c r="J315" s="95">
        <v>307</v>
      </c>
      <c r="K315" s="48">
        <v>9.9</v>
      </c>
      <c r="L315" s="50">
        <v>5723</v>
      </c>
      <c r="M315" s="48">
        <v>60</v>
      </c>
      <c r="N315" s="75">
        <v>59.9</v>
      </c>
      <c r="O315" s="61">
        <v>537</v>
      </c>
      <c r="P315" s="44" t="s">
        <v>36</v>
      </c>
      <c r="Q315" s="56">
        <v>19</v>
      </c>
      <c r="R315" s="48" t="s">
        <v>393</v>
      </c>
      <c r="S315" s="62" t="s">
        <v>393</v>
      </c>
      <c r="T315" s="73"/>
      <c r="U315" s="62"/>
      <c r="V315" s="62"/>
      <c r="W315" s="52">
        <v>13641040</v>
      </c>
      <c r="X315" s="57"/>
      <c r="Z315" s="104" t="s">
        <v>3253</v>
      </c>
      <c r="AA315" s="47" t="str">
        <f>CONCATENATE("&gt;",F315,"_",C315," ",Z315)</f>
        <v>&gt;FLI-WNF6-R_362 Flav.WNV</v>
      </c>
      <c r="AB315" s="44" t="str">
        <f>P315</f>
        <v>GATCTTGGCYGTCCACCTC</v>
      </c>
      <c r="AH315" s="45">
        <v>314</v>
      </c>
    </row>
    <row r="316" spans="1:34" ht="14.25" customHeight="1" thickTop="1" thickBot="1" x14ac:dyDescent="0.25">
      <c r="A316" s="71">
        <v>100</v>
      </c>
      <c r="B316" s="53">
        <f>(I316/1000)/(A316/1000000)</f>
        <v>285</v>
      </c>
      <c r="C316" s="46">
        <v>363</v>
      </c>
      <c r="F316" s="93" t="s">
        <v>992</v>
      </c>
      <c r="H316" s="48">
        <v>285</v>
      </c>
      <c r="I316" s="49">
        <v>28.5</v>
      </c>
      <c r="J316" s="95">
        <v>285</v>
      </c>
      <c r="K316" s="48">
        <v>10.8</v>
      </c>
      <c r="L316" s="50">
        <v>10001</v>
      </c>
      <c r="M316" s="48">
        <v>34</v>
      </c>
      <c r="N316" s="75">
        <v>61</v>
      </c>
      <c r="O316" s="61">
        <v>285</v>
      </c>
      <c r="P316" s="44" t="s">
        <v>524</v>
      </c>
      <c r="Q316" s="56">
        <v>29</v>
      </c>
      <c r="R316" s="48">
        <v>0.05</v>
      </c>
      <c r="S316" s="62" t="s">
        <v>406</v>
      </c>
      <c r="T316" s="73" t="s">
        <v>278</v>
      </c>
      <c r="U316" s="62" t="s">
        <v>407</v>
      </c>
      <c r="V316" s="62"/>
      <c r="W316" s="52">
        <v>13641041</v>
      </c>
      <c r="X316" s="57"/>
      <c r="Z316" s="104" t="s">
        <v>3253</v>
      </c>
      <c r="AA316" s="47" t="str">
        <f>CONCATENATE("&gt;",F316,"_",C316," ",Z316)</f>
        <v>&gt;INEID-WNs2.5nc_363 Flav.WNV</v>
      </c>
      <c r="AB316" s="44" t="str">
        <f>P316</f>
        <v>AATCCTCACAAACACTACTAAGTTTGTCA</v>
      </c>
      <c r="AH316" s="45">
        <v>315</v>
      </c>
    </row>
    <row r="317" spans="1:34" ht="14.25" customHeight="1" thickTop="1" thickBot="1" x14ac:dyDescent="0.25">
      <c r="A317" s="71">
        <v>100</v>
      </c>
      <c r="B317" s="53">
        <f>(I317/1000)/(A317/1000000)</f>
        <v>236.00000000000003</v>
      </c>
      <c r="C317" s="46">
        <v>364</v>
      </c>
      <c r="F317" s="81" t="s">
        <v>993</v>
      </c>
      <c r="H317" s="48">
        <v>236</v>
      </c>
      <c r="I317" s="49">
        <v>23.6</v>
      </c>
      <c r="J317" s="95">
        <v>186</v>
      </c>
      <c r="K317" s="48">
        <v>6.7</v>
      </c>
      <c r="L317" s="50">
        <v>7878</v>
      </c>
      <c r="M317" s="48">
        <v>63</v>
      </c>
      <c r="N317" s="75">
        <v>65.8</v>
      </c>
      <c r="O317" s="61">
        <v>236</v>
      </c>
      <c r="P317" s="44" t="s">
        <v>37</v>
      </c>
      <c r="Q317" s="56">
        <v>22</v>
      </c>
      <c r="R317" s="48">
        <v>0.05</v>
      </c>
      <c r="S317" s="62" t="s">
        <v>406</v>
      </c>
      <c r="T317" s="73" t="s">
        <v>278</v>
      </c>
      <c r="U317" s="62" t="s">
        <v>407</v>
      </c>
      <c r="V317" s="62"/>
      <c r="W317" s="52">
        <v>13641042</v>
      </c>
      <c r="X317" s="57"/>
      <c r="Z317" s="104" t="s">
        <v>3253</v>
      </c>
      <c r="AA317" s="47" t="str">
        <f>CONCATENATE("&gt;",F317,"_",C317," ",Z317)</f>
        <v>&gt;FLI-WNF-Probe_364 Flav.WNV</v>
      </c>
      <c r="AB317" s="44" t="str">
        <f>P317</f>
        <v>CCACCCAGGAGGTCCTTCGCAA</v>
      </c>
      <c r="AH317" s="45">
        <v>316</v>
      </c>
    </row>
    <row r="318" spans="1:34" ht="14.25" customHeight="1" thickTop="1" thickBot="1" x14ac:dyDescent="0.25">
      <c r="A318" s="71">
        <v>200</v>
      </c>
      <c r="B318" s="53">
        <f>(I318/1000)/(A318/1000000)</f>
        <v>409.5</v>
      </c>
      <c r="C318" s="46">
        <v>365</v>
      </c>
      <c r="F318" s="81" t="s">
        <v>994</v>
      </c>
      <c r="H318" s="48">
        <v>819</v>
      </c>
      <c r="I318" s="49">
        <v>81.900000000000006</v>
      </c>
      <c r="J318" s="95">
        <v>445</v>
      </c>
      <c r="K318" s="48">
        <v>15</v>
      </c>
      <c r="L318" s="50">
        <v>5440</v>
      </c>
      <c r="M318" s="48">
        <v>44</v>
      </c>
      <c r="N318" s="75">
        <v>51.4</v>
      </c>
      <c r="O318" s="61">
        <v>819</v>
      </c>
      <c r="P318" s="44" t="s">
        <v>952</v>
      </c>
      <c r="Q318" s="56">
        <v>18</v>
      </c>
      <c r="R318" s="48" t="s">
        <v>393</v>
      </c>
      <c r="S318" s="62" t="s">
        <v>393</v>
      </c>
      <c r="T318" s="73"/>
      <c r="U318" s="62"/>
      <c r="V318" s="62"/>
      <c r="W318" s="52">
        <v>13606773</v>
      </c>
      <c r="X318" s="57"/>
      <c r="Z318" s="104" t="s">
        <v>3249</v>
      </c>
      <c r="AA318" s="47" t="str">
        <f>CONCATENATE("&gt;",F318,"_",C318," ",Z318)</f>
        <v>&gt;Usutu F_365 Flav.USUV</v>
      </c>
      <c r="AB318" s="44" t="str">
        <f>P318</f>
        <v>CGTTCTCGACTTTGACTA</v>
      </c>
      <c r="AH318" s="45">
        <v>317</v>
      </c>
    </row>
    <row r="319" spans="1:34" ht="14.25" customHeight="1" thickTop="1" thickBot="1" x14ac:dyDescent="0.25">
      <c r="A319" s="71">
        <v>200</v>
      </c>
      <c r="B319" s="53">
        <f>(I319/1000)/(A319/1000000)</f>
        <v>275.5</v>
      </c>
      <c r="C319" s="46">
        <v>366</v>
      </c>
      <c r="F319" s="81" t="s">
        <v>994</v>
      </c>
      <c r="H319" s="48">
        <v>551</v>
      </c>
      <c r="I319" s="49">
        <v>55.1</v>
      </c>
      <c r="J319" s="95">
        <v>300</v>
      </c>
      <c r="K319" s="48">
        <v>10.1</v>
      </c>
      <c r="L319" s="50">
        <v>5440</v>
      </c>
      <c r="M319" s="48">
        <v>44</v>
      </c>
      <c r="N319" s="75">
        <v>51.4</v>
      </c>
      <c r="O319" s="61">
        <v>551</v>
      </c>
      <c r="P319" s="44" t="s">
        <v>952</v>
      </c>
      <c r="Q319" s="56">
        <v>18</v>
      </c>
      <c r="R319" s="48" t="s">
        <v>393</v>
      </c>
      <c r="S319" s="62" t="s">
        <v>393</v>
      </c>
      <c r="T319" s="73"/>
      <c r="U319" s="62"/>
      <c r="V319" s="62"/>
      <c r="W319" s="52">
        <v>13606776</v>
      </c>
      <c r="X319" s="57"/>
      <c r="Z319" s="104" t="s">
        <v>3249</v>
      </c>
      <c r="AA319" s="47" t="str">
        <f>CONCATENATE("&gt;",F319,"_",C319," ",Z319)</f>
        <v>&gt;Usutu F_366 Flav.USUV</v>
      </c>
      <c r="AB319" s="44" t="str">
        <f>P319</f>
        <v>CGTTCTCGACTTTGACTA</v>
      </c>
      <c r="AH319" s="45">
        <v>318</v>
      </c>
    </row>
    <row r="320" spans="1:34" ht="14.25" customHeight="1" thickTop="1" thickBot="1" x14ac:dyDescent="0.25">
      <c r="A320" s="71">
        <v>200</v>
      </c>
      <c r="B320" s="53">
        <f>(I320/1000)/(A320/1000000)</f>
        <v>259.5</v>
      </c>
      <c r="C320" s="46">
        <v>367</v>
      </c>
      <c r="F320" s="81" t="s">
        <v>994</v>
      </c>
      <c r="H320" s="48">
        <v>519</v>
      </c>
      <c r="I320" s="49">
        <v>51.9</v>
      </c>
      <c r="J320" s="95">
        <v>282</v>
      </c>
      <c r="K320" s="48">
        <v>9.5</v>
      </c>
      <c r="L320" s="50">
        <v>5440</v>
      </c>
      <c r="M320" s="48">
        <v>44</v>
      </c>
      <c r="N320" s="75">
        <v>51.4</v>
      </c>
      <c r="O320" s="61">
        <v>519</v>
      </c>
      <c r="P320" s="44" t="s">
        <v>952</v>
      </c>
      <c r="Q320" s="56">
        <v>18</v>
      </c>
      <c r="R320" s="48" t="s">
        <v>393</v>
      </c>
      <c r="S320" s="62" t="s">
        <v>393</v>
      </c>
      <c r="T320" s="73"/>
      <c r="U320" s="62"/>
      <c r="V320" s="62"/>
      <c r="W320" s="52">
        <v>13606777</v>
      </c>
      <c r="X320" s="57"/>
      <c r="Z320" s="104" t="s">
        <v>3249</v>
      </c>
      <c r="AA320" s="47" t="str">
        <f>CONCATENATE("&gt;",F320,"_",C320," ",Z320)</f>
        <v>&gt;Usutu F_367 Flav.USUV</v>
      </c>
      <c r="AB320" s="44" t="str">
        <f>P320</f>
        <v>CGTTCTCGACTTTGACTA</v>
      </c>
      <c r="AH320" s="45">
        <v>319</v>
      </c>
    </row>
    <row r="321" spans="1:34" ht="14.25" customHeight="1" thickTop="1" thickBot="1" x14ac:dyDescent="0.25">
      <c r="A321" s="71">
        <v>200</v>
      </c>
      <c r="B321" s="53">
        <f>(I321/1000)/(A321/1000000)</f>
        <v>275.5</v>
      </c>
      <c r="C321" s="46">
        <v>368</v>
      </c>
      <c r="F321" s="81" t="s">
        <v>994</v>
      </c>
      <c r="H321" s="48">
        <v>551</v>
      </c>
      <c r="I321" s="49">
        <v>55.1</v>
      </c>
      <c r="J321" s="95">
        <v>300</v>
      </c>
      <c r="K321" s="48">
        <v>10.1</v>
      </c>
      <c r="L321" s="50">
        <v>5440</v>
      </c>
      <c r="M321" s="48">
        <v>44</v>
      </c>
      <c r="N321" s="75">
        <v>51.4</v>
      </c>
      <c r="O321" s="61">
        <v>551</v>
      </c>
      <c r="P321" s="44" t="s">
        <v>952</v>
      </c>
      <c r="Q321" s="56">
        <v>18</v>
      </c>
      <c r="R321" s="48" t="s">
        <v>393</v>
      </c>
      <c r="S321" s="62" t="s">
        <v>393</v>
      </c>
      <c r="T321" s="73"/>
      <c r="U321" s="62"/>
      <c r="V321" s="62"/>
      <c r="W321" s="52">
        <v>13606778</v>
      </c>
      <c r="X321" s="57"/>
      <c r="Z321" s="104" t="s">
        <v>3249</v>
      </c>
      <c r="AA321" s="47" t="str">
        <f>CONCATENATE("&gt;",F321,"_",C321," ",Z321)</f>
        <v>&gt;Usutu F_368 Flav.USUV</v>
      </c>
      <c r="AB321" s="44" t="str">
        <f>P321</f>
        <v>CGTTCTCGACTTTGACTA</v>
      </c>
      <c r="AH321" s="45">
        <v>320</v>
      </c>
    </row>
    <row r="322" spans="1:34" ht="14.25" customHeight="1" thickTop="1" thickBot="1" x14ac:dyDescent="0.25">
      <c r="A322" s="71">
        <v>200</v>
      </c>
      <c r="B322" s="53">
        <f>(I322/1000)/(A322/1000000)</f>
        <v>332.99999999999994</v>
      </c>
      <c r="C322" s="46">
        <v>369</v>
      </c>
      <c r="F322" s="81" t="s">
        <v>994</v>
      </c>
      <c r="H322" s="48">
        <v>666</v>
      </c>
      <c r="I322" s="49">
        <v>66.599999999999994</v>
      </c>
      <c r="J322" s="95">
        <v>362</v>
      </c>
      <c r="K322" s="48">
        <v>12.2</v>
      </c>
      <c r="L322" s="50">
        <v>5440</v>
      </c>
      <c r="M322" s="48">
        <v>44</v>
      </c>
      <c r="N322" s="75">
        <v>51.4</v>
      </c>
      <c r="O322" s="61">
        <v>666</v>
      </c>
      <c r="P322" s="44" t="s">
        <v>952</v>
      </c>
      <c r="Q322" s="56">
        <v>18</v>
      </c>
      <c r="R322" s="48" t="s">
        <v>393</v>
      </c>
      <c r="S322" s="62" t="s">
        <v>393</v>
      </c>
      <c r="T322" s="73"/>
      <c r="U322" s="62"/>
      <c r="V322" s="62"/>
      <c r="W322" s="52">
        <v>13606779</v>
      </c>
      <c r="X322" s="57"/>
      <c r="Z322" s="104" t="s">
        <v>3249</v>
      </c>
      <c r="AA322" s="47" t="str">
        <f>CONCATENATE("&gt;",F322,"_",C322," ",Z322)</f>
        <v>&gt;Usutu F_369 Flav.USUV</v>
      </c>
      <c r="AB322" s="44" t="str">
        <f>P322</f>
        <v>CGTTCTCGACTTTGACTA</v>
      </c>
      <c r="AH322" s="45">
        <v>321</v>
      </c>
    </row>
    <row r="323" spans="1:34" ht="14.25" customHeight="1" thickTop="1" thickBot="1" x14ac:dyDescent="0.25">
      <c r="A323" s="71">
        <v>200</v>
      </c>
      <c r="B323" s="53">
        <f>(I323/1000)/(A323/1000000)</f>
        <v>273.5</v>
      </c>
      <c r="C323" s="46">
        <v>370</v>
      </c>
      <c r="F323" s="81" t="s">
        <v>995</v>
      </c>
      <c r="H323" s="48">
        <v>547</v>
      </c>
      <c r="I323" s="49">
        <v>54.7</v>
      </c>
      <c r="J323" s="95">
        <v>355</v>
      </c>
      <c r="K323" s="48">
        <v>12.9</v>
      </c>
      <c r="L323" s="50">
        <v>6491</v>
      </c>
      <c r="M323" s="48">
        <v>38</v>
      </c>
      <c r="N323" s="75">
        <v>54</v>
      </c>
      <c r="O323" s="61">
        <v>547</v>
      </c>
      <c r="P323" s="44" t="s">
        <v>954</v>
      </c>
      <c r="Q323" s="56">
        <v>21</v>
      </c>
      <c r="R323" s="48" t="s">
        <v>393</v>
      </c>
      <c r="S323" s="62" t="s">
        <v>393</v>
      </c>
      <c r="T323" s="73"/>
      <c r="U323" s="62"/>
      <c r="V323" s="62"/>
      <c r="W323" s="52">
        <v>13606774</v>
      </c>
      <c r="X323" s="57"/>
      <c r="Z323" s="104" t="s">
        <v>3249</v>
      </c>
      <c r="AA323" s="47" t="str">
        <f>CONCATENATE("&gt;",F323,"_",C323," ",Z323)</f>
        <v>&gt;Usutu R_370 Flav.USUV</v>
      </c>
      <c r="AB323" s="44" t="str">
        <f>P323</f>
        <v>GCTAGTAGTAGTTCTTATGGA</v>
      </c>
      <c r="AH323" s="45">
        <v>322</v>
      </c>
    </row>
    <row r="324" spans="1:34" ht="14.25" customHeight="1" thickTop="1" thickBot="1" x14ac:dyDescent="0.25">
      <c r="A324" s="71">
        <v>200</v>
      </c>
      <c r="B324" s="53">
        <f>(I324/1000)/(A324/1000000)</f>
        <v>320</v>
      </c>
      <c r="C324" s="46">
        <v>371</v>
      </c>
      <c r="F324" s="81" t="s">
        <v>995</v>
      </c>
      <c r="H324" s="48">
        <v>640</v>
      </c>
      <c r="I324" s="49">
        <v>64</v>
      </c>
      <c r="J324" s="95">
        <v>416</v>
      </c>
      <c r="K324" s="48">
        <v>15.1</v>
      </c>
      <c r="L324" s="50">
        <v>6491</v>
      </c>
      <c r="M324" s="48">
        <v>38</v>
      </c>
      <c r="N324" s="75">
        <v>54</v>
      </c>
      <c r="O324" s="61">
        <v>640</v>
      </c>
      <c r="P324" s="44" t="s">
        <v>954</v>
      </c>
      <c r="Q324" s="56">
        <v>21</v>
      </c>
      <c r="R324" s="48" t="s">
        <v>393</v>
      </c>
      <c r="S324" s="62" t="s">
        <v>393</v>
      </c>
      <c r="T324" s="73"/>
      <c r="U324" s="62"/>
      <c r="V324" s="62"/>
      <c r="W324" s="52">
        <v>13606780</v>
      </c>
      <c r="X324" s="57"/>
      <c r="Z324" s="104" t="s">
        <v>3249</v>
      </c>
      <c r="AA324" s="47" t="str">
        <f>CONCATENATE("&gt;",F324,"_",C324," ",Z324)</f>
        <v>&gt;Usutu R_371 Flav.USUV</v>
      </c>
      <c r="AB324" s="44" t="str">
        <f>P324</f>
        <v>GCTAGTAGTAGTTCTTATGGA</v>
      </c>
      <c r="AH324" s="45">
        <v>323</v>
      </c>
    </row>
    <row r="325" spans="1:34" ht="14.25" customHeight="1" thickTop="1" thickBot="1" x14ac:dyDescent="0.25">
      <c r="A325" s="71">
        <v>200</v>
      </c>
      <c r="B325" s="53">
        <f>(I325/1000)/(A325/1000000)</f>
        <v>472.99999999999994</v>
      </c>
      <c r="C325" s="46">
        <v>372</v>
      </c>
      <c r="F325" s="81" t="s">
        <v>995</v>
      </c>
      <c r="H325" s="48">
        <v>946</v>
      </c>
      <c r="I325" s="49">
        <v>94.6</v>
      </c>
      <c r="J325" s="95">
        <v>614</v>
      </c>
      <c r="K325" s="48">
        <v>22.3</v>
      </c>
      <c r="L325" s="50">
        <v>6491</v>
      </c>
      <c r="M325" s="48">
        <v>38</v>
      </c>
      <c r="N325" s="75">
        <v>54</v>
      </c>
      <c r="O325" s="61">
        <v>946</v>
      </c>
      <c r="P325" s="44" t="s">
        <v>954</v>
      </c>
      <c r="Q325" s="56">
        <v>21</v>
      </c>
      <c r="R325" s="48" t="s">
        <v>393</v>
      </c>
      <c r="S325" s="62" t="s">
        <v>393</v>
      </c>
      <c r="T325" s="73"/>
      <c r="U325" s="62"/>
      <c r="V325" s="62"/>
      <c r="W325" s="52">
        <v>13606781</v>
      </c>
      <c r="X325" s="57"/>
      <c r="Z325" s="104" t="s">
        <v>3249</v>
      </c>
      <c r="AA325" s="47" t="str">
        <f>CONCATENATE("&gt;",F325,"_",C325," ",Z325)</f>
        <v>&gt;Usutu R_372 Flav.USUV</v>
      </c>
      <c r="AB325" s="44" t="str">
        <f>P325</f>
        <v>GCTAGTAGTAGTTCTTATGGA</v>
      </c>
      <c r="AH325" s="45">
        <v>324</v>
      </c>
    </row>
    <row r="326" spans="1:34" ht="14.25" customHeight="1" thickTop="1" thickBot="1" x14ac:dyDescent="0.25">
      <c r="A326" s="71">
        <v>200</v>
      </c>
      <c r="B326" s="53">
        <f>(I326/1000)/(A326/1000000)</f>
        <v>266.99999999999994</v>
      </c>
      <c r="C326" s="46">
        <v>373</v>
      </c>
      <c r="F326" s="81" t="s">
        <v>995</v>
      </c>
      <c r="H326" s="48">
        <v>534</v>
      </c>
      <c r="I326" s="49">
        <v>53.4</v>
      </c>
      <c r="J326" s="95">
        <v>347</v>
      </c>
      <c r="K326" s="48">
        <v>12.6</v>
      </c>
      <c r="L326" s="50">
        <v>6491</v>
      </c>
      <c r="M326" s="48">
        <v>38</v>
      </c>
      <c r="N326" s="75">
        <v>54</v>
      </c>
      <c r="O326" s="61">
        <v>534</v>
      </c>
      <c r="P326" s="44" t="s">
        <v>954</v>
      </c>
      <c r="Q326" s="56">
        <v>21</v>
      </c>
      <c r="R326" s="48" t="s">
        <v>393</v>
      </c>
      <c r="S326" s="62" t="s">
        <v>393</v>
      </c>
      <c r="T326" s="73"/>
      <c r="U326" s="62"/>
      <c r="V326" s="62"/>
      <c r="W326" s="52">
        <v>13606782</v>
      </c>
      <c r="X326" s="57"/>
      <c r="Z326" s="104" t="s">
        <v>3249</v>
      </c>
      <c r="AA326" s="47" t="str">
        <f>CONCATENATE("&gt;",F326,"_",C326," ",Z326)</f>
        <v>&gt;Usutu R_373 Flav.USUV</v>
      </c>
      <c r="AB326" s="44" t="str">
        <f>P326</f>
        <v>GCTAGTAGTAGTTCTTATGGA</v>
      </c>
      <c r="AH326" s="45">
        <v>325</v>
      </c>
    </row>
    <row r="327" spans="1:34" ht="14.25" customHeight="1" thickTop="1" thickBot="1" x14ac:dyDescent="0.25">
      <c r="A327" s="71">
        <v>200</v>
      </c>
      <c r="B327" s="53">
        <f>(I327/1000)/(A327/1000000)</f>
        <v>297</v>
      </c>
      <c r="C327" s="46">
        <v>374</v>
      </c>
      <c r="F327" s="81" t="s">
        <v>995</v>
      </c>
      <c r="H327" s="48">
        <v>594</v>
      </c>
      <c r="I327" s="49">
        <v>59.4</v>
      </c>
      <c r="J327" s="95">
        <v>385</v>
      </c>
      <c r="K327" s="48">
        <v>14</v>
      </c>
      <c r="L327" s="50">
        <v>6491</v>
      </c>
      <c r="M327" s="48">
        <v>38</v>
      </c>
      <c r="N327" s="75">
        <v>54</v>
      </c>
      <c r="O327" s="61">
        <v>594</v>
      </c>
      <c r="P327" s="44" t="s">
        <v>954</v>
      </c>
      <c r="Q327" s="56">
        <v>21</v>
      </c>
      <c r="R327" s="48" t="s">
        <v>393</v>
      </c>
      <c r="S327" s="62" t="s">
        <v>393</v>
      </c>
      <c r="T327" s="73"/>
      <c r="U327" s="62"/>
      <c r="V327" s="62"/>
      <c r="W327" s="52">
        <v>13606783</v>
      </c>
      <c r="X327" s="57"/>
      <c r="Z327" s="104" t="s">
        <v>3249</v>
      </c>
      <c r="AA327" s="47" t="str">
        <f>CONCATENATE("&gt;",F327,"_",C327," ",Z327)</f>
        <v>&gt;Usutu R_374 Flav.USUV</v>
      </c>
      <c r="AB327" s="44" t="str">
        <f>P327</f>
        <v>GCTAGTAGTAGTTCTTATGGA</v>
      </c>
      <c r="AH327" s="45">
        <v>326</v>
      </c>
    </row>
    <row r="328" spans="1:34" ht="14.25" customHeight="1" thickTop="1" thickBot="1" x14ac:dyDescent="0.25">
      <c r="A328" s="71">
        <v>200</v>
      </c>
      <c r="B328" s="53">
        <f>(I328/1000)/(A328/1000000)</f>
        <v>249.5</v>
      </c>
      <c r="C328" s="46">
        <v>375</v>
      </c>
      <c r="F328" s="81" t="s">
        <v>996</v>
      </c>
      <c r="H328" s="48">
        <v>499</v>
      </c>
      <c r="I328" s="49">
        <v>49.9</v>
      </c>
      <c r="J328" s="95">
        <v>387</v>
      </c>
      <c r="K328" s="48">
        <v>13.8</v>
      </c>
      <c r="L328" s="50">
        <v>7764</v>
      </c>
      <c r="M328" s="48">
        <v>45</v>
      </c>
      <c r="N328" s="75">
        <v>58.4</v>
      </c>
      <c r="O328" s="61">
        <v>499</v>
      </c>
      <c r="P328" s="44" t="s">
        <v>969</v>
      </c>
      <c r="Q328" s="56">
        <v>22</v>
      </c>
      <c r="R328" s="48">
        <v>0.05</v>
      </c>
      <c r="S328" s="62" t="s">
        <v>406</v>
      </c>
      <c r="T328" s="73" t="s">
        <v>278</v>
      </c>
      <c r="U328" s="62" t="s">
        <v>426</v>
      </c>
      <c r="V328" s="62"/>
      <c r="W328" s="52">
        <v>13606775</v>
      </c>
      <c r="X328" s="57"/>
      <c r="Y328" s="220"/>
      <c r="Z328" s="104" t="s">
        <v>3249</v>
      </c>
      <c r="AA328" s="47" t="str">
        <f>CONCATENATE("&gt;",F328,"_",C328," ",Z328)</f>
        <v>&gt;Usutu P_375 Flav.USUV</v>
      </c>
      <c r="AB328" s="44" t="str">
        <f>P328</f>
        <v>ACCGTCACAATCACTGAAGCAT</v>
      </c>
      <c r="AH328" s="45">
        <v>327</v>
      </c>
    </row>
    <row r="329" spans="1:34" ht="14.25" customHeight="1" thickTop="1" thickBot="1" x14ac:dyDescent="0.25">
      <c r="A329" s="71">
        <v>400</v>
      </c>
      <c r="B329" s="53">
        <f>(I329/1000)/(A329/1000000)</f>
        <v>820.25</v>
      </c>
      <c r="C329" s="46">
        <v>376</v>
      </c>
      <c r="F329" s="81" t="s">
        <v>997</v>
      </c>
      <c r="H329" s="48">
        <v>3281</v>
      </c>
      <c r="I329" s="49">
        <v>328.1</v>
      </c>
      <c r="J329" s="95">
        <v>1705</v>
      </c>
      <c r="K329" s="48">
        <v>59</v>
      </c>
      <c r="L329" s="50">
        <v>5196</v>
      </c>
      <c r="M329" s="48">
        <v>70</v>
      </c>
      <c r="N329" s="75">
        <v>60</v>
      </c>
      <c r="O329" s="61">
        <v>3281</v>
      </c>
      <c r="P329" s="44" t="s">
        <v>1018</v>
      </c>
      <c r="Q329" s="56">
        <v>17</v>
      </c>
      <c r="R329" s="48">
        <v>1</v>
      </c>
      <c r="S329" s="62" t="s">
        <v>385</v>
      </c>
      <c r="T329" s="73"/>
      <c r="U329" s="62"/>
      <c r="V329" s="62"/>
      <c r="W329" s="52">
        <v>13641146</v>
      </c>
      <c r="X329" s="57"/>
      <c r="Z329" s="104" t="s">
        <v>1302</v>
      </c>
      <c r="AA329" s="47" t="str">
        <f>CONCATENATE("&gt;",F329,"_",C329," ",Z329)</f>
        <v>&gt;EGFP12-F_376 IC</v>
      </c>
      <c r="AB329" s="44" t="str">
        <f>P329</f>
        <v>TCGAGGGCGACACCCTG</v>
      </c>
      <c r="AH329" s="45">
        <v>328</v>
      </c>
    </row>
    <row r="330" spans="1:34" ht="14.25" customHeight="1" thickTop="1" thickBot="1" x14ac:dyDescent="0.25">
      <c r="A330" s="71">
        <v>400</v>
      </c>
      <c r="B330" s="53">
        <f>(I330/1000)/(A330/1000000)</f>
        <v>828.25000000000011</v>
      </c>
      <c r="C330" s="46">
        <v>377</v>
      </c>
      <c r="F330" s="81" t="s">
        <v>569</v>
      </c>
      <c r="H330" s="48">
        <v>3313</v>
      </c>
      <c r="I330" s="49">
        <v>331.3</v>
      </c>
      <c r="J330" s="95">
        <v>2003</v>
      </c>
      <c r="K330" s="48">
        <v>66.5</v>
      </c>
      <c r="L330" s="50">
        <v>6043</v>
      </c>
      <c r="M330" s="48">
        <v>55</v>
      </c>
      <c r="N330" s="75">
        <v>59.4</v>
      </c>
      <c r="O330" s="61">
        <v>3313</v>
      </c>
      <c r="P330" s="44" t="s">
        <v>629</v>
      </c>
      <c r="Q330" s="56">
        <v>20</v>
      </c>
      <c r="R330" s="48">
        <v>1</v>
      </c>
      <c r="S330" s="62" t="s">
        <v>385</v>
      </c>
      <c r="T330" s="73"/>
      <c r="U330" s="62"/>
      <c r="V330" s="62"/>
      <c r="W330" s="52">
        <v>13641147</v>
      </c>
      <c r="X330" s="57"/>
      <c r="Z330" s="104" t="s">
        <v>1302</v>
      </c>
      <c r="AA330" s="47" t="str">
        <f>CONCATENATE("&gt;",F330,"_",C330," ",Z330)</f>
        <v>&gt;EGFP10-R_377 IC</v>
      </c>
      <c r="AB330" s="44" t="str">
        <f>P330</f>
        <v>CTTGTACAGCTCGTCCATGC</v>
      </c>
      <c r="AH330" s="45">
        <v>329</v>
      </c>
    </row>
    <row r="331" spans="1:34" ht="14.25" customHeight="1" thickTop="1" thickBot="1" x14ac:dyDescent="0.25">
      <c r="A331" s="71">
        <v>200</v>
      </c>
      <c r="B331" s="53">
        <f>(I331/1000)/(A331/1000000)</f>
        <v>230.5</v>
      </c>
      <c r="C331" s="46">
        <v>378</v>
      </c>
      <c r="F331" s="81" t="s">
        <v>998</v>
      </c>
      <c r="H331" s="48">
        <v>461</v>
      </c>
      <c r="I331" s="49">
        <v>46.1</v>
      </c>
      <c r="J331" s="95">
        <v>357</v>
      </c>
      <c r="K331" s="48">
        <v>11.9</v>
      </c>
      <c r="L331" s="50">
        <v>7742</v>
      </c>
      <c r="M331" s="48">
        <v>68</v>
      </c>
      <c r="N331" s="75">
        <v>67.7</v>
      </c>
      <c r="O331" s="61">
        <v>461</v>
      </c>
      <c r="P331" s="44" t="s">
        <v>637</v>
      </c>
      <c r="Q331" s="56">
        <v>22</v>
      </c>
      <c r="R331" s="48">
        <v>0.2</v>
      </c>
      <c r="S331" s="62" t="s">
        <v>406</v>
      </c>
      <c r="T331" s="73" t="s">
        <v>278</v>
      </c>
      <c r="U331" s="62" t="s">
        <v>426</v>
      </c>
      <c r="V331" s="62"/>
      <c r="W331" s="52">
        <v>13641148</v>
      </c>
      <c r="X331" s="57"/>
      <c r="Y331" s="220"/>
      <c r="Z331" s="104" t="s">
        <v>1302</v>
      </c>
      <c r="AA331" s="47" t="str">
        <f>CONCATENATE("&gt;",F331,"_",C331," ",Z331)</f>
        <v>&gt;EGFP-1-HEX_378 IC</v>
      </c>
      <c r="AB331" s="44" t="str">
        <f>P331</f>
        <v>AGCACCCAGTCCGCCCTGAGCA</v>
      </c>
      <c r="AH331" s="45">
        <v>330</v>
      </c>
    </row>
    <row r="332" spans="1:34" ht="14.25" customHeight="1" thickTop="1" thickBot="1" x14ac:dyDescent="0.25">
      <c r="A332" s="71">
        <v>200</v>
      </c>
      <c r="B332" s="53">
        <f>(I332/1000)/(A332/1000000)</f>
        <v>270.5</v>
      </c>
      <c r="C332" s="46">
        <v>379</v>
      </c>
      <c r="F332" s="81" t="s">
        <v>983</v>
      </c>
      <c r="H332" s="48">
        <v>541</v>
      </c>
      <c r="I332" s="49">
        <v>54.1</v>
      </c>
      <c r="J332" s="95">
        <v>513</v>
      </c>
      <c r="K332" s="48">
        <v>20.6</v>
      </c>
      <c r="L332" s="50">
        <v>9487</v>
      </c>
      <c r="M332" s="48">
        <v>36</v>
      </c>
      <c r="N332" s="75">
        <v>61.7</v>
      </c>
      <c r="O332" s="61">
        <v>541</v>
      </c>
      <c r="P332" s="44" t="s">
        <v>866</v>
      </c>
      <c r="Q332" s="56">
        <v>29</v>
      </c>
      <c r="R332" s="48">
        <v>0.01</v>
      </c>
      <c r="S332" s="62" t="s">
        <v>406</v>
      </c>
      <c r="T332" s="73" t="s">
        <v>857</v>
      </c>
      <c r="U332" s="62"/>
      <c r="V332" s="62"/>
      <c r="W332" s="52">
        <v>13671917</v>
      </c>
      <c r="X332" s="57"/>
      <c r="Y332" s="220"/>
      <c r="Z332" s="104" t="s">
        <v>2413</v>
      </c>
      <c r="AA332" s="47" t="str">
        <f>CONCATENATE("&gt;",F332,"_",C332," ",Z332)</f>
        <v>&gt;PFlav-fAARBt_379 Flav</v>
      </c>
      <c r="AB332" s="44" t="str">
        <f>P332</f>
        <v>TACAACATGATGGGAAAGAGAGAGAARAA</v>
      </c>
      <c r="AH332" s="45">
        <v>331</v>
      </c>
    </row>
    <row r="333" spans="1:34" ht="14.25" customHeight="1" thickTop="1" thickBot="1" x14ac:dyDescent="0.25">
      <c r="A333" s="71">
        <v>200</v>
      </c>
      <c r="B333" s="53">
        <f>(I333/1000)/(A333/1000000)</f>
        <v>505.99999999999994</v>
      </c>
      <c r="C333" s="46">
        <v>380</v>
      </c>
      <c r="F333" s="81" t="s">
        <v>984</v>
      </c>
      <c r="H333" s="48">
        <v>1012</v>
      </c>
      <c r="I333" s="49">
        <v>101.2</v>
      </c>
      <c r="J333" s="95">
        <v>697</v>
      </c>
      <c r="K333" s="48">
        <v>20.7</v>
      </c>
      <c r="L333" s="50">
        <v>6882</v>
      </c>
      <c r="M333" s="48">
        <v>56</v>
      </c>
      <c r="N333" s="75">
        <v>64.2</v>
      </c>
      <c r="O333" s="61">
        <v>1012</v>
      </c>
      <c r="P333" s="44" t="s">
        <v>869</v>
      </c>
      <c r="Q333" s="56">
        <v>23</v>
      </c>
      <c r="R333" s="48">
        <v>0.01</v>
      </c>
      <c r="S333" s="62" t="s">
        <v>406</v>
      </c>
      <c r="T333" s="73" t="s">
        <v>857</v>
      </c>
      <c r="U333" s="62"/>
      <c r="V333" s="62"/>
      <c r="W333" s="52">
        <v>13671918</v>
      </c>
      <c r="X333" s="57"/>
      <c r="Y333" s="220"/>
      <c r="Z333" s="104" t="s">
        <v>2413</v>
      </c>
      <c r="AA333" s="47" t="str">
        <f>CONCATENATE("&gt;",F333,"_",C333," ",Z333)</f>
        <v>&gt;PFlav-rKRBt_380 Flav</v>
      </c>
      <c r="AB333" s="44" t="str">
        <f>P333</f>
        <v>GTGTCCCAKCCRGCTGTGTCATC</v>
      </c>
      <c r="AH333" s="45">
        <v>332</v>
      </c>
    </row>
    <row r="334" spans="1:34" ht="14.25" customHeight="1" thickTop="1" thickBot="1" x14ac:dyDescent="0.25">
      <c r="A334" s="71">
        <v>200</v>
      </c>
      <c r="B334" s="53">
        <f>(I334/1000)/(A334/1000000)</f>
        <v>356.5</v>
      </c>
      <c r="C334" s="46">
        <v>381</v>
      </c>
      <c r="F334" s="81" t="s">
        <v>855</v>
      </c>
      <c r="H334" s="48">
        <v>713</v>
      </c>
      <c r="I334" s="49">
        <v>71.3</v>
      </c>
      <c r="J334" s="95">
        <v>674</v>
      </c>
      <c r="K334" s="48">
        <v>26.7</v>
      </c>
      <c r="L334" s="50">
        <v>9455</v>
      </c>
      <c r="M334" s="48">
        <v>37</v>
      </c>
      <c r="N334" s="75">
        <v>62.4</v>
      </c>
      <c r="O334" s="61">
        <v>713</v>
      </c>
      <c r="P334" s="44" t="s">
        <v>502</v>
      </c>
      <c r="Q334" s="56">
        <v>29</v>
      </c>
      <c r="R334" s="48">
        <v>0.01</v>
      </c>
      <c r="S334" s="62" t="s">
        <v>406</v>
      </c>
      <c r="T334" s="73" t="s">
        <v>857</v>
      </c>
      <c r="U334" s="62"/>
      <c r="V334" s="62"/>
      <c r="W334" s="52">
        <v>13671919</v>
      </c>
      <c r="X334" s="57"/>
      <c r="Y334" s="220"/>
      <c r="Z334" s="104" t="s">
        <v>2413</v>
      </c>
      <c r="AA334" s="47" t="str">
        <f>CONCATENATE("&gt;",F334,"_",C334," ",Z334)</f>
        <v>&gt;PFlav-fACABt_381 Flav</v>
      </c>
      <c r="AB334" s="44" t="str">
        <f>P334</f>
        <v>TACAACATGATGGGAAAGCGAGAGAAAAA</v>
      </c>
      <c r="AH334" s="45">
        <v>333</v>
      </c>
    </row>
    <row r="335" spans="1:34" ht="14.25" customHeight="1" thickTop="1" thickBot="1" x14ac:dyDescent="0.25">
      <c r="A335" s="71">
        <v>200</v>
      </c>
      <c r="B335" s="53">
        <f>(I335/1000)/(A335/1000000)</f>
        <v>413.5</v>
      </c>
      <c r="C335" s="46">
        <v>401</v>
      </c>
      <c r="F335" s="81" t="s">
        <v>858</v>
      </c>
      <c r="H335" s="48">
        <v>827</v>
      </c>
      <c r="I335" s="49">
        <v>82.7</v>
      </c>
      <c r="J335" s="95">
        <v>690</v>
      </c>
      <c r="K335" s="48">
        <v>21.7</v>
      </c>
      <c r="L335" s="50">
        <v>8344</v>
      </c>
      <c r="M335" s="48">
        <v>65</v>
      </c>
      <c r="N335" s="75">
        <v>71.099999999999994</v>
      </c>
      <c r="O335" s="61">
        <v>827</v>
      </c>
      <c r="P335" s="44" t="s">
        <v>860</v>
      </c>
      <c r="Q335" s="56">
        <v>26</v>
      </c>
      <c r="R335" s="48">
        <v>0.01</v>
      </c>
      <c r="S335" s="62" t="s">
        <v>406</v>
      </c>
      <c r="T335" s="73" t="s">
        <v>857</v>
      </c>
      <c r="U335" s="62"/>
      <c r="V335" s="62"/>
      <c r="W335" s="52">
        <v>13671920</v>
      </c>
      <c r="X335" s="57"/>
      <c r="Y335" s="220"/>
      <c r="Z335" s="104" t="s">
        <v>2413</v>
      </c>
      <c r="AA335" s="47" t="str">
        <f>CONCATENATE("&gt;",F335,"_",C335," ",Z335)</f>
        <v>&gt;PFlav-rBt_401 Flav</v>
      </c>
      <c r="AB335" s="44" t="str">
        <f>P335</f>
        <v>GTGTCCCAGCCGGCTGTGTCATCAGC</v>
      </c>
      <c r="AH335" s="45">
        <v>334</v>
      </c>
    </row>
    <row r="336" spans="1:34" ht="14.25" customHeight="1" thickTop="1" thickBot="1" x14ac:dyDescent="0.25">
      <c r="A336" s="71">
        <v>100</v>
      </c>
      <c r="B336" s="53">
        <f>(I336/1000)/(A336/1000000)</f>
        <v>68</v>
      </c>
      <c r="C336" s="46">
        <v>402</v>
      </c>
      <c r="F336" s="81" t="s">
        <v>1001</v>
      </c>
      <c r="H336" s="48">
        <v>68</v>
      </c>
      <c r="I336" s="49">
        <v>6.8</v>
      </c>
      <c r="J336" s="95">
        <v>63</v>
      </c>
      <c r="K336" s="48">
        <v>2.1</v>
      </c>
      <c r="L336" s="50">
        <v>9253</v>
      </c>
      <c r="M336" s="48">
        <v>48</v>
      </c>
      <c r="N336" s="75">
        <v>65</v>
      </c>
      <c r="O336" s="61">
        <v>68</v>
      </c>
      <c r="P336" s="44" t="s">
        <v>408</v>
      </c>
      <c r="Q336" s="56">
        <v>27</v>
      </c>
      <c r="R336" s="48">
        <v>0.01</v>
      </c>
      <c r="S336" s="62" t="s">
        <v>406</v>
      </c>
      <c r="T336" s="73" t="s">
        <v>739</v>
      </c>
      <c r="U336" s="62" t="s">
        <v>411</v>
      </c>
      <c r="V336" s="62"/>
      <c r="W336" s="52">
        <v>13671921</v>
      </c>
      <c r="X336" s="57"/>
      <c r="Z336" s="104" t="s">
        <v>3253</v>
      </c>
      <c r="AA336" s="47" t="str">
        <f>CONCATENATE("&gt;",F336,"_",C336," ",Z336)</f>
        <v>&gt;INNT-WN5nV.Cy5_402 Flav.WNV</v>
      </c>
      <c r="AB336" s="44" t="str">
        <f>P336</f>
        <v>GTGCGAGCTGTTTCTTRGCACGAAGAT</v>
      </c>
      <c r="AH336" s="45">
        <v>335</v>
      </c>
    </row>
    <row r="337" spans="1:34" ht="14.25" customHeight="1" thickTop="1" thickBot="1" x14ac:dyDescent="0.25">
      <c r="A337" s="71">
        <v>100</v>
      </c>
      <c r="B337" s="53">
        <f>(I337/1000)/(A337/1000000)</f>
        <v>60</v>
      </c>
      <c r="C337" s="46">
        <v>403</v>
      </c>
      <c r="F337" s="81" t="s">
        <v>1002</v>
      </c>
      <c r="H337" s="48">
        <v>60</v>
      </c>
      <c r="I337" s="49">
        <v>6</v>
      </c>
      <c r="J337" s="95">
        <v>46</v>
      </c>
      <c r="K337" s="48">
        <v>1.5</v>
      </c>
      <c r="L337" s="50">
        <v>7769</v>
      </c>
      <c r="M337" s="48">
        <v>54</v>
      </c>
      <c r="N337" s="75">
        <v>62.1</v>
      </c>
      <c r="O337" s="61">
        <v>60</v>
      </c>
      <c r="P337" s="44" t="s">
        <v>566</v>
      </c>
      <c r="Q337" s="56">
        <v>22</v>
      </c>
      <c r="R337" s="48">
        <v>0.01</v>
      </c>
      <c r="S337" s="62" t="s">
        <v>406</v>
      </c>
      <c r="T337" s="73" t="s">
        <v>1003</v>
      </c>
      <c r="U337" s="62" t="s">
        <v>804</v>
      </c>
      <c r="V337" s="62"/>
      <c r="W337" s="52">
        <v>13671922</v>
      </c>
      <c r="X337" s="57"/>
      <c r="Z337" s="104" t="s">
        <v>3253</v>
      </c>
      <c r="AA337" s="47" t="str">
        <f>CONCATENATE("&gt;",F337,"_",C337," ",Z337)</f>
        <v>&gt;INNT-WN5nc.sKhe_403 Flav.WNV</v>
      </c>
      <c r="AB337" s="44" t="str">
        <f>P337</f>
        <v>CTCCCACCTCTTTCTTACCACG</v>
      </c>
      <c r="AH337" s="45">
        <v>336</v>
      </c>
    </row>
    <row r="338" spans="1:34" ht="14.25" customHeight="1" thickTop="1" thickBot="1" x14ac:dyDescent="0.25">
      <c r="A338" s="71">
        <v>100</v>
      </c>
      <c r="B338" s="53">
        <f>(I338/1000)/(A338/1000000)</f>
        <v>461</v>
      </c>
      <c r="C338" s="46">
        <v>404</v>
      </c>
      <c r="F338" s="81" t="s">
        <v>1006</v>
      </c>
      <c r="H338" s="48">
        <v>461</v>
      </c>
      <c r="I338" s="49">
        <v>46.1</v>
      </c>
      <c r="J338" s="95">
        <v>311</v>
      </c>
      <c r="K338" s="48">
        <v>10.6</v>
      </c>
      <c r="L338" s="50">
        <v>6757</v>
      </c>
      <c r="M338" s="48">
        <v>54</v>
      </c>
      <c r="N338" s="75">
        <v>62.1</v>
      </c>
      <c r="O338" s="61">
        <v>461</v>
      </c>
      <c r="P338" s="44" t="s">
        <v>1007</v>
      </c>
      <c r="Q338" s="56">
        <v>22</v>
      </c>
      <c r="R338" s="48" t="s">
        <v>393</v>
      </c>
      <c r="S338" s="62" t="s">
        <v>393</v>
      </c>
      <c r="T338" s="73"/>
      <c r="U338" s="62"/>
      <c r="V338" s="62"/>
      <c r="W338" s="52">
        <v>13665125</v>
      </c>
      <c r="X338" s="57"/>
      <c r="Y338" s="104" t="s">
        <v>1012</v>
      </c>
      <c r="Z338" s="104" t="s">
        <v>1302</v>
      </c>
      <c r="AA338" s="47" t="str">
        <f>CONCATENATE("&gt;",F338,"_",C338," ",Z338)</f>
        <v>&gt;MS2F_404 IC</v>
      </c>
      <c r="AB338" s="44" t="str">
        <f>P338</f>
        <v>CTCTGAGAGCGGCTCTATTGGT</v>
      </c>
      <c r="AH338" s="45">
        <v>337</v>
      </c>
    </row>
    <row r="339" spans="1:34" ht="14.25" customHeight="1" thickTop="1" thickBot="1" x14ac:dyDescent="0.25">
      <c r="A339" s="71">
        <v>100</v>
      </c>
      <c r="B339" s="53">
        <f>(I339/1000)/(A339/1000000)</f>
        <v>577</v>
      </c>
      <c r="C339" s="46">
        <v>405</v>
      </c>
      <c r="F339" s="81" t="s">
        <v>1008</v>
      </c>
      <c r="H339" s="48">
        <v>577</v>
      </c>
      <c r="I339" s="49">
        <v>57.7</v>
      </c>
      <c r="J339" s="95">
        <v>419</v>
      </c>
      <c r="K339" s="48">
        <v>14.9</v>
      </c>
      <c r="L339" s="50">
        <v>7256</v>
      </c>
      <c r="M339" s="48">
        <v>45</v>
      </c>
      <c r="N339" s="75">
        <v>61</v>
      </c>
      <c r="O339" s="61">
        <v>577</v>
      </c>
      <c r="P339" s="44" t="s">
        <v>1009</v>
      </c>
      <c r="Q339" s="56">
        <v>24</v>
      </c>
      <c r="R339" s="48" t="s">
        <v>393</v>
      </c>
      <c r="S339" s="62" t="s">
        <v>393</v>
      </c>
      <c r="T339" s="73"/>
      <c r="U339" s="62"/>
      <c r="V339" s="62"/>
      <c r="W339" s="52">
        <v>13665126</v>
      </c>
      <c r="X339" s="57"/>
      <c r="Y339" s="104" t="s">
        <v>1012</v>
      </c>
      <c r="Z339" s="104" t="s">
        <v>1302</v>
      </c>
      <c r="AA339" s="47" t="str">
        <f>CONCATENATE("&gt;",F339,"_",C339," ",Z339)</f>
        <v>&gt;MS2R_405 IC</v>
      </c>
      <c r="AB339" s="44" t="str">
        <f>P339</f>
        <v>GTTCCCTACAACGAGCCTAAATTC</v>
      </c>
      <c r="AH339" s="45">
        <v>338</v>
      </c>
    </row>
    <row r="340" spans="1:34" ht="14.25" customHeight="1" thickTop="1" thickBot="1" x14ac:dyDescent="0.25">
      <c r="A340" s="71">
        <v>100</v>
      </c>
      <c r="B340" s="53">
        <f>(I340/1000)/(A340/1000000)</f>
        <v>323.99999999999994</v>
      </c>
      <c r="C340" s="46">
        <v>406</v>
      </c>
      <c r="F340" s="81" t="s">
        <v>1010</v>
      </c>
      <c r="H340" s="48">
        <v>324</v>
      </c>
      <c r="I340" s="49">
        <v>32.4</v>
      </c>
      <c r="J340" s="95">
        <v>290</v>
      </c>
      <c r="K340" s="48">
        <v>10.199999999999999</v>
      </c>
      <c r="L340" s="50">
        <v>8934</v>
      </c>
      <c r="M340" s="48">
        <v>56</v>
      </c>
      <c r="N340" s="75">
        <v>66.3</v>
      </c>
      <c r="O340" s="61">
        <v>324</v>
      </c>
      <c r="P340" s="44" t="s">
        <v>1011</v>
      </c>
      <c r="Q340" s="56">
        <v>25</v>
      </c>
      <c r="R340" s="48">
        <v>0.01</v>
      </c>
      <c r="S340" s="62" t="s">
        <v>406</v>
      </c>
      <c r="T340" s="73" t="s">
        <v>279</v>
      </c>
      <c r="U340" s="62" t="s">
        <v>426</v>
      </c>
      <c r="V340" s="62"/>
      <c r="W340" s="52">
        <v>13665127</v>
      </c>
      <c r="X340" s="57"/>
      <c r="Y340" s="104" t="s">
        <v>1012</v>
      </c>
      <c r="Z340" s="104" t="s">
        <v>1302</v>
      </c>
      <c r="AA340" s="47" t="str">
        <f>CONCATENATE("&gt;",F340,"_",C340," ",Z340)</f>
        <v>&gt;MS2P_406 IC</v>
      </c>
      <c r="AB340" s="44" t="str">
        <f>P340</f>
        <v>TCAGACACGCGGTCCGCTATAACGA</v>
      </c>
      <c r="AH340" s="45">
        <v>339</v>
      </c>
    </row>
    <row r="341" spans="1:34" ht="14.25" customHeight="1" thickTop="1" thickBot="1" x14ac:dyDescent="0.25">
      <c r="A341" s="71">
        <v>100</v>
      </c>
      <c r="B341" s="53">
        <f>(I341/1000)/(A341/1000000)</f>
        <v>632.99999999999989</v>
      </c>
      <c r="C341" s="46">
        <v>407</v>
      </c>
      <c r="F341" s="81" t="s">
        <v>1023</v>
      </c>
      <c r="H341" s="48">
        <v>633</v>
      </c>
      <c r="I341" s="49">
        <v>63.3</v>
      </c>
      <c r="J341" s="95">
        <v>389</v>
      </c>
      <c r="K341" s="48">
        <v>13</v>
      </c>
      <c r="L341" s="50">
        <v>6139</v>
      </c>
      <c r="M341" s="48">
        <v>60</v>
      </c>
      <c r="N341" s="75">
        <v>61.4</v>
      </c>
      <c r="O341" s="61">
        <v>633</v>
      </c>
      <c r="P341" s="44" t="s">
        <v>686</v>
      </c>
      <c r="Q341" s="56">
        <v>20</v>
      </c>
      <c r="R341" s="48" t="s">
        <v>393</v>
      </c>
      <c r="S341" s="62" t="s">
        <v>393</v>
      </c>
      <c r="T341" s="73"/>
      <c r="U341" s="62"/>
      <c r="V341" s="62"/>
      <c r="W341" s="52">
        <v>14001955</v>
      </c>
      <c r="X341" s="57"/>
      <c r="Y341" s="220"/>
      <c r="Z341" s="104" t="s">
        <v>3205</v>
      </c>
      <c r="AA341" s="300" t="str">
        <f>CONCATENATE("&gt;",F341,"_",C341," ",Z341)</f>
        <v>&gt;CCHF L1_407 Nairo.CCHFV</v>
      </c>
      <c r="AB341" s="44" t="str">
        <f>P341</f>
        <v>GCTTGGGTCAGCTCTACTGG</v>
      </c>
      <c r="AH341" s="45">
        <v>340</v>
      </c>
    </row>
    <row r="342" spans="1:34" ht="14.25" customHeight="1" thickTop="1" thickBot="1" x14ac:dyDescent="0.25">
      <c r="A342" s="71">
        <v>100</v>
      </c>
      <c r="B342" s="53">
        <f>(I342/1000)/(A342/1000000)</f>
        <v>599</v>
      </c>
      <c r="C342" s="46">
        <v>408</v>
      </c>
      <c r="F342" s="81" t="s">
        <v>1024</v>
      </c>
      <c r="H342" s="48">
        <v>599</v>
      </c>
      <c r="I342" s="49">
        <v>59.9</v>
      </c>
      <c r="J342" s="95">
        <v>366</v>
      </c>
      <c r="K342" s="48">
        <v>13.7</v>
      </c>
      <c r="L342" s="50">
        <v>6110</v>
      </c>
      <c r="M342" s="48">
        <v>45</v>
      </c>
      <c r="N342" s="75">
        <v>55.3</v>
      </c>
      <c r="O342" s="61">
        <v>599</v>
      </c>
      <c r="P342" s="44" t="s">
        <v>688</v>
      </c>
      <c r="Q342" s="56">
        <v>20</v>
      </c>
      <c r="R342" s="48" t="s">
        <v>393</v>
      </c>
      <c r="S342" s="62" t="s">
        <v>393</v>
      </c>
      <c r="T342" s="73"/>
      <c r="U342" s="62"/>
      <c r="V342" s="62"/>
      <c r="W342" s="52">
        <v>14001956</v>
      </c>
      <c r="X342" s="57"/>
      <c r="Y342" s="220"/>
      <c r="Z342" s="104" t="s">
        <v>3205</v>
      </c>
      <c r="AA342" s="300" t="str">
        <f>CONCATENATE("&gt;",F342,"_",C342," ",Z342)</f>
        <v>&gt;CCHF D1_408 Nairo.CCHFV</v>
      </c>
      <c r="AB342" s="44" t="str">
        <f>P342</f>
        <v>TGCATTGACACGGAAACCTA</v>
      </c>
      <c r="AH342" s="45">
        <v>341</v>
      </c>
    </row>
    <row r="343" spans="1:34" ht="14.25" customHeight="1" thickTop="1" thickBot="1" x14ac:dyDescent="0.25">
      <c r="A343" s="71">
        <v>100</v>
      </c>
      <c r="B343" s="53">
        <f>(I343/1000)/(A343/1000000)</f>
        <v>530</v>
      </c>
      <c r="C343" s="46">
        <v>409</v>
      </c>
      <c r="F343" s="81" t="s">
        <v>1025</v>
      </c>
      <c r="H343" s="48">
        <v>530</v>
      </c>
      <c r="I343" s="49">
        <v>53</v>
      </c>
      <c r="J343" s="95">
        <v>420</v>
      </c>
      <c r="K343" s="48">
        <v>15.5</v>
      </c>
      <c r="L343" s="50">
        <v>7913</v>
      </c>
      <c r="M343" s="48">
        <v>34</v>
      </c>
      <c r="N343" s="75">
        <v>58.5</v>
      </c>
      <c r="O343" s="61">
        <v>530</v>
      </c>
      <c r="P343" s="44" t="s">
        <v>1026</v>
      </c>
      <c r="Q343" s="56">
        <v>26</v>
      </c>
      <c r="R343" s="48" t="s">
        <v>393</v>
      </c>
      <c r="S343" s="62" t="s">
        <v>393</v>
      </c>
      <c r="T343" s="73"/>
      <c r="U343" s="62"/>
      <c r="V343" s="62"/>
      <c r="W343" s="52">
        <v>14001957</v>
      </c>
      <c r="X343" s="57"/>
      <c r="Y343" s="220"/>
      <c r="Z343" s="104" t="s">
        <v>3205</v>
      </c>
      <c r="AA343" s="300" t="str">
        <f>CONCATENATE("&gt;",F343,"_",C343," ",Z343)</f>
        <v>&gt;CCEu_S_409 Nairo.CCHFV</v>
      </c>
      <c r="AB343" s="44" t="str">
        <f>P343</f>
        <v>TGACAGCATTTCTTTAACAGACATCA</v>
      </c>
      <c r="AH343" s="45">
        <v>342</v>
      </c>
    </row>
    <row r="344" spans="1:34" ht="14.25" customHeight="1" thickTop="1" thickBot="1" x14ac:dyDescent="0.25">
      <c r="A344" s="71">
        <v>100</v>
      </c>
      <c r="B344" s="53">
        <f>(I344/1000)/(A344/1000000)</f>
        <v>552.99999999999989</v>
      </c>
      <c r="C344" s="46">
        <v>410</v>
      </c>
      <c r="F344" s="81" t="s">
        <v>1027</v>
      </c>
      <c r="H344" s="48">
        <v>553</v>
      </c>
      <c r="I344" s="49">
        <v>55.3</v>
      </c>
      <c r="J344" s="95">
        <v>337</v>
      </c>
      <c r="K344" s="48">
        <v>12.9</v>
      </c>
      <c r="L344" s="50">
        <v>6104</v>
      </c>
      <c r="M344" s="48">
        <v>50</v>
      </c>
      <c r="N344" s="75">
        <v>57.3</v>
      </c>
      <c r="O344" s="61">
        <v>553</v>
      </c>
      <c r="P344" s="44" t="s">
        <v>1028</v>
      </c>
      <c r="Q344" s="56">
        <v>20</v>
      </c>
      <c r="R344" s="48" t="s">
        <v>393</v>
      </c>
      <c r="S344" s="62" t="s">
        <v>393</v>
      </c>
      <c r="T344" s="73"/>
      <c r="U344" s="62"/>
      <c r="V344" s="62"/>
      <c r="W344" s="52">
        <v>14001958</v>
      </c>
      <c r="X344" s="57"/>
      <c r="Y344" s="220"/>
      <c r="Z344" s="104" t="s">
        <v>3205</v>
      </c>
      <c r="AA344" s="300" t="str">
        <f>CONCATENATE("&gt;",F344,"_",C344," ",Z344)</f>
        <v>&gt;CCEu_As_410 Nairo.CCHFV</v>
      </c>
      <c r="AB344" s="44" t="str">
        <f>P344</f>
        <v>AAACACGGCAGCCTTAAGCA</v>
      </c>
      <c r="AH344" s="45">
        <v>343</v>
      </c>
    </row>
    <row r="345" spans="1:34" ht="14.25" customHeight="1" thickTop="1" thickBot="1" x14ac:dyDescent="0.25">
      <c r="A345" s="71">
        <v>100</v>
      </c>
      <c r="B345" s="53">
        <f>(I345/1000)/(A345/1000000)</f>
        <v>552</v>
      </c>
      <c r="C345" s="46">
        <v>411</v>
      </c>
      <c r="F345" s="81" t="s">
        <v>1029</v>
      </c>
      <c r="H345" s="48">
        <v>552</v>
      </c>
      <c r="I345" s="49">
        <v>55.2</v>
      </c>
      <c r="J345" s="95">
        <v>347</v>
      </c>
      <c r="K345" s="48">
        <v>13.7</v>
      </c>
      <c r="L345" s="50">
        <v>6295</v>
      </c>
      <c r="M345" s="48">
        <v>50</v>
      </c>
      <c r="N345" s="75">
        <v>57.3</v>
      </c>
      <c r="O345" s="61">
        <v>552</v>
      </c>
      <c r="P345" s="44" t="s">
        <v>1030</v>
      </c>
      <c r="Q345" s="56">
        <v>20</v>
      </c>
      <c r="R345" s="48" t="s">
        <v>393</v>
      </c>
      <c r="S345" s="62" t="s">
        <v>393</v>
      </c>
      <c r="T345" s="73"/>
      <c r="U345" s="62"/>
      <c r="V345" s="62"/>
      <c r="W345" s="52">
        <v>14001959</v>
      </c>
      <c r="X345" s="57"/>
      <c r="Y345" s="220"/>
      <c r="Z345" s="104" t="s">
        <v>3205</v>
      </c>
      <c r="AA345" s="300" t="str">
        <f>CONCATENATE("&gt;",F345,"_",C345," ",Z345)</f>
        <v>&gt;CCHFV598U_411 Nairo.CCHFV</v>
      </c>
      <c r="AB345" s="44" t="str">
        <f>P345</f>
        <v>AAACAGGGGTGGTGATGAGA</v>
      </c>
      <c r="AH345" s="45">
        <v>344</v>
      </c>
    </row>
    <row r="346" spans="1:34" ht="14.25" customHeight="1" thickTop="1" thickBot="1" x14ac:dyDescent="0.25">
      <c r="A346" s="71">
        <v>100</v>
      </c>
      <c r="B346" s="53">
        <f>(I346/1000)/(A346/1000000)</f>
        <v>594</v>
      </c>
      <c r="C346" s="46">
        <v>412</v>
      </c>
      <c r="F346" s="81" t="s">
        <v>1031</v>
      </c>
      <c r="H346" s="48">
        <v>594</v>
      </c>
      <c r="I346" s="49">
        <v>59.4</v>
      </c>
      <c r="J346" s="95">
        <v>365</v>
      </c>
      <c r="K346" s="48">
        <v>12.9</v>
      </c>
      <c r="L346" s="50">
        <v>6148</v>
      </c>
      <c r="M346" s="48">
        <v>50</v>
      </c>
      <c r="N346" s="75">
        <v>57.3</v>
      </c>
      <c r="O346" s="61">
        <v>594</v>
      </c>
      <c r="P346" s="44" t="s">
        <v>1032</v>
      </c>
      <c r="Q346" s="56">
        <v>20</v>
      </c>
      <c r="R346" s="48" t="s">
        <v>393</v>
      </c>
      <c r="S346" s="62" t="s">
        <v>393</v>
      </c>
      <c r="T346" s="73"/>
      <c r="U346" s="62"/>
      <c r="V346" s="62"/>
      <c r="W346" s="52">
        <v>14001960</v>
      </c>
      <c r="X346" s="57"/>
      <c r="Y346" s="220"/>
      <c r="Z346" s="104" t="s">
        <v>3205</v>
      </c>
      <c r="AA346" s="300" t="str">
        <f>CONCATENATE("&gt;",F346,"_",C346," ",Z346)</f>
        <v>&gt;CCHFV732L_412 Nairo.CCHFV</v>
      </c>
      <c r="AB346" s="44" t="str">
        <f>P346</f>
        <v>GAACGGCCTGACTTGTTGAT</v>
      </c>
      <c r="AH346" s="45">
        <v>345</v>
      </c>
    </row>
    <row r="347" spans="1:34" ht="14.25" customHeight="1" thickTop="1" thickBot="1" x14ac:dyDescent="0.25">
      <c r="A347" s="71">
        <v>100</v>
      </c>
      <c r="B347" s="53">
        <f>(I347/1000)/(A347/1000000)</f>
        <v>616</v>
      </c>
      <c r="C347" s="46">
        <v>413</v>
      </c>
      <c r="F347" s="81" t="s">
        <v>1033</v>
      </c>
      <c r="H347" s="48">
        <v>616</v>
      </c>
      <c r="I347" s="49">
        <v>61.6</v>
      </c>
      <c r="J347" s="95">
        <v>388</v>
      </c>
      <c r="K347" s="48">
        <v>14.3</v>
      </c>
      <c r="L347" s="50">
        <v>6293</v>
      </c>
      <c r="M347" s="48">
        <v>55</v>
      </c>
      <c r="N347" s="75">
        <v>59.4</v>
      </c>
      <c r="O347" s="61">
        <v>616</v>
      </c>
      <c r="P347" s="44" t="s">
        <v>1034</v>
      </c>
      <c r="Q347" s="56">
        <v>20</v>
      </c>
      <c r="R347" s="48" t="s">
        <v>393</v>
      </c>
      <c r="S347" s="62" t="s">
        <v>393</v>
      </c>
      <c r="T347" s="73"/>
      <c r="U347" s="62"/>
      <c r="V347" s="62"/>
      <c r="W347" s="52">
        <v>14001961</v>
      </c>
      <c r="X347" s="57"/>
      <c r="Y347" s="220"/>
      <c r="Z347" s="104" t="s">
        <v>3205</v>
      </c>
      <c r="AA347" s="300" t="str">
        <f>CONCATENATE("&gt;",F347,"_",C347," ",Z347)</f>
        <v>&gt;CCHF Forward_413 Nairo.CCHFV</v>
      </c>
      <c r="AB347" s="44" t="str">
        <f>P347</f>
        <v>GGAGTGGTGCAGGGAATTTG</v>
      </c>
      <c r="AH347" s="45">
        <v>346</v>
      </c>
    </row>
    <row r="348" spans="1:34" ht="14.25" customHeight="1" thickTop="1" thickBot="1" x14ac:dyDescent="0.25">
      <c r="A348" s="71">
        <v>100</v>
      </c>
      <c r="B348" s="53">
        <f>(I348/1000)/(A348/1000000)</f>
        <v>581</v>
      </c>
      <c r="C348" s="46">
        <v>414</v>
      </c>
      <c r="F348" s="81" t="s">
        <v>1035</v>
      </c>
      <c r="H348" s="48">
        <v>581</v>
      </c>
      <c r="I348" s="49">
        <v>58.1</v>
      </c>
      <c r="J348" s="95">
        <v>308</v>
      </c>
      <c r="K348" s="48">
        <v>11.4</v>
      </c>
      <c r="L348" s="50">
        <v>5300</v>
      </c>
      <c r="M348" s="48">
        <v>64</v>
      </c>
      <c r="N348" s="75">
        <v>57.6</v>
      </c>
      <c r="O348" s="61">
        <v>581</v>
      </c>
      <c r="P348" s="44" t="s">
        <v>1036</v>
      </c>
      <c r="Q348" s="56">
        <v>17</v>
      </c>
      <c r="R348" s="48" t="s">
        <v>393</v>
      </c>
      <c r="S348" s="62" t="s">
        <v>393</v>
      </c>
      <c r="T348" s="73"/>
      <c r="U348" s="62"/>
      <c r="V348" s="62"/>
      <c r="W348" s="52">
        <v>14001962</v>
      </c>
      <c r="X348" s="57"/>
      <c r="Y348" s="220"/>
      <c r="Z348" s="104" t="s">
        <v>3205</v>
      </c>
      <c r="AA348" s="300" t="str">
        <f>CONCATENATE("&gt;",F348,"_",C348," ",Z348)</f>
        <v>&gt;CCHF Reverse_414 Nairo.CCHFV</v>
      </c>
      <c r="AB348" s="44" t="str">
        <f>P348</f>
        <v>CAGGGCGGGTTGAAAGC</v>
      </c>
      <c r="AH348" s="45">
        <v>347</v>
      </c>
    </row>
    <row r="349" spans="1:34" ht="14.25" customHeight="1" thickTop="1" thickBot="1" x14ac:dyDescent="0.25">
      <c r="A349" s="71">
        <v>100</v>
      </c>
      <c r="B349" s="53">
        <f>(I349/1000)/(A349/1000000)</f>
        <v>265</v>
      </c>
      <c r="C349" s="46">
        <v>415</v>
      </c>
      <c r="F349" s="81" t="s">
        <v>1037</v>
      </c>
      <c r="H349" s="48">
        <v>265</v>
      </c>
      <c r="I349" s="49">
        <v>26.5</v>
      </c>
      <c r="J349" s="95">
        <v>187</v>
      </c>
      <c r="K349" s="48">
        <v>6.6</v>
      </c>
      <c r="L349" s="50">
        <v>7055</v>
      </c>
      <c r="M349" s="48">
        <v>52</v>
      </c>
      <c r="N349" s="75">
        <v>56.7</v>
      </c>
      <c r="O349" s="61">
        <v>265</v>
      </c>
      <c r="P349" s="44" t="s">
        <v>720</v>
      </c>
      <c r="Q349" s="56">
        <v>19</v>
      </c>
      <c r="R349" s="48">
        <v>0.01</v>
      </c>
      <c r="S349" s="62" t="s">
        <v>406</v>
      </c>
      <c r="T349" s="73" t="s">
        <v>278</v>
      </c>
      <c r="U349" s="62" t="s">
        <v>426</v>
      </c>
      <c r="V349" s="62"/>
      <c r="W349" s="52">
        <v>14001963</v>
      </c>
      <c r="X349" s="57"/>
      <c r="Y349" s="220"/>
      <c r="Z349" s="104" t="s">
        <v>3205</v>
      </c>
      <c r="AA349" s="300" t="str">
        <f>CONCATENATE("&gt;",F349,"_",C349," ",Z349)</f>
        <v>&gt;CCHF S1_415 Nairo.CCHFV</v>
      </c>
      <c r="AB349" s="44" t="str">
        <f>P349</f>
        <v>AGAAGGGGCTTGAGTGGTT</v>
      </c>
      <c r="AH349" s="45">
        <v>348</v>
      </c>
    </row>
    <row r="350" spans="1:34" ht="14.25" customHeight="1" thickTop="1" thickBot="1" x14ac:dyDescent="0.25">
      <c r="A350" s="71">
        <v>100</v>
      </c>
      <c r="B350" s="53">
        <f>(I350/1000)/(A350/1000000)</f>
        <v>311</v>
      </c>
      <c r="C350" s="46">
        <v>416</v>
      </c>
      <c r="F350" s="81" t="s">
        <v>1038</v>
      </c>
      <c r="H350" s="48">
        <v>311</v>
      </c>
      <c r="I350" s="49">
        <v>31.1</v>
      </c>
      <c r="J350" s="95">
        <v>292</v>
      </c>
      <c r="K350" s="48">
        <v>10</v>
      </c>
      <c r="L350" s="50">
        <v>9382</v>
      </c>
      <c r="M350" s="48">
        <v>48</v>
      </c>
      <c r="N350" s="75">
        <v>65</v>
      </c>
      <c r="O350" s="61">
        <v>311</v>
      </c>
      <c r="P350" s="44" t="s">
        <v>1039</v>
      </c>
      <c r="Q350" s="56">
        <v>27</v>
      </c>
      <c r="R350" s="48">
        <v>0.01</v>
      </c>
      <c r="S350" s="62" t="s">
        <v>406</v>
      </c>
      <c r="T350" s="73" t="s">
        <v>278</v>
      </c>
      <c r="U350" s="62" t="s">
        <v>426</v>
      </c>
      <c r="V350" s="62"/>
      <c r="W350" s="52">
        <v>14001964</v>
      </c>
      <c r="X350" s="57"/>
      <c r="Y350" s="220"/>
      <c r="Z350" s="104" t="s">
        <v>3205</v>
      </c>
      <c r="AA350" s="300" t="str">
        <f>CONCATENATE("&gt;",F350,"_",C350," ",Z350)</f>
        <v>&gt;CCEu_probe_416 Nairo.CCHFV</v>
      </c>
      <c r="AB350" s="44" t="str">
        <f>P350</f>
        <v>TCGCCAGGGACTTTATATTCTGCAAGG</v>
      </c>
      <c r="AH350" s="45">
        <v>349</v>
      </c>
    </row>
    <row r="351" spans="1:34" ht="14.25" customHeight="1" thickTop="1" thickBot="1" x14ac:dyDescent="0.25">
      <c r="A351" s="71">
        <v>100</v>
      </c>
      <c r="B351" s="53">
        <f>(I351/1000)/(A351/1000000)</f>
        <v>366</v>
      </c>
      <c r="C351" s="46">
        <v>417</v>
      </c>
      <c r="F351" s="81" t="s">
        <v>1040</v>
      </c>
      <c r="H351" s="48">
        <v>366</v>
      </c>
      <c r="I351" s="49">
        <v>36.6</v>
      </c>
      <c r="J351" s="95">
        <v>351</v>
      </c>
      <c r="K351" s="48">
        <v>12.7</v>
      </c>
      <c r="L351" s="50">
        <v>9566</v>
      </c>
      <c r="M351" s="48">
        <v>44</v>
      </c>
      <c r="N351" s="75">
        <v>63.4</v>
      </c>
      <c r="O351" s="61">
        <v>366</v>
      </c>
      <c r="P351" s="44" t="s">
        <v>1041</v>
      </c>
      <c r="Q351" s="56">
        <v>27</v>
      </c>
      <c r="R351" s="48">
        <v>0.01</v>
      </c>
      <c r="S351" s="62" t="s">
        <v>406</v>
      </c>
      <c r="T351" s="73" t="s">
        <v>278</v>
      </c>
      <c r="U351" s="62" t="s">
        <v>426</v>
      </c>
      <c r="V351" s="62"/>
      <c r="W351" s="52">
        <v>14001965</v>
      </c>
      <c r="X351" s="57"/>
      <c r="Y351" s="220"/>
      <c r="Z351" s="104" t="s">
        <v>3205</v>
      </c>
      <c r="AA351" s="300" t="str">
        <f>CONCATENATE("&gt;",F351,"_",C351," ",Z351)</f>
        <v>&gt;CCHFV650P_417 Nairo.CCHFV</v>
      </c>
      <c r="AB351" s="44" t="str">
        <f>P351</f>
        <v>TGAACATGTGGAGTGGTGTAGGGAATT</v>
      </c>
      <c r="AH351" s="45">
        <v>350</v>
      </c>
    </row>
    <row r="352" spans="1:34" ht="14.25" customHeight="1" thickTop="1" thickBot="1" x14ac:dyDescent="0.25">
      <c r="A352" s="71">
        <v>100</v>
      </c>
      <c r="B352" s="53">
        <f>(I352/1000)/(A352/1000000)</f>
        <v>378.99999999999994</v>
      </c>
      <c r="C352" s="46">
        <v>418</v>
      </c>
      <c r="F352" s="81" t="s">
        <v>1042</v>
      </c>
      <c r="H352" s="48">
        <v>379</v>
      </c>
      <c r="I352" s="49">
        <v>37.9</v>
      </c>
      <c r="J352" s="95">
        <v>313</v>
      </c>
      <c r="K352" s="48">
        <v>10.8</v>
      </c>
      <c r="L352" s="50">
        <v>8267</v>
      </c>
      <c r="M352" s="48">
        <v>56</v>
      </c>
      <c r="N352" s="75">
        <v>64.2</v>
      </c>
      <c r="O352" s="61">
        <v>379</v>
      </c>
      <c r="P352" s="44" t="s">
        <v>1043</v>
      </c>
      <c r="Q352" s="56">
        <v>23</v>
      </c>
      <c r="R352" s="48">
        <v>0.01</v>
      </c>
      <c r="S352" s="62" t="s">
        <v>406</v>
      </c>
      <c r="T352" s="73" t="s">
        <v>278</v>
      </c>
      <c r="U352" s="62" t="s">
        <v>426</v>
      </c>
      <c r="V352" s="62"/>
      <c r="W352" s="52">
        <v>14001966</v>
      </c>
      <c r="X352" s="57"/>
      <c r="Y352" s="220"/>
      <c r="Z352" s="104" t="s">
        <v>3205</v>
      </c>
      <c r="AA352" s="300" t="str">
        <f>CONCATENATE("&gt;",F352,"_",C352," ",Z352)</f>
        <v>&gt;CCHFV640P1_418 Nairo.CCHFV</v>
      </c>
      <c r="AB352" s="44" t="str">
        <f>P352</f>
        <v>CATGTGGACTGGTGCAGGGAGTT</v>
      </c>
      <c r="AH352" s="45">
        <v>351</v>
      </c>
    </row>
    <row r="353" spans="1:34" ht="14.25" customHeight="1" thickTop="1" thickBot="1" x14ac:dyDescent="0.25">
      <c r="A353" s="71">
        <v>100</v>
      </c>
      <c r="B353" s="101">
        <f>(I353/1000)/(A353/1000000)</f>
        <v>60</v>
      </c>
      <c r="C353" s="46">
        <v>419</v>
      </c>
      <c r="F353" s="81" t="s">
        <v>1051</v>
      </c>
      <c r="I353" s="49">
        <v>6</v>
      </c>
      <c r="J353" s="95"/>
      <c r="L353" s="50">
        <v>6845</v>
      </c>
      <c r="N353" s="75"/>
      <c r="O353" s="61">
        <v>60</v>
      </c>
      <c r="P353" s="44" t="s">
        <v>1053</v>
      </c>
      <c r="Q353" s="100">
        <v>17</v>
      </c>
      <c r="S353" s="62" t="s">
        <v>406</v>
      </c>
      <c r="T353" s="73" t="s">
        <v>278</v>
      </c>
      <c r="U353" s="62" t="s">
        <v>1054</v>
      </c>
      <c r="V353" s="62"/>
      <c r="W353" s="52">
        <v>2097755</v>
      </c>
      <c r="X353" s="57"/>
      <c r="Y353" s="220"/>
      <c r="Z353" s="104" t="s">
        <v>3205</v>
      </c>
      <c r="AA353" s="300" t="str">
        <f>CONCATENATE("&gt;",F353,"_",C353," ",Z353)</f>
        <v>&gt;CCHF-NProbe_419 Nairo.CCHFV</v>
      </c>
      <c r="AB353" s="44" t="str">
        <f>P353</f>
        <v>CAAGGCAAGTACATCAT</v>
      </c>
      <c r="AH353" s="45">
        <v>352</v>
      </c>
    </row>
    <row r="354" spans="1:34" ht="14.25" customHeight="1" thickTop="1" thickBot="1" x14ac:dyDescent="0.25">
      <c r="A354" s="71">
        <v>100</v>
      </c>
      <c r="B354" s="53">
        <f>(I354/1000)/(A354/1000000)</f>
        <v>642.99999999999989</v>
      </c>
      <c r="C354" s="46">
        <v>420</v>
      </c>
      <c r="F354" s="81" t="s">
        <v>1055</v>
      </c>
      <c r="H354" s="48">
        <v>643</v>
      </c>
      <c r="I354" s="49">
        <v>64.3</v>
      </c>
      <c r="J354" s="95">
        <v>471</v>
      </c>
      <c r="K354" s="48">
        <v>15.7</v>
      </c>
      <c r="L354" s="50">
        <v>7325</v>
      </c>
      <c r="M354" s="48">
        <v>50</v>
      </c>
      <c r="N354" s="75">
        <v>62.7</v>
      </c>
      <c r="O354" s="61">
        <v>643</v>
      </c>
      <c r="P354" s="44" t="s">
        <v>1056</v>
      </c>
      <c r="Q354" s="56">
        <v>24</v>
      </c>
      <c r="R354" s="48" t="s">
        <v>393</v>
      </c>
      <c r="S354" s="62" t="s">
        <v>393</v>
      </c>
      <c r="T354" s="73"/>
      <c r="U354" s="62"/>
      <c r="V354" s="62"/>
      <c r="W354" s="52">
        <v>14033982</v>
      </c>
      <c r="X354" s="57"/>
      <c r="Z354" s="104" t="s">
        <v>1307</v>
      </c>
      <c r="AA354" s="47" t="str">
        <f>CONCATENATE("&gt;",F354,"_",C354," ",Z354)</f>
        <v>&gt;CoV-F_420 CoV</v>
      </c>
      <c r="AB354" s="44" t="str">
        <f>P354</f>
        <v>CGTCTGGTGATGCTACTACTGCTT</v>
      </c>
      <c r="AH354" s="45">
        <v>353</v>
      </c>
    </row>
    <row r="355" spans="1:34" ht="14.25" customHeight="1" thickTop="1" thickBot="1" x14ac:dyDescent="0.25">
      <c r="A355" s="71">
        <v>100</v>
      </c>
      <c r="B355" s="53">
        <f>(I355/1000)/(A355/1000000)</f>
        <v>620</v>
      </c>
      <c r="C355" s="46">
        <v>421</v>
      </c>
      <c r="F355" s="81" t="s">
        <v>1057</v>
      </c>
      <c r="H355" s="48">
        <v>620</v>
      </c>
      <c r="I355" s="49">
        <v>62</v>
      </c>
      <c r="J355" s="95">
        <v>416</v>
      </c>
      <c r="K355" s="48">
        <v>15.6</v>
      </c>
      <c r="L355" s="50">
        <v>6712</v>
      </c>
      <c r="M355" s="48">
        <v>45</v>
      </c>
      <c r="N355" s="75">
        <v>58.4</v>
      </c>
      <c r="O355" s="61">
        <v>620</v>
      </c>
      <c r="P355" s="44" t="s">
        <v>1058</v>
      </c>
      <c r="Q355" s="56">
        <v>22</v>
      </c>
      <c r="R355" s="48" t="s">
        <v>393</v>
      </c>
      <c r="S355" s="62" t="s">
        <v>393</v>
      </c>
      <c r="T355" s="73"/>
      <c r="U355" s="62"/>
      <c r="V355" s="62"/>
      <c r="W355" s="52">
        <v>14033983</v>
      </c>
      <c r="X355" s="57"/>
      <c r="Z355" s="104" t="s">
        <v>1307</v>
      </c>
      <c r="AA355" s="47" t="str">
        <f>CONCATENATE("&gt;",F355,"_",C355," ",Z355)</f>
        <v>&gt;CoV-R_421 CoV</v>
      </c>
      <c r="AB355" s="44" t="str">
        <f>P355</f>
        <v>CATTGGCACTAACAGCCTGAAA</v>
      </c>
      <c r="AH355" s="45">
        <v>354</v>
      </c>
    </row>
    <row r="356" spans="1:34" ht="14.25" customHeight="1" thickTop="1" thickBot="1" x14ac:dyDescent="0.25">
      <c r="A356" s="71">
        <v>100</v>
      </c>
      <c r="B356" s="53">
        <f>(I356/1000)/(A356/1000000)</f>
        <v>652.99999999999989</v>
      </c>
      <c r="C356" s="46">
        <v>422</v>
      </c>
      <c r="F356" s="81" t="s">
        <v>1059</v>
      </c>
      <c r="H356" s="48">
        <v>653</v>
      </c>
      <c r="I356" s="49">
        <v>65.3</v>
      </c>
      <c r="J356" s="95">
        <v>518</v>
      </c>
      <c r="K356" s="48">
        <v>18</v>
      </c>
      <c r="L356" s="50">
        <v>7931</v>
      </c>
      <c r="M356" s="48">
        <v>42</v>
      </c>
      <c r="N356" s="75">
        <v>61.6</v>
      </c>
      <c r="O356" s="61">
        <v>653</v>
      </c>
      <c r="P356" s="44" t="s">
        <v>1060</v>
      </c>
      <c r="Q356" s="56">
        <v>26</v>
      </c>
      <c r="R356" s="48" t="s">
        <v>393</v>
      </c>
      <c r="S356" s="62" t="s">
        <v>393</v>
      </c>
      <c r="T356" s="73"/>
      <c r="U356" s="62"/>
      <c r="V356" s="62"/>
      <c r="W356" s="52">
        <v>14033984</v>
      </c>
      <c r="X356" s="57"/>
      <c r="Z356" s="104" t="s">
        <v>1306</v>
      </c>
      <c r="AA356" s="47" t="str">
        <f>CONCATENATE("&gt;",F356,"_",C356," ",Z356)</f>
        <v>&gt;AstVa-F_422 AstV</v>
      </c>
      <c r="AB356" s="44" t="str">
        <f>P356</f>
        <v>GCTTGATCCWGTCTATCATACTGATG</v>
      </c>
      <c r="AH356" s="45">
        <v>355</v>
      </c>
    </row>
    <row r="357" spans="1:34" ht="14.25" customHeight="1" thickTop="1" thickBot="1" x14ac:dyDescent="0.25">
      <c r="A357" s="71">
        <v>100</v>
      </c>
      <c r="B357" s="53">
        <f>(I357/1000)/(A357/1000000)</f>
        <v>664</v>
      </c>
      <c r="C357" s="46">
        <v>423</v>
      </c>
      <c r="F357" s="81" t="s">
        <v>1061</v>
      </c>
      <c r="H357" s="48">
        <v>664</v>
      </c>
      <c r="I357" s="49">
        <v>66.400000000000006</v>
      </c>
      <c r="J357" s="95">
        <v>498</v>
      </c>
      <c r="K357" s="48">
        <v>16.7</v>
      </c>
      <c r="L357" s="50">
        <v>7507</v>
      </c>
      <c r="M357" s="48">
        <v>32</v>
      </c>
      <c r="N357" s="75">
        <v>56.4</v>
      </c>
      <c r="O357" s="61">
        <v>664</v>
      </c>
      <c r="P357" s="44" t="s">
        <v>1062</v>
      </c>
      <c r="Q357" s="56">
        <v>25</v>
      </c>
      <c r="R357" s="48" t="s">
        <v>393</v>
      </c>
      <c r="S357" s="62" t="s">
        <v>393</v>
      </c>
      <c r="T357" s="73"/>
      <c r="U357" s="62"/>
      <c r="V357" s="62"/>
      <c r="W357" s="52">
        <v>14033985</v>
      </c>
      <c r="X357" s="57"/>
      <c r="Z357" s="104" t="s">
        <v>1306</v>
      </c>
      <c r="AA357" s="47" t="str">
        <f>CONCATENATE("&gt;",F357,"_",C357," ",Z357)</f>
        <v>&gt;AstVa-R_423 AstV</v>
      </c>
      <c r="AB357" s="44" t="str">
        <f>P357</f>
        <v>CACATTTTTTCCATTCTTCTTCAAG</v>
      </c>
      <c r="AH357" s="45">
        <v>356</v>
      </c>
    </row>
    <row r="358" spans="1:34" ht="14.25" customHeight="1" thickTop="1" thickBot="1" x14ac:dyDescent="0.25">
      <c r="A358" s="71">
        <v>100</v>
      </c>
      <c r="B358" s="53">
        <f>(I358/1000)/(A358/1000000)</f>
        <v>566</v>
      </c>
      <c r="C358" s="46">
        <v>424</v>
      </c>
      <c r="F358" s="81" t="s">
        <v>1063</v>
      </c>
      <c r="H358" s="48">
        <v>566</v>
      </c>
      <c r="I358" s="49">
        <v>56.6</v>
      </c>
      <c r="J358" s="95">
        <v>467</v>
      </c>
      <c r="K358" s="48">
        <v>16.3</v>
      </c>
      <c r="L358" s="50">
        <v>8240</v>
      </c>
      <c r="M358" s="48">
        <v>40</v>
      </c>
      <c r="N358" s="75">
        <v>61.9</v>
      </c>
      <c r="O358" s="61">
        <v>566</v>
      </c>
      <c r="P358" s="44" t="s">
        <v>1064</v>
      </c>
      <c r="Q358" s="56">
        <v>27</v>
      </c>
      <c r="R358" s="48" t="s">
        <v>393</v>
      </c>
      <c r="S358" s="62" t="s">
        <v>393</v>
      </c>
      <c r="T358" s="73"/>
      <c r="U358" s="62"/>
      <c r="V358" s="62"/>
      <c r="W358" s="52">
        <v>14033986</v>
      </c>
      <c r="X358" s="57"/>
      <c r="Z358" s="104" t="s">
        <v>1306</v>
      </c>
      <c r="AA358" s="47" t="str">
        <f>CONCATENATE("&gt;",F358,"_",C358," ",Z358)</f>
        <v>&gt;AstVb-F_424 AstV</v>
      </c>
      <c r="AB358" s="44" t="str">
        <f>P358</f>
        <v>TATGTACTACTGCCTTCTGGTGAAATC</v>
      </c>
      <c r="AH358" s="45">
        <v>357</v>
      </c>
    </row>
    <row r="359" spans="1:34" ht="14.25" customHeight="1" thickTop="1" thickBot="1" x14ac:dyDescent="0.25">
      <c r="A359" s="71">
        <v>100</v>
      </c>
      <c r="B359" s="53">
        <f>(I359/1000)/(A359/1000000)</f>
        <v>726</v>
      </c>
      <c r="C359" s="46">
        <v>425</v>
      </c>
      <c r="F359" s="81" t="s">
        <v>1065</v>
      </c>
      <c r="H359" s="48">
        <v>726</v>
      </c>
      <c r="I359" s="49">
        <v>72.599999999999994</v>
      </c>
      <c r="J359" s="95">
        <v>506</v>
      </c>
      <c r="K359" s="48">
        <v>16.7</v>
      </c>
      <c r="L359" s="50">
        <v>6971</v>
      </c>
      <c r="M359" s="48">
        <v>43</v>
      </c>
      <c r="N359" s="75">
        <v>58.9</v>
      </c>
      <c r="O359" s="61">
        <v>726</v>
      </c>
      <c r="P359" s="44" t="s">
        <v>1066</v>
      </c>
      <c r="Q359" s="56">
        <v>23</v>
      </c>
      <c r="R359" s="48" t="s">
        <v>393</v>
      </c>
      <c r="S359" s="62" t="s">
        <v>393</v>
      </c>
      <c r="T359" s="73"/>
      <c r="U359" s="62"/>
      <c r="V359" s="62"/>
      <c r="W359" s="52">
        <v>14033987</v>
      </c>
      <c r="X359" s="57"/>
      <c r="Z359" s="104" t="s">
        <v>1306</v>
      </c>
      <c r="AA359" s="47" t="str">
        <f>CONCATENATE("&gt;",F359,"_",C359," ",Z359)</f>
        <v>&gt;AstVb-R_425 AstV</v>
      </c>
      <c r="AB359" s="44" t="str">
        <f>P359</f>
        <v>TTATCCATCGTTGTGCTCACTTG</v>
      </c>
      <c r="AH359" s="45">
        <v>358</v>
      </c>
    </row>
    <row r="360" spans="1:34" ht="14.25" customHeight="1" thickTop="1" thickBot="1" x14ac:dyDescent="0.25">
      <c r="A360" s="71">
        <v>100</v>
      </c>
      <c r="B360" s="53">
        <f>(I360/1000)/(A360/1000000)</f>
        <v>650.99999999999989</v>
      </c>
      <c r="C360" s="46">
        <v>426</v>
      </c>
      <c r="F360" s="81" t="s">
        <v>1067</v>
      </c>
      <c r="H360" s="48">
        <v>651</v>
      </c>
      <c r="I360" s="49">
        <v>65.099999999999994</v>
      </c>
      <c r="J360" s="95">
        <v>423</v>
      </c>
      <c r="K360" s="48">
        <v>15</v>
      </c>
      <c r="L360" s="50">
        <v>6492</v>
      </c>
      <c r="M360" s="48">
        <v>47</v>
      </c>
      <c r="N360" s="75">
        <v>57.9</v>
      </c>
      <c r="O360" s="61">
        <v>651</v>
      </c>
      <c r="P360" s="44" t="s">
        <v>1068</v>
      </c>
      <c r="Q360" s="56">
        <v>21</v>
      </c>
      <c r="R360" s="48" t="s">
        <v>393</v>
      </c>
      <c r="S360" s="62" t="s">
        <v>393</v>
      </c>
      <c r="T360" s="73"/>
      <c r="U360" s="62"/>
      <c r="V360" s="62"/>
      <c r="W360" s="52">
        <v>14033988</v>
      </c>
      <c r="X360" s="57"/>
      <c r="Z360" s="104" t="s">
        <v>1305</v>
      </c>
      <c r="AA360" s="47" t="str">
        <f>CONCATENATE("&gt;",F360,"_",C360," ",Z360)</f>
        <v>&gt;AdV-F_426 AdV</v>
      </c>
      <c r="AB360" s="44" t="str">
        <f>P360</f>
        <v>GCGGTTGCAGCTAAGATTTGT</v>
      </c>
      <c r="AH360" s="45">
        <v>359</v>
      </c>
    </row>
    <row r="361" spans="1:34" ht="14.25" customHeight="1" thickTop="1" thickBot="1" x14ac:dyDescent="0.25">
      <c r="A361" s="71">
        <v>100</v>
      </c>
      <c r="B361" s="53">
        <f>(I361/1000)/(A361/1000000)</f>
        <v>618.99999999999989</v>
      </c>
      <c r="C361" s="46">
        <v>427</v>
      </c>
      <c r="F361" s="81" t="s">
        <v>1069</v>
      </c>
      <c r="H361" s="48">
        <v>619</v>
      </c>
      <c r="I361" s="49">
        <v>61.9</v>
      </c>
      <c r="J361" s="95">
        <v>399</v>
      </c>
      <c r="K361" s="48">
        <v>14</v>
      </c>
      <c r="L361" s="50">
        <v>6452</v>
      </c>
      <c r="M361" s="48">
        <v>47</v>
      </c>
      <c r="N361" s="75">
        <v>57.9</v>
      </c>
      <c r="O361" s="61">
        <v>619</v>
      </c>
      <c r="P361" s="44" t="s">
        <v>1070</v>
      </c>
      <c r="Q361" s="56">
        <v>21</v>
      </c>
      <c r="R361" s="48" t="s">
        <v>393</v>
      </c>
      <c r="S361" s="62" t="s">
        <v>393</v>
      </c>
      <c r="T361" s="73"/>
      <c r="U361" s="62"/>
      <c r="V361" s="62"/>
      <c r="W361" s="52">
        <v>14033989</v>
      </c>
      <c r="X361" s="57"/>
      <c r="Z361" s="104" t="s">
        <v>1305</v>
      </c>
      <c r="AA361" s="47" t="str">
        <f>CONCATENATE("&gt;",F361,"_",C361," ",Z361)</f>
        <v>&gt;AdV-R_427 AdV</v>
      </c>
      <c r="AB361" s="44" t="str">
        <f>P361</f>
        <v>CCAGCTGGAAGCGTGTTTTAT</v>
      </c>
      <c r="AH361" s="45">
        <v>360</v>
      </c>
    </row>
    <row r="362" spans="1:34" ht="14.25" customHeight="1" thickTop="1" thickBot="1" x14ac:dyDescent="0.25">
      <c r="A362" s="71">
        <v>100</v>
      </c>
      <c r="B362" s="53">
        <f>(I362/1000)/(A362/1000000)</f>
        <v>85</v>
      </c>
      <c r="C362" s="46">
        <v>428</v>
      </c>
      <c r="F362" s="81" t="s">
        <v>1071</v>
      </c>
      <c r="H362" s="48">
        <v>85</v>
      </c>
      <c r="I362" s="49">
        <v>8.5</v>
      </c>
      <c r="J362" s="95">
        <v>82</v>
      </c>
      <c r="K362" s="48">
        <v>3</v>
      </c>
      <c r="L362" s="50">
        <v>9692</v>
      </c>
      <c r="M362" s="48">
        <v>53</v>
      </c>
      <c r="N362" s="75">
        <v>68</v>
      </c>
      <c r="O362" s="61">
        <v>85</v>
      </c>
      <c r="P362" s="44" t="s">
        <v>1072</v>
      </c>
      <c r="Q362" s="56">
        <v>28</v>
      </c>
      <c r="R362" s="48">
        <v>0.01</v>
      </c>
      <c r="S362" s="62" t="s">
        <v>406</v>
      </c>
      <c r="T362" s="73" t="s">
        <v>278</v>
      </c>
      <c r="U362" s="62" t="s">
        <v>426</v>
      </c>
      <c r="V362" s="62"/>
      <c r="W362" s="52">
        <v>14033990</v>
      </c>
      <c r="X362" s="57"/>
      <c r="Z362" s="104" t="s">
        <v>1305</v>
      </c>
      <c r="AA362" s="47" t="str">
        <f>CONCATENATE("&gt;",F362,"_",C362," ",Z362)</f>
        <v>&gt;AdV-P_428 AdV</v>
      </c>
      <c r="AB362" s="44" t="str">
        <f>P362</f>
        <v>CCCGTGGACAAAGAAGACACCCAGTATG</v>
      </c>
      <c r="AH362" s="45">
        <v>361</v>
      </c>
    </row>
    <row r="363" spans="1:34" ht="14.25" customHeight="1" thickTop="1" thickBot="1" x14ac:dyDescent="0.25">
      <c r="A363" s="71">
        <v>100</v>
      </c>
      <c r="B363" s="53">
        <f>(I363/1000)/(A363/1000000)</f>
        <v>231</v>
      </c>
      <c r="C363" s="46">
        <v>429</v>
      </c>
      <c r="F363" s="81" t="s">
        <v>1073</v>
      </c>
      <c r="H363" s="48">
        <v>231</v>
      </c>
      <c r="I363" s="49">
        <v>23.1</v>
      </c>
      <c r="J363" s="95">
        <v>190</v>
      </c>
      <c r="K363" s="48">
        <v>6.5</v>
      </c>
      <c r="L363" s="50">
        <v>8237</v>
      </c>
      <c r="M363" s="48">
        <v>60</v>
      </c>
      <c r="N363" s="75">
        <v>66</v>
      </c>
      <c r="O363" s="61">
        <v>231</v>
      </c>
      <c r="P363" s="44" t="s">
        <v>1074</v>
      </c>
      <c r="Q363" s="56">
        <v>23</v>
      </c>
      <c r="R363" s="48">
        <v>0.01</v>
      </c>
      <c r="S363" s="62" t="s">
        <v>406</v>
      </c>
      <c r="T363" s="73" t="s">
        <v>279</v>
      </c>
      <c r="U363" s="62" t="s">
        <v>426</v>
      </c>
      <c r="V363" s="62"/>
      <c r="W363" s="52">
        <v>14033991</v>
      </c>
      <c r="X363" s="57"/>
      <c r="Z363" s="104" t="s">
        <v>1306</v>
      </c>
      <c r="AA363" s="47" t="str">
        <f>CONCATENATE("&gt;",F363,"_",C363," ",Z363)</f>
        <v>&gt;AstVb-P_429 AstV</v>
      </c>
      <c r="AB363" s="44" t="str">
        <f>P363</f>
        <v>CCCACCAAACTCGCGGGAATCCT</v>
      </c>
      <c r="AH363" s="45">
        <v>362</v>
      </c>
    </row>
    <row r="364" spans="1:34" ht="14.25" customHeight="1" thickTop="1" thickBot="1" x14ac:dyDescent="0.25">
      <c r="A364" s="71">
        <v>100</v>
      </c>
      <c r="B364" s="53">
        <f>(I364/1000)/(A364/1000000)</f>
        <v>60</v>
      </c>
      <c r="C364" s="46">
        <v>430</v>
      </c>
      <c r="F364" s="81" t="s">
        <v>1075</v>
      </c>
      <c r="I364" s="49">
        <v>6</v>
      </c>
      <c r="J364" s="95"/>
      <c r="L364" s="50"/>
      <c r="N364" s="75"/>
      <c r="O364" s="61"/>
      <c r="P364" s="44" t="s">
        <v>1076</v>
      </c>
      <c r="Q364" s="56"/>
      <c r="S364" s="62"/>
      <c r="T364" s="73" t="s">
        <v>278</v>
      </c>
      <c r="U364" s="62"/>
      <c r="V364" s="62"/>
      <c r="W364" s="52"/>
      <c r="X364" s="57"/>
      <c r="Z364" s="104" t="s">
        <v>1307</v>
      </c>
      <c r="AA364" s="47" t="str">
        <f>CONCATENATE("&gt;",F364,"_",C364," ",Z364)</f>
        <v>&gt;CoV-P_430 CoV</v>
      </c>
      <c r="AB364" s="44" t="str">
        <f>P364</f>
        <v>tgcaaattccgtctttaat</v>
      </c>
      <c r="AH364" s="45">
        <v>363</v>
      </c>
    </row>
    <row r="365" spans="1:34" ht="14.25" customHeight="1" thickTop="1" thickBot="1" x14ac:dyDescent="0.25">
      <c r="A365" s="71">
        <v>100</v>
      </c>
      <c r="B365" s="53">
        <f>(I365/1000)/(A365/1000000)</f>
        <v>60</v>
      </c>
      <c r="C365" s="46">
        <v>431</v>
      </c>
      <c r="F365" s="81" t="s">
        <v>1078</v>
      </c>
      <c r="I365" s="49">
        <v>6</v>
      </c>
      <c r="J365" s="95"/>
      <c r="L365" s="50"/>
      <c r="N365" s="75"/>
      <c r="O365" s="61"/>
      <c r="P365" s="44" t="s">
        <v>1077</v>
      </c>
      <c r="Q365" s="56"/>
      <c r="S365" s="62"/>
      <c r="T365" s="73" t="s">
        <v>278</v>
      </c>
      <c r="U365" s="62"/>
      <c r="V365" s="62"/>
      <c r="W365" s="52"/>
      <c r="X365" s="57"/>
      <c r="Z365" s="104" t="s">
        <v>1306</v>
      </c>
      <c r="AA365" s="47" t="str">
        <f>CONCATENATE("&gt;",F365,"_",C365," ",Z365)</f>
        <v>&gt;AstVa-P_431 AstV</v>
      </c>
      <c r="AB365" s="44" t="str">
        <f>P365</f>
        <v>cttttgagtttgcgtatgttca</v>
      </c>
      <c r="AH365" s="45">
        <v>364</v>
      </c>
    </row>
    <row r="366" spans="1:34" ht="14.25" customHeight="1" thickTop="1" thickBot="1" x14ac:dyDescent="0.25">
      <c r="A366" s="71">
        <v>100</v>
      </c>
      <c r="B366" s="53">
        <f>(I366/1000)/(A366/1000000)</f>
        <v>282</v>
      </c>
      <c r="C366" s="46">
        <v>432</v>
      </c>
      <c r="F366" s="81" t="s">
        <v>1087</v>
      </c>
      <c r="H366" s="48">
        <v>282</v>
      </c>
      <c r="I366" s="49">
        <v>28.2</v>
      </c>
      <c r="J366" s="95">
        <v>270</v>
      </c>
      <c r="K366" s="48">
        <v>11.3</v>
      </c>
      <c r="L366" s="50">
        <v>9582</v>
      </c>
      <c r="M366" s="48">
        <v>27</v>
      </c>
      <c r="N366" s="75">
        <v>59.6</v>
      </c>
      <c r="O366" s="61">
        <v>282</v>
      </c>
      <c r="P366" s="44" t="s">
        <v>1088</v>
      </c>
      <c r="Q366" s="56">
        <v>31</v>
      </c>
      <c r="R366" s="48">
        <v>0.01</v>
      </c>
      <c r="S366" s="62" t="s">
        <v>385</v>
      </c>
      <c r="T366" s="73"/>
      <c r="U366" s="62"/>
      <c r="V366" s="62"/>
      <c r="W366" s="52">
        <v>14077940</v>
      </c>
      <c r="X366" s="57"/>
      <c r="Z366" s="104" t="s">
        <v>3307</v>
      </c>
      <c r="AA366" s="47" t="str">
        <f>CONCATENATE("&gt;",F366,"_",C366," ",Z366)</f>
        <v>&gt;LinV-gen.f2_432 ParamixoV.LinV</v>
      </c>
      <c r="AB366" s="44" t="str">
        <f>P366</f>
        <v>ATAGAATAAAACAGGCACAAAATAATKCAGA</v>
      </c>
      <c r="AH366" s="45">
        <v>365</v>
      </c>
    </row>
    <row r="367" spans="1:34" ht="14.25" customHeight="1" thickTop="1" thickBot="1" x14ac:dyDescent="0.25">
      <c r="A367" s="71">
        <v>100</v>
      </c>
      <c r="B367" s="53">
        <f>(I367/1000)/(A367/1000000)</f>
        <v>317</v>
      </c>
      <c r="C367" s="46">
        <v>433</v>
      </c>
      <c r="F367" s="81" t="s">
        <v>1089</v>
      </c>
      <c r="H367" s="48">
        <v>317</v>
      </c>
      <c r="I367" s="49">
        <v>31.7</v>
      </c>
      <c r="J367" s="95">
        <v>300</v>
      </c>
      <c r="K367" s="48">
        <v>10.9</v>
      </c>
      <c r="L367" s="50">
        <v>9461</v>
      </c>
      <c r="M367" s="48">
        <v>37</v>
      </c>
      <c r="N367" s="75">
        <v>63.5</v>
      </c>
      <c r="O367" s="61">
        <v>317</v>
      </c>
      <c r="P367" s="44" t="s">
        <v>1090</v>
      </c>
      <c r="Q367" s="56">
        <v>31</v>
      </c>
      <c r="R367" s="48">
        <v>0.01</v>
      </c>
      <c r="S367" s="62" t="s">
        <v>385</v>
      </c>
      <c r="T367" s="73"/>
      <c r="U367" s="62"/>
      <c r="V367" s="62"/>
      <c r="W367" s="52">
        <v>14077941</v>
      </c>
      <c r="X367" s="57"/>
      <c r="Z367" s="104" t="s">
        <v>3307</v>
      </c>
      <c r="AA367" s="47" t="str">
        <f>CONCATENATE("&gt;",F367,"_",C367," ",Z367)</f>
        <v>&gt;LinV-gen.r1_433 ParamixoV.LinV</v>
      </c>
      <c r="AB367" s="44" t="str">
        <f>P367</f>
        <v>TCTTGRAAGTATTGYCCACTCAGYACATAAT</v>
      </c>
      <c r="AH367" s="45">
        <v>366</v>
      </c>
    </row>
    <row r="368" spans="1:34" ht="14.25" customHeight="1" thickTop="1" thickBot="1" x14ac:dyDescent="0.25">
      <c r="A368" s="71">
        <v>100</v>
      </c>
      <c r="B368" s="53">
        <f>(I368/1000)/(A368/1000000)</f>
        <v>591</v>
      </c>
      <c r="C368" s="46">
        <v>434</v>
      </c>
      <c r="F368" s="81" t="s">
        <v>1091</v>
      </c>
      <c r="H368" s="48">
        <v>591</v>
      </c>
      <c r="I368" s="49">
        <v>59.1</v>
      </c>
      <c r="J368" s="95">
        <v>479</v>
      </c>
      <c r="K368" s="48">
        <v>18.100000000000001</v>
      </c>
      <c r="L368" s="50">
        <v>8099</v>
      </c>
      <c r="M368" s="48">
        <v>46</v>
      </c>
      <c r="N368" s="75">
        <v>63.2</v>
      </c>
      <c r="O368" s="61">
        <v>591</v>
      </c>
      <c r="P368" s="44" t="s">
        <v>1092</v>
      </c>
      <c r="Q368" s="56">
        <v>26</v>
      </c>
      <c r="R368" s="48" t="s">
        <v>393</v>
      </c>
      <c r="S368" s="62" t="s">
        <v>393</v>
      </c>
      <c r="T368" s="73"/>
      <c r="U368" s="62"/>
      <c r="V368" s="62"/>
      <c r="W368" s="52">
        <v>14077942</v>
      </c>
      <c r="X368" s="57"/>
      <c r="Z368" s="104" t="s">
        <v>3307</v>
      </c>
      <c r="AA368" s="47" t="str">
        <f>CONCATENATE("&gt;",F368,"_",C368," ",Z368)</f>
        <v>&gt;LinV-gen.f1_434 ParamixoV.LinV</v>
      </c>
      <c r="AB368" s="44" t="str">
        <f>P368</f>
        <v>AAYGGYTATAGAGATCGACATGGTGG</v>
      </c>
      <c r="AH368" s="45">
        <v>367</v>
      </c>
    </row>
    <row r="369" spans="1:34" ht="14.25" customHeight="1" thickTop="1" thickBot="1" x14ac:dyDescent="0.25">
      <c r="A369" s="71">
        <v>100</v>
      </c>
      <c r="B369" s="53">
        <f>(I369/1000)/(A369/1000000)</f>
        <v>495.99999999999994</v>
      </c>
      <c r="C369" s="46">
        <v>435</v>
      </c>
      <c r="F369" s="81" t="s">
        <v>1093</v>
      </c>
      <c r="H369" s="48">
        <v>496</v>
      </c>
      <c r="I369" s="49">
        <v>49.6</v>
      </c>
      <c r="J369" s="95">
        <v>424</v>
      </c>
      <c r="K369" s="48">
        <v>15.4</v>
      </c>
      <c r="L369" s="50">
        <v>8544</v>
      </c>
      <c r="M369" s="48">
        <v>30</v>
      </c>
      <c r="N369" s="75">
        <v>58.5</v>
      </c>
      <c r="O369" s="61">
        <v>496</v>
      </c>
      <c r="P369" s="44" t="s">
        <v>1094</v>
      </c>
      <c r="Q369" s="56">
        <v>28</v>
      </c>
      <c r="R369" s="48" t="s">
        <v>393</v>
      </c>
      <c r="S369" s="62" t="s">
        <v>393</v>
      </c>
      <c r="T369" s="73"/>
      <c r="U369" s="62"/>
      <c r="V369" s="62"/>
      <c r="W369" s="52">
        <v>14077943</v>
      </c>
      <c r="X369" s="57"/>
      <c r="Z369" s="104" t="s">
        <v>3307</v>
      </c>
      <c r="AA369" s="47" t="str">
        <f>CONCATENATE("&gt;",F369,"_",C369," ",Z369)</f>
        <v>&gt;LinV-gen.r2_435 ParamixoV.LinV</v>
      </c>
      <c r="AB369" s="44" t="str">
        <f>P369</f>
        <v>CTGTAAGARATATTGAACTCTTCATCTT</v>
      </c>
      <c r="AH369" s="45">
        <v>368</v>
      </c>
    </row>
    <row r="370" spans="1:34" ht="14.25" customHeight="1" thickTop="1" thickBot="1" x14ac:dyDescent="0.25">
      <c r="A370" s="71">
        <v>100</v>
      </c>
      <c r="B370" s="53">
        <f>(I370/1000)/(A370/1000000)</f>
        <v>542</v>
      </c>
      <c r="C370" s="46">
        <v>436</v>
      </c>
      <c r="F370" s="81" t="s">
        <v>1095</v>
      </c>
      <c r="H370" s="48">
        <v>542</v>
      </c>
      <c r="I370" s="49">
        <v>54.2</v>
      </c>
      <c r="J370" s="95">
        <v>461</v>
      </c>
      <c r="K370" s="48">
        <v>15.7</v>
      </c>
      <c r="L370" s="50">
        <v>8492</v>
      </c>
      <c r="M370" s="48">
        <v>26</v>
      </c>
      <c r="N370" s="75">
        <v>57.1</v>
      </c>
      <c r="O370" s="61">
        <v>542</v>
      </c>
      <c r="P370" s="44" t="s">
        <v>1096</v>
      </c>
      <c r="Q370" s="56">
        <v>28</v>
      </c>
      <c r="R370" s="48" t="s">
        <v>393</v>
      </c>
      <c r="S370" s="62" t="s">
        <v>393</v>
      </c>
      <c r="T370" s="73"/>
      <c r="U370" s="62"/>
      <c r="V370" s="62"/>
      <c r="W370" s="52">
        <v>14077944</v>
      </c>
      <c r="X370" s="57"/>
      <c r="Z370" s="104" t="s">
        <v>3307</v>
      </c>
      <c r="AA370" s="47" t="str">
        <f>CONCATENATE("&gt;",F370,"_",C370," ",Z370)</f>
        <v>&gt;LinV-gen.r3_436 ParamixoV.LinV</v>
      </c>
      <c r="AB370" s="44" t="str">
        <f>P370</f>
        <v>GCRAATTGYTTAATYTCTTTCTCTTTTA</v>
      </c>
      <c r="AH370" s="45">
        <v>369</v>
      </c>
    </row>
    <row r="371" spans="1:34" ht="14.25" customHeight="1" thickTop="1" thickBot="1" x14ac:dyDescent="0.25">
      <c r="A371" s="71">
        <v>100</v>
      </c>
      <c r="B371" s="53">
        <f>(I371/1000)/(A371/1000000)</f>
        <v>520</v>
      </c>
      <c r="C371" s="46">
        <v>437</v>
      </c>
      <c r="F371" s="81" t="s">
        <v>1097</v>
      </c>
      <c r="H371" s="48">
        <v>520</v>
      </c>
      <c r="I371" s="49">
        <v>52</v>
      </c>
      <c r="J371" s="95">
        <v>462</v>
      </c>
      <c r="K371" s="48">
        <v>17.399999999999999</v>
      </c>
      <c r="L371" s="50">
        <v>8891</v>
      </c>
      <c r="M371" s="48">
        <v>32</v>
      </c>
      <c r="N371" s="75">
        <v>60.3</v>
      </c>
      <c r="O371" s="61">
        <v>520</v>
      </c>
      <c r="P371" s="44" t="s">
        <v>1098</v>
      </c>
      <c r="Q371" s="56">
        <v>29</v>
      </c>
      <c r="R371" s="48" t="s">
        <v>393</v>
      </c>
      <c r="S371" s="62" t="s">
        <v>393</v>
      </c>
      <c r="T371" s="73"/>
      <c r="U371" s="62"/>
      <c r="V371" s="62"/>
      <c r="W371" s="52">
        <v>14077945</v>
      </c>
      <c r="X371" s="57"/>
      <c r="Z371" s="104" t="s">
        <v>3307</v>
      </c>
      <c r="AA371" s="47" t="str">
        <f>CONCATENATE("&gt;",F371,"_",C371," ",Z371)</f>
        <v>&gt;LinV-scr.f_437 ParamixoV.LinV</v>
      </c>
      <c r="AB371" s="44" t="str">
        <f>P371</f>
        <v>GGATTAACAGATCATTTRTGCATAACTCA</v>
      </c>
      <c r="AH371" s="45">
        <v>370</v>
      </c>
    </row>
    <row r="372" spans="1:34" ht="14.25" customHeight="1" thickTop="1" thickBot="1" x14ac:dyDescent="0.25">
      <c r="A372" s="71">
        <v>100</v>
      </c>
      <c r="B372" s="53">
        <f>(I372/1000)/(A372/1000000)</f>
        <v>538.99999999999989</v>
      </c>
      <c r="C372" s="46">
        <v>438</v>
      </c>
      <c r="F372" s="81" t="s">
        <v>1099</v>
      </c>
      <c r="H372" s="48">
        <v>539</v>
      </c>
      <c r="I372" s="49">
        <v>53.9</v>
      </c>
      <c r="J372" s="95">
        <v>414</v>
      </c>
      <c r="K372" s="48">
        <v>15.3</v>
      </c>
      <c r="L372" s="50">
        <v>7665</v>
      </c>
      <c r="M372" s="48">
        <v>40</v>
      </c>
      <c r="N372" s="75">
        <v>59.7</v>
      </c>
      <c r="O372" s="61">
        <v>539</v>
      </c>
      <c r="P372" s="44" t="s">
        <v>1100</v>
      </c>
      <c r="Q372" s="56">
        <v>25</v>
      </c>
      <c r="R372" s="48" t="s">
        <v>393</v>
      </c>
      <c r="S372" s="62" t="s">
        <v>393</v>
      </c>
      <c r="T372" s="73"/>
      <c r="U372" s="62"/>
      <c r="V372" s="62"/>
      <c r="W372" s="52">
        <v>14077946</v>
      </c>
      <c r="X372" s="57"/>
      <c r="Z372" s="104" t="s">
        <v>3307</v>
      </c>
      <c r="AA372" s="47" t="str">
        <f>CONCATENATE("&gt;",F372,"_",C372," ",Z372)</f>
        <v>&gt;LinV-scr.r_438 ParamixoV.LinV</v>
      </c>
      <c r="AB372" s="44" t="str">
        <f>P372</f>
        <v>TCATCATCTAAAGTTAGCGGCATGA</v>
      </c>
      <c r="AH372" s="45">
        <v>371</v>
      </c>
    </row>
    <row r="373" spans="1:34" ht="14.25" customHeight="1" thickTop="1" thickBot="1" x14ac:dyDescent="0.25">
      <c r="A373" s="71">
        <v>100</v>
      </c>
      <c r="B373" s="53">
        <f>(I373/1000)/(A373/1000000)</f>
        <v>579</v>
      </c>
      <c r="C373" s="46">
        <v>439</v>
      </c>
      <c r="F373" s="81" t="s">
        <v>1101</v>
      </c>
      <c r="H373" s="48">
        <v>579</v>
      </c>
      <c r="I373" s="49">
        <v>57.9</v>
      </c>
      <c r="J373" s="95">
        <v>444</v>
      </c>
      <c r="K373" s="48">
        <v>15.5</v>
      </c>
      <c r="L373" s="50">
        <v>7662</v>
      </c>
      <c r="M373" s="48">
        <v>44</v>
      </c>
      <c r="N373" s="75">
        <v>61.3</v>
      </c>
      <c r="O373" s="61">
        <v>579</v>
      </c>
      <c r="P373" s="44" t="s">
        <v>1102</v>
      </c>
      <c r="Q373" s="56">
        <v>25</v>
      </c>
      <c r="R373" s="48" t="s">
        <v>393</v>
      </c>
      <c r="S373" s="62" t="s">
        <v>393</v>
      </c>
      <c r="T373" s="73"/>
      <c r="U373" s="62"/>
      <c r="V373" s="62"/>
      <c r="W373" s="52">
        <v>14077947</v>
      </c>
      <c r="X373" s="57"/>
      <c r="Z373" s="104" t="s">
        <v>3307</v>
      </c>
      <c r="AA373" s="47" t="str">
        <f>CONCATENATE("&gt;",F373,"_",C373," ",Z373)</f>
        <v>&gt;LinV-SG.f1_439 ParamixoV.LinV</v>
      </c>
      <c r="AB373" s="44" t="str">
        <f>P373</f>
        <v>AACTCATTGGCAGTCATTTTCTGGG</v>
      </c>
      <c r="AH373" s="45">
        <v>372</v>
      </c>
    </row>
    <row r="374" spans="1:34" ht="14.25" customHeight="1" thickTop="1" thickBot="1" x14ac:dyDescent="0.25">
      <c r="A374" s="71">
        <v>100</v>
      </c>
      <c r="B374" s="53">
        <f>(I374/1000)/(A374/1000000)</f>
        <v>544</v>
      </c>
      <c r="C374" s="46">
        <v>440</v>
      </c>
      <c r="F374" s="81" t="s">
        <v>1103</v>
      </c>
      <c r="H374" s="48">
        <v>544</v>
      </c>
      <c r="I374" s="49">
        <v>54.4</v>
      </c>
      <c r="J374" s="95">
        <v>417</v>
      </c>
      <c r="K374" s="48">
        <v>15.1</v>
      </c>
      <c r="L374" s="50">
        <v>7655</v>
      </c>
      <c r="M374" s="48">
        <v>40</v>
      </c>
      <c r="N374" s="75">
        <v>59.7</v>
      </c>
      <c r="O374" s="61">
        <v>544</v>
      </c>
      <c r="P374" s="44" t="s">
        <v>1104</v>
      </c>
      <c r="Q374" s="56">
        <v>25</v>
      </c>
      <c r="R374" s="48" t="s">
        <v>393</v>
      </c>
      <c r="S374" s="62" t="s">
        <v>393</v>
      </c>
      <c r="T374" s="73"/>
      <c r="U374" s="62"/>
      <c r="V374" s="62"/>
      <c r="W374" s="52">
        <v>14077948</v>
      </c>
      <c r="X374" s="57"/>
      <c r="Z374" s="104" t="s">
        <v>3307</v>
      </c>
      <c r="AA374" s="47" t="str">
        <f>CONCATENATE("&gt;",F374,"_",C374," ",Z374)</f>
        <v>&gt;LinV-SG.f2_440 ParamixoV.LinV</v>
      </c>
      <c r="AB374" s="44" t="str">
        <f>P374</f>
        <v>TCATGCCGCTAACTTTAGATGATGA</v>
      </c>
      <c r="AH374" s="45">
        <v>373</v>
      </c>
    </row>
    <row r="375" spans="1:34" ht="14.25" customHeight="1" thickTop="1" thickBot="1" x14ac:dyDescent="0.25">
      <c r="A375" s="71">
        <v>100</v>
      </c>
      <c r="B375" s="53">
        <f>(I375/1000)/(A375/1000000)</f>
        <v>570</v>
      </c>
      <c r="C375" s="46">
        <v>441</v>
      </c>
      <c r="F375" s="81" t="s">
        <v>1105</v>
      </c>
      <c r="H375" s="48">
        <v>570</v>
      </c>
      <c r="I375" s="49">
        <v>57</v>
      </c>
      <c r="J375" s="95">
        <v>399</v>
      </c>
      <c r="K375" s="48">
        <v>13.6</v>
      </c>
      <c r="L375" s="50">
        <v>7005</v>
      </c>
      <c r="M375" s="48">
        <v>47</v>
      </c>
      <c r="N375" s="75">
        <v>60.6</v>
      </c>
      <c r="O375" s="61">
        <v>570</v>
      </c>
      <c r="P375" s="44" t="s">
        <v>1106</v>
      </c>
      <c r="Q375" s="56">
        <v>23</v>
      </c>
      <c r="R375" s="48" t="s">
        <v>393</v>
      </c>
      <c r="S375" s="62" t="s">
        <v>393</v>
      </c>
      <c r="T375" s="73"/>
      <c r="U375" s="62"/>
      <c r="V375" s="62"/>
      <c r="W375" s="52">
        <v>14077949</v>
      </c>
      <c r="X375" s="57"/>
      <c r="Z375" s="104" t="s">
        <v>3307</v>
      </c>
      <c r="AA375" s="47" t="str">
        <f>CONCATENATE("&gt;",F375,"_",C375," ",Z375)</f>
        <v>&gt;LinV-SG.r1_441 ParamixoV.LinV</v>
      </c>
      <c r="AB375" s="44" t="str">
        <f>P375</f>
        <v>GGATCATATGCCATGCTTGCTCT</v>
      </c>
      <c r="AH375" s="45">
        <v>374</v>
      </c>
    </row>
    <row r="376" spans="1:34" ht="14.25" customHeight="1" thickTop="1" thickBot="1" x14ac:dyDescent="0.25">
      <c r="A376" s="71">
        <v>100</v>
      </c>
      <c r="B376" s="53">
        <f>(I376/1000)/(A376/1000000)</f>
        <v>518</v>
      </c>
      <c r="C376" s="46">
        <v>442</v>
      </c>
      <c r="F376" s="81" t="s">
        <v>1107</v>
      </c>
      <c r="H376" s="48">
        <v>518</v>
      </c>
      <c r="I376" s="49">
        <v>51.8</v>
      </c>
      <c r="J376" s="95">
        <v>401</v>
      </c>
      <c r="K376" s="48">
        <v>14.3</v>
      </c>
      <c r="L376" s="50">
        <v>7743</v>
      </c>
      <c r="M376" s="48">
        <v>44</v>
      </c>
      <c r="N376" s="75">
        <v>61.3</v>
      </c>
      <c r="O376" s="61">
        <v>518</v>
      </c>
      <c r="P376" s="44" t="s">
        <v>1108</v>
      </c>
      <c r="Q376" s="56">
        <v>25</v>
      </c>
      <c r="R376" s="48" t="s">
        <v>393</v>
      </c>
      <c r="S376" s="62" t="s">
        <v>393</v>
      </c>
      <c r="T376" s="73"/>
      <c r="U376" s="62"/>
      <c r="V376" s="62"/>
      <c r="W376" s="52">
        <v>14077950</v>
      </c>
      <c r="X376" s="57"/>
      <c r="Z376" s="104" t="s">
        <v>3307</v>
      </c>
      <c r="AA376" s="47" t="str">
        <f>CONCATENATE("&gt;",F376,"_",C376," ",Z376)</f>
        <v>&gt;LinV-SG.r2_442 ParamixoV.LinV</v>
      </c>
      <c r="AB376" s="44" t="str">
        <f>P376</f>
        <v>CTTGAYGATGTTTGYCTAGGAGGAT</v>
      </c>
      <c r="AH376" s="45">
        <v>375</v>
      </c>
    </row>
    <row r="377" spans="1:34" ht="14.25" customHeight="1" thickTop="1" thickBot="1" x14ac:dyDescent="0.25">
      <c r="A377" s="71">
        <v>100</v>
      </c>
      <c r="B377" s="53">
        <f>(I377/1000)/(A377/1000000)</f>
        <v>50.999999999999993</v>
      </c>
      <c r="C377" s="46">
        <v>443</v>
      </c>
      <c r="F377" s="81" t="s">
        <v>1109</v>
      </c>
      <c r="H377" s="48">
        <v>51</v>
      </c>
      <c r="I377" s="49">
        <v>5.0999999999999996</v>
      </c>
      <c r="J377" s="95">
        <v>45</v>
      </c>
      <c r="K377" s="48">
        <v>1.7</v>
      </c>
      <c r="L377" s="50">
        <v>8911</v>
      </c>
      <c r="M377" s="48">
        <v>44</v>
      </c>
      <c r="N377" s="75">
        <v>61.3</v>
      </c>
      <c r="O377" s="61">
        <v>51</v>
      </c>
      <c r="P377" s="44" t="s">
        <v>1110</v>
      </c>
      <c r="Q377" s="56">
        <v>25</v>
      </c>
      <c r="R377" s="48">
        <v>0.01</v>
      </c>
      <c r="S377" s="62" t="s">
        <v>406</v>
      </c>
      <c r="T377" s="73" t="s">
        <v>1003</v>
      </c>
      <c r="U377" s="62" t="s">
        <v>804</v>
      </c>
      <c r="V377" s="62"/>
      <c r="W377" s="52">
        <v>14077951</v>
      </c>
      <c r="X377" s="57"/>
      <c r="Z377" s="104" t="s">
        <v>3307</v>
      </c>
      <c r="AA377" s="47" t="str">
        <f>CONCATENATE("&gt;",F377,"_",C377," ",Z377)</f>
        <v>&gt;LinV-scr.pROX_443 ParamixoV.LinV</v>
      </c>
      <c r="AB377" s="44" t="str">
        <f>P377</f>
        <v>CCCAGAAAATGACTGCCAATGAGTT</v>
      </c>
      <c r="AH377" s="45">
        <v>376</v>
      </c>
    </row>
    <row r="378" spans="1:34" ht="14.25" customHeight="1" thickTop="1" thickBot="1" x14ac:dyDescent="0.25">
      <c r="A378" s="71">
        <v>100</v>
      </c>
      <c r="B378" s="53">
        <f>(I378/1000)/(A378/1000000)</f>
        <v>652.99999999999989</v>
      </c>
      <c r="C378" s="46">
        <v>444</v>
      </c>
      <c r="F378" s="81" t="s">
        <v>1223</v>
      </c>
      <c r="H378" s="48">
        <v>653</v>
      </c>
      <c r="I378" s="49">
        <v>65.3</v>
      </c>
      <c r="J378" s="95">
        <v>504</v>
      </c>
      <c r="K378" s="48">
        <v>18.5</v>
      </c>
      <c r="L378" s="50">
        <v>7711</v>
      </c>
      <c r="M378" s="48">
        <v>36</v>
      </c>
      <c r="N378" s="75">
        <v>58.1</v>
      </c>
      <c r="O378" s="61">
        <v>653</v>
      </c>
      <c r="P378" s="44" t="s">
        <v>1224</v>
      </c>
      <c r="Q378" s="56">
        <v>25</v>
      </c>
      <c r="R378" s="48" t="s">
        <v>393</v>
      </c>
      <c r="S378" s="62" t="s">
        <v>393</v>
      </c>
      <c r="T378" s="73"/>
      <c r="U378" s="62"/>
      <c r="V378" s="62"/>
      <c r="W378" s="52">
        <v>14607769</v>
      </c>
      <c r="X378" s="57"/>
      <c r="Z378" s="104" t="s">
        <v>3304</v>
      </c>
      <c r="AA378" s="47" t="str">
        <f>CONCATENATE("&gt;",F378,"_",C378," ",Z378)</f>
        <v>&gt;BataiF_444 BunyaV.Bunyamw.Batai</v>
      </c>
      <c r="AB378" s="44" t="str">
        <f>P378</f>
        <v>GCTGGAAGGTTACTGTATTTAATAC</v>
      </c>
      <c r="AH378" s="45">
        <v>377</v>
      </c>
    </row>
    <row r="379" spans="1:34" ht="14.25" customHeight="1" thickTop="1" thickBot="1" x14ac:dyDescent="0.25">
      <c r="A379" s="71">
        <v>100</v>
      </c>
      <c r="B379" s="53">
        <f>(I379/1000)/(A379/1000000)</f>
        <v>675</v>
      </c>
      <c r="C379" s="46">
        <v>445</v>
      </c>
      <c r="F379" s="81" t="s">
        <v>1226</v>
      </c>
      <c r="H379" s="48">
        <v>675</v>
      </c>
      <c r="I379" s="49">
        <v>67.5</v>
      </c>
      <c r="J379" s="95">
        <v>456</v>
      </c>
      <c r="K379" s="48">
        <v>16.600000000000001</v>
      </c>
      <c r="L379" s="50">
        <v>6759</v>
      </c>
      <c r="M379" s="48">
        <v>50</v>
      </c>
      <c r="N379" s="75">
        <v>60.3</v>
      </c>
      <c r="O379" s="61">
        <v>675</v>
      </c>
      <c r="P379" s="44" t="s">
        <v>1227</v>
      </c>
      <c r="Q379" s="56">
        <v>22</v>
      </c>
      <c r="R379" s="48" t="s">
        <v>393</v>
      </c>
      <c r="S379" s="62" t="s">
        <v>393</v>
      </c>
      <c r="T379" s="73"/>
      <c r="U379" s="62"/>
      <c r="V379" s="62"/>
      <c r="W379" s="52">
        <v>14607770</v>
      </c>
      <c r="X379" s="57"/>
      <c r="Y379" s="220"/>
      <c r="Z379" s="104" t="s">
        <v>3304</v>
      </c>
      <c r="AA379" s="47" t="str">
        <f>CONCATENATE("&gt;",F379,"_",C379," ",Z379)</f>
        <v>&gt;BataiR_445 BunyaV.Bunyamw.Batai</v>
      </c>
      <c r="AB379" s="44" t="str">
        <f>P379</f>
        <v>CAAGGAATCCACTGAGTCTGTG</v>
      </c>
      <c r="AH379" s="45">
        <v>378</v>
      </c>
    </row>
    <row r="380" spans="1:34" ht="14.25" customHeight="1" thickTop="1" thickBot="1" x14ac:dyDescent="0.25">
      <c r="A380" s="71">
        <v>100</v>
      </c>
      <c r="B380" s="53">
        <f>(I380/1000)/(A380/1000000)</f>
        <v>158</v>
      </c>
      <c r="C380" s="46">
        <v>446</v>
      </c>
      <c r="F380" s="81" t="s">
        <v>1225</v>
      </c>
      <c r="H380" s="48">
        <v>158</v>
      </c>
      <c r="I380" s="49">
        <v>15.8</v>
      </c>
      <c r="J380" s="95">
        <v>141</v>
      </c>
      <c r="K380" s="48">
        <v>5.0999999999999996</v>
      </c>
      <c r="L380" s="50">
        <v>8903</v>
      </c>
      <c r="M380" s="48">
        <v>52</v>
      </c>
      <c r="N380" s="75">
        <v>64.599999999999994</v>
      </c>
      <c r="O380" s="61">
        <v>158</v>
      </c>
      <c r="P380" s="44" t="s">
        <v>1577</v>
      </c>
      <c r="Q380" s="56">
        <v>25</v>
      </c>
      <c r="R380" s="48">
        <v>0.01</v>
      </c>
      <c r="S380" s="62" t="s">
        <v>406</v>
      </c>
      <c r="T380" s="73" t="s">
        <v>1003</v>
      </c>
      <c r="U380" s="62" t="s">
        <v>804</v>
      </c>
      <c r="V380" s="62"/>
      <c r="W380" s="52">
        <v>14607778</v>
      </c>
      <c r="X380" s="57"/>
      <c r="Y380" s="220"/>
      <c r="Z380" s="104" t="s">
        <v>3304</v>
      </c>
      <c r="AA380" s="47" t="str">
        <f>CONCATENATE("&gt;",F380,"_",C380," ",Z380)</f>
        <v>&gt;BataiP_446 BunyaV.Bunyamw.Batai</v>
      </c>
      <c r="AB380" s="44" t="str">
        <f>P380</f>
        <v>AACAGTCCAGTTCCAGACGATGGTC</v>
      </c>
      <c r="AH380" s="45">
        <v>379</v>
      </c>
    </row>
    <row r="381" spans="1:34" ht="14.25" customHeight="1" thickTop="1" thickBot="1" x14ac:dyDescent="0.25">
      <c r="A381" s="71">
        <v>100</v>
      </c>
      <c r="B381" s="53">
        <f>(I381/1000)/(A381/1000000)</f>
        <v>650.99999999999989</v>
      </c>
      <c r="C381" s="46">
        <v>447</v>
      </c>
      <c r="F381" s="81" t="s">
        <v>484</v>
      </c>
      <c r="H381" s="48">
        <v>651</v>
      </c>
      <c r="I381" s="49">
        <v>65.099999999999994</v>
      </c>
      <c r="J381" s="95">
        <v>438</v>
      </c>
      <c r="K381" s="48">
        <v>15.5</v>
      </c>
      <c r="L381" s="50">
        <v>6735</v>
      </c>
      <c r="M381" s="48">
        <v>54</v>
      </c>
      <c r="N381" s="75">
        <v>62.1</v>
      </c>
      <c r="O381" s="61">
        <v>651</v>
      </c>
      <c r="P381" s="44" t="s">
        <v>550</v>
      </c>
      <c r="Q381" s="56">
        <v>22</v>
      </c>
      <c r="R381" s="48" t="s">
        <v>393</v>
      </c>
      <c r="S381" s="62" t="s">
        <v>393</v>
      </c>
      <c r="T381" s="73"/>
      <c r="U381" s="62"/>
      <c r="V381" s="62"/>
      <c r="W381" s="52">
        <v>14607768</v>
      </c>
      <c r="X381" s="57"/>
      <c r="Z381" s="104" t="s">
        <v>3259</v>
      </c>
      <c r="AA381" s="47" t="str">
        <f>CONCATENATE("&gt;",F381,"_",C381," ",Z381)</f>
        <v>&gt;ChikAs_447 Alpha.ChikV</v>
      </c>
      <c r="AB381" s="44" t="str">
        <f>P381</f>
        <v>GGCAAACGCAGTGGTACTTCCT</v>
      </c>
      <c r="AH381" s="45">
        <v>380</v>
      </c>
    </row>
    <row r="382" spans="1:34" ht="14.25" customHeight="1" thickTop="1" thickBot="1" x14ac:dyDescent="0.25">
      <c r="A382" s="71">
        <v>100</v>
      </c>
      <c r="B382" s="53">
        <f>(I382/1000)/(A382/1000000)</f>
        <v>691.99999999999989</v>
      </c>
      <c r="C382" s="46">
        <v>449</v>
      </c>
      <c r="F382" s="81" t="s">
        <v>483</v>
      </c>
      <c r="H382" s="48">
        <v>692</v>
      </c>
      <c r="I382" s="49">
        <v>69.2</v>
      </c>
      <c r="J382" s="95">
        <v>435</v>
      </c>
      <c r="K382" s="48">
        <v>14.8</v>
      </c>
      <c r="L382" s="50">
        <v>6286</v>
      </c>
      <c r="M382" s="48">
        <v>52</v>
      </c>
      <c r="N382" s="75">
        <v>59.8</v>
      </c>
      <c r="O382" s="61">
        <v>692</v>
      </c>
      <c r="P382" s="44" t="s">
        <v>549</v>
      </c>
      <c r="Q382" s="56">
        <v>21</v>
      </c>
      <c r="R382" s="48" t="s">
        <v>393</v>
      </c>
      <c r="S382" s="62" t="s">
        <v>393</v>
      </c>
      <c r="T382" s="73"/>
      <c r="U382" s="62"/>
      <c r="V382" s="62"/>
      <c r="W382" s="52">
        <v>14607767</v>
      </c>
      <c r="X382" s="57"/>
      <c r="Z382" s="104" t="s">
        <v>3259</v>
      </c>
      <c r="AA382" s="47" t="str">
        <f>CONCATENATE("&gt;",F382,"_",C382," ",Z382)</f>
        <v>&gt;ChikS_449 Alpha.ChikV</v>
      </c>
      <c r="AB382" s="44" t="str">
        <f>P382</f>
        <v>TGATCCCGACTCAACCATCCT</v>
      </c>
      <c r="AH382" s="45">
        <v>381</v>
      </c>
    </row>
    <row r="383" spans="1:34" ht="14.25" customHeight="1" thickTop="1" thickBot="1" x14ac:dyDescent="0.25">
      <c r="A383" s="71">
        <v>100</v>
      </c>
      <c r="B383" s="53"/>
      <c r="C383" s="46">
        <v>448</v>
      </c>
      <c r="F383" s="81" t="s">
        <v>733</v>
      </c>
      <c r="I383" s="49">
        <v>4.5</v>
      </c>
      <c r="J383" s="95"/>
      <c r="K383" s="48">
        <v>1</v>
      </c>
      <c r="L383" s="50">
        <v>8387</v>
      </c>
      <c r="M383" s="48">
        <v>58</v>
      </c>
      <c r="N383" s="75">
        <v>66.099999999999994</v>
      </c>
      <c r="O383" s="61"/>
      <c r="P383" s="44" t="s">
        <v>544</v>
      </c>
      <c r="Q383" s="56">
        <v>24</v>
      </c>
      <c r="S383" s="62" t="s">
        <v>406</v>
      </c>
      <c r="T383" s="73" t="s">
        <v>739</v>
      </c>
      <c r="U383" s="62" t="s">
        <v>411</v>
      </c>
      <c r="V383" s="62"/>
      <c r="W383" s="52">
        <v>1385283</v>
      </c>
      <c r="X383" s="57"/>
      <c r="Z383" s="104" t="s">
        <v>3259</v>
      </c>
      <c r="AA383" s="47" t="str">
        <f>CONCATENATE("&gt;",F383,"_",C383," ",Z383)</f>
        <v>&gt;ChikP_448 Alpha.ChikV</v>
      </c>
      <c r="AB383" s="44" t="str">
        <f>P383</f>
        <v>TCCGACATCATCCTCCTTGCTGGC</v>
      </c>
      <c r="AH383" s="45">
        <v>382</v>
      </c>
    </row>
    <row r="384" spans="1:34" ht="14.25" customHeight="1" thickTop="1" thickBot="1" x14ac:dyDescent="0.25">
      <c r="A384" s="71">
        <v>100</v>
      </c>
      <c r="B384" s="53">
        <f>(I384/1000)/(A384/1000000)</f>
        <v>38.999999999999993</v>
      </c>
      <c r="C384" s="46" t="s">
        <v>1275</v>
      </c>
      <c r="F384" s="81" t="s">
        <v>733</v>
      </c>
      <c r="H384" s="48">
        <v>39</v>
      </c>
      <c r="I384" s="49">
        <v>3.9</v>
      </c>
      <c r="J384" s="95">
        <v>33</v>
      </c>
      <c r="K384" s="48">
        <v>1</v>
      </c>
      <c r="L384" s="50">
        <v>8387</v>
      </c>
      <c r="M384" s="48">
        <v>58</v>
      </c>
      <c r="N384" s="75">
        <v>66.099999999999994</v>
      </c>
      <c r="O384" s="61">
        <v>39</v>
      </c>
      <c r="P384" s="44" t="s">
        <v>544</v>
      </c>
      <c r="Q384" s="56">
        <v>24</v>
      </c>
      <c r="R384" s="48">
        <v>0.01</v>
      </c>
      <c r="S384" s="62" t="s">
        <v>406</v>
      </c>
      <c r="T384" s="73" t="s">
        <v>739</v>
      </c>
      <c r="U384" s="62" t="s">
        <v>411</v>
      </c>
      <c r="V384" s="62"/>
      <c r="W384" s="52">
        <v>14607777</v>
      </c>
      <c r="X384" s="57"/>
      <c r="Z384" s="104" t="s">
        <v>3259</v>
      </c>
      <c r="AA384" s="47" t="str">
        <f>CONCATENATE("&gt;",F384,"_",C384," ",Z384)</f>
        <v>&gt;ChikP_448x Alpha.ChikV</v>
      </c>
      <c r="AB384" s="44" t="str">
        <f>P384</f>
        <v>TCCGACATCATCCTCCTTGCTGGC</v>
      </c>
      <c r="AH384" s="45">
        <v>383</v>
      </c>
    </row>
    <row r="385" spans="1:34" ht="14.25" customHeight="1" thickTop="1" thickBot="1" x14ac:dyDescent="0.25">
      <c r="A385" s="71">
        <v>100</v>
      </c>
      <c r="B385" s="53">
        <f>(I385/1000)/(A385/1000000)</f>
        <v>684</v>
      </c>
      <c r="C385" s="46">
        <v>450</v>
      </c>
      <c r="F385" s="81" t="s">
        <v>1228</v>
      </c>
      <c r="H385" s="48">
        <v>684</v>
      </c>
      <c r="I385" s="49">
        <v>68.400000000000006</v>
      </c>
      <c r="J385" s="95">
        <v>439</v>
      </c>
      <c r="K385" s="48">
        <v>15.6</v>
      </c>
      <c r="L385" s="50">
        <v>6421</v>
      </c>
      <c r="M385" s="48">
        <v>47</v>
      </c>
      <c r="N385" s="75">
        <v>57.9</v>
      </c>
      <c r="O385" s="61">
        <v>684</v>
      </c>
      <c r="P385" s="44" t="s">
        <v>1229</v>
      </c>
      <c r="Q385" s="56">
        <v>21</v>
      </c>
      <c r="R385" s="48" t="s">
        <v>393</v>
      </c>
      <c r="S385" s="62" t="s">
        <v>393</v>
      </c>
      <c r="T385" s="73"/>
      <c r="U385" s="62"/>
      <c r="V385" s="62"/>
      <c r="W385" s="52">
        <v>14607773</v>
      </c>
      <c r="X385" s="57"/>
      <c r="Z385" s="104" t="s">
        <v>3259</v>
      </c>
      <c r="AA385" s="47" t="str">
        <f>CONCATENATE("&gt;",F385,"_",C385," ",Z385)</f>
        <v>&gt;F-CHIK_450 Alpha.ChikV</v>
      </c>
      <c r="AB385" s="44" t="str">
        <f>P385</f>
        <v>TAATGCCAGAGCGTTTTCGCA</v>
      </c>
      <c r="AH385" s="45">
        <v>384</v>
      </c>
    </row>
    <row r="386" spans="1:34" ht="14.25" customHeight="1" thickTop="1" thickBot="1" x14ac:dyDescent="0.25">
      <c r="A386" s="71">
        <v>100</v>
      </c>
      <c r="B386" s="53">
        <f>(I386/1000)/(A386/1000000)</f>
        <v>540</v>
      </c>
      <c r="C386" s="46">
        <v>451</v>
      </c>
      <c r="F386" s="81" t="s">
        <v>1230</v>
      </c>
      <c r="H386" s="48">
        <v>540</v>
      </c>
      <c r="I386" s="49">
        <v>54</v>
      </c>
      <c r="J386" s="95">
        <v>328</v>
      </c>
      <c r="K386" s="48">
        <v>11.6</v>
      </c>
      <c r="L386" s="50">
        <v>6076</v>
      </c>
      <c r="M386" s="48">
        <v>50</v>
      </c>
      <c r="N386" s="75">
        <v>57.3</v>
      </c>
      <c r="O386" s="61">
        <v>540</v>
      </c>
      <c r="P386" s="44" t="s">
        <v>1231</v>
      </c>
      <c r="Q386" s="56">
        <v>20</v>
      </c>
      <c r="R386" s="48" t="s">
        <v>393</v>
      </c>
      <c r="S386" s="62" t="s">
        <v>393</v>
      </c>
      <c r="T386" s="73"/>
      <c r="U386" s="62"/>
      <c r="V386" s="62"/>
      <c r="W386" s="52">
        <v>14607774</v>
      </c>
      <c r="X386" s="57"/>
      <c r="Z386" s="104" t="s">
        <v>3259</v>
      </c>
      <c r="AA386" s="47" t="str">
        <f>CONCATENATE("&gt;",F386,"_",C386," ",Z386)</f>
        <v>&gt;R-CHIK_451 Alpha.ChikV</v>
      </c>
      <c r="AB386" s="44" t="str">
        <f>P386</f>
        <v>GTGGTGTCAAACCCTATCCA</v>
      </c>
      <c r="AH386" s="45">
        <v>385</v>
      </c>
    </row>
    <row r="387" spans="1:34" ht="14.25" customHeight="1" thickTop="1" thickBot="1" x14ac:dyDescent="0.25">
      <c r="A387" s="71">
        <v>100</v>
      </c>
      <c r="B387" s="53">
        <f>(I387/1000)/(A387/1000000)</f>
        <v>502.99999999999994</v>
      </c>
      <c r="C387" s="46" t="s">
        <v>1263</v>
      </c>
      <c r="F387" s="81" t="s">
        <v>955</v>
      </c>
      <c r="H387" s="48">
        <v>503</v>
      </c>
      <c r="I387" s="49">
        <v>50.3</v>
      </c>
      <c r="J387" s="95">
        <v>272</v>
      </c>
      <c r="K387" s="48">
        <v>10</v>
      </c>
      <c r="L387" s="50">
        <v>5417</v>
      </c>
      <c r="M387" s="48">
        <v>50</v>
      </c>
      <c r="N387" s="75">
        <v>53.7</v>
      </c>
      <c r="O387" s="61">
        <v>503</v>
      </c>
      <c r="P387" s="44" t="s">
        <v>956</v>
      </c>
      <c r="Q387" s="56">
        <v>18</v>
      </c>
      <c r="R387" s="48" t="s">
        <v>393</v>
      </c>
      <c r="S387" s="62" t="s">
        <v>393</v>
      </c>
      <c r="T387" s="73"/>
      <c r="U387" s="62"/>
      <c r="V387" s="62"/>
      <c r="W387" s="52">
        <v>14607765</v>
      </c>
      <c r="X387" s="57"/>
      <c r="Y387" s="220"/>
      <c r="Z387" s="104" t="s">
        <v>3246</v>
      </c>
      <c r="AA387" s="47" t="str">
        <f>CONCATENATE("&gt;",F387,"_",C387," ",Z387)</f>
        <v>&gt;SIND F_350a Alpha.SindV</v>
      </c>
      <c r="AB387" s="44" t="str">
        <f>P387</f>
        <v>CACWCCAAATGACCATGC</v>
      </c>
      <c r="AH387" s="45">
        <v>386</v>
      </c>
    </row>
    <row r="388" spans="1:34" ht="14.25" customHeight="1" thickTop="1" thickBot="1" x14ac:dyDescent="0.25">
      <c r="A388" s="71">
        <v>100</v>
      </c>
      <c r="B388" s="53">
        <f>(I388/1000)/(A388/1000000)</f>
        <v>566</v>
      </c>
      <c r="C388" s="46" t="s">
        <v>1264</v>
      </c>
      <c r="F388" s="81" t="s">
        <v>957</v>
      </c>
      <c r="H388" s="48">
        <v>566</v>
      </c>
      <c r="I388" s="49">
        <v>56.6</v>
      </c>
      <c r="J388" s="95">
        <v>312</v>
      </c>
      <c r="K388" s="48">
        <v>11.2</v>
      </c>
      <c r="L388" s="50">
        <v>5506</v>
      </c>
      <c r="M388" s="48">
        <v>47</v>
      </c>
      <c r="N388" s="75">
        <v>52.6</v>
      </c>
      <c r="O388" s="61">
        <v>566</v>
      </c>
      <c r="P388" s="44" t="s">
        <v>958</v>
      </c>
      <c r="Q388" s="56">
        <v>18</v>
      </c>
      <c r="R388" s="48" t="s">
        <v>393</v>
      </c>
      <c r="S388" s="62" t="s">
        <v>393</v>
      </c>
      <c r="T388" s="73"/>
      <c r="U388" s="62"/>
      <c r="V388" s="62"/>
      <c r="W388" s="52">
        <v>14607766</v>
      </c>
      <c r="X388" s="57"/>
      <c r="Z388" s="104" t="s">
        <v>3246</v>
      </c>
      <c r="AA388" s="47" t="str">
        <f>CONCATENATE("&gt;",F388,"_",C388," ",Z388)</f>
        <v>&gt;SIND R_351a Alpha.SindV</v>
      </c>
      <c r="AB388" s="44" t="str">
        <f>P388</f>
        <v>KGTGCTCGGAAWACATTC</v>
      </c>
      <c r="AH388" s="45">
        <v>387</v>
      </c>
    </row>
    <row r="389" spans="1:34" ht="14.25" customHeight="1" thickTop="1" thickBot="1" x14ac:dyDescent="0.25">
      <c r="A389" s="71">
        <v>100</v>
      </c>
      <c r="B389" s="53">
        <f>(I389/1000)/(A389/1000000)</f>
        <v>444.99999999999994</v>
      </c>
      <c r="C389" s="46" t="s">
        <v>1265</v>
      </c>
      <c r="F389" s="81" t="s">
        <v>959</v>
      </c>
      <c r="H389" s="48">
        <v>445</v>
      </c>
      <c r="I389" s="49">
        <v>44.5</v>
      </c>
      <c r="J389" s="95">
        <v>334</v>
      </c>
      <c r="K389" s="48">
        <v>11.1</v>
      </c>
      <c r="L389" s="50">
        <v>7489</v>
      </c>
      <c r="M389" s="48">
        <v>52</v>
      </c>
      <c r="N389" s="75">
        <v>59.8</v>
      </c>
      <c r="O389" s="61">
        <v>445</v>
      </c>
      <c r="P389" s="44" t="s">
        <v>960</v>
      </c>
      <c r="Q389" s="56">
        <v>21</v>
      </c>
      <c r="R389" s="48">
        <v>0.01</v>
      </c>
      <c r="S389" s="62" t="s">
        <v>406</v>
      </c>
      <c r="T389" s="73" t="s">
        <v>278</v>
      </c>
      <c r="U389" s="62" t="s">
        <v>426</v>
      </c>
      <c r="V389" s="62"/>
      <c r="W389" s="52">
        <v>14607775</v>
      </c>
      <c r="X389" s="57"/>
      <c r="Y389" s="220"/>
      <c r="Z389" s="104" t="s">
        <v>3246</v>
      </c>
      <c r="AA389" s="47" t="str">
        <f>CONCATENATE("&gt;",F389,"_",C389," ",Z389)</f>
        <v>&gt;SIND P_352a Alpha.SindV</v>
      </c>
      <c r="AB389" s="44" t="str">
        <f>P389</f>
        <v>CAGAGCATTTTCGCATCTGGC</v>
      </c>
      <c r="AH389" s="45">
        <v>388</v>
      </c>
    </row>
    <row r="390" spans="1:34" ht="14.25" customHeight="1" thickTop="1" thickBot="1" x14ac:dyDescent="0.25">
      <c r="A390" s="71">
        <v>100</v>
      </c>
      <c r="B390" s="53">
        <f>(I390/1000)/(A390/1000000)</f>
        <v>598</v>
      </c>
      <c r="C390" s="46">
        <v>455</v>
      </c>
      <c r="F390" s="81" t="s">
        <v>1232</v>
      </c>
      <c r="H390" s="48">
        <v>598</v>
      </c>
      <c r="I390" s="49">
        <v>59.8</v>
      </c>
      <c r="J390" s="95">
        <v>325</v>
      </c>
      <c r="K390" s="48">
        <v>10.9</v>
      </c>
      <c r="L390" s="50">
        <v>5435</v>
      </c>
      <c r="M390" s="48">
        <v>61</v>
      </c>
      <c r="N390" s="75">
        <v>58.2</v>
      </c>
      <c r="O390" s="61">
        <v>598</v>
      </c>
      <c r="P390" s="44" t="s">
        <v>1233</v>
      </c>
      <c r="Q390" s="56">
        <v>18</v>
      </c>
      <c r="R390" s="48" t="s">
        <v>393</v>
      </c>
      <c r="S390" s="62" t="s">
        <v>393</v>
      </c>
      <c r="T390" s="73"/>
      <c r="U390" s="62"/>
      <c r="V390" s="62"/>
      <c r="W390" s="52">
        <v>14607771</v>
      </c>
      <c r="X390" s="57"/>
      <c r="Z390" s="104" t="s">
        <v>3313</v>
      </c>
      <c r="AA390" s="47" t="str">
        <f>CONCATENATE("&gt;",F390,"_",C390," ",Z390)</f>
        <v>&gt;TAH FP_455 BunyaV.CEV.TAH</v>
      </c>
      <c r="AB390" s="44" t="str">
        <f>P390</f>
        <v>CAAAGCTGCTCTCGCTCG</v>
      </c>
      <c r="AH390" s="45">
        <v>389</v>
      </c>
    </row>
    <row r="391" spans="1:34" ht="14.25" customHeight="1" thickTop="1" thickBot="1" x14ac:dyDescent="0.25">
      <c r="A391" s="71">
        <v>100</v>
      </c>
      <c r="B391" s="53">
        <f>(I391/1000)/(A391/1000000)</f>
        <v>620</v>
      </c>
      <c r="C391" s="46">
        <v>456</v>
      </c>
      <c r="F391" s="81" t="s">
        <v>1234</v>
      </c>
      <c r="H391" s="48">
        <v>620</v>
      </c>
      <c r="I391" s="49">
        <v>62</v>
      </c>
      <c r="J391" s="95">
        <v>459</v>
      </c>
      <c r="K391" s="48">
        <v>17.8</v>
      </c>
      <c r="L391" s="50">
        <v>7404</v>
      </c>
      <c r="M391" s="48">
        <v>33</v>
      </c>
      <c r="N391" s="75">
        <v>55.9</v>
      </c>
      <c r="O391" s="61">
        <v>620</v>
      </c>
      <c r="P391" s="44" t="s">
        <v>1235</v>
      </c>
      <c r="Q391" s="56">
        <v>24</v>
      </c>
      <c r="R391" s="48" t="s">
        <v>393</v>
      </c>
      <c r="S391" s="62" t="s">
        <v>393</v>
      </c>
      <c r="T391" s="73"/>
      <c r="U391" s="62"/>
      <c r="V391" s="62"/>
      <c r="W391" s="52">
        <v>14607772</v>
      </c>
      <c r="X391" s="57"/>
      <c r="Z391" s="104" t="s">
        <v>3313</v>
      </c>
      <c r="AA391" s="47" t="str">
        <f>CONCATENATE("&gt;",F391,"_",C391," ",Z391)</f>
        <v>&gt;TAH RP_456 BunyaV.CEV.TAH</v>
      </c>
      <c r="AB391" s="44" t="str">
        <f>P391</f>
        <v>TTCCAGGAAAATGATWATTGACGA</v>
      </c>
      <c r="AH391" s="45">
        <v>390</v>
      </c>
    </row>
    <row r="392" spans="1:34" ht="14.25" customHeight="1" thickTop="1" thickBot="1" x14ac:dyDescent="0.25">
      <c r="A392" s="71">
        <v>100</v>
      </c>
      <c r="B392" s="53">
        <f>(I392/1000)/(A392/1000000)</f>
        <v>100.99999999999999</v>
      </c>
      <c r="C392" s="46">
        <v>457</v>
      </c>
      <c r="F392" s="81" t="s">
        <v>1249</v>
      </c>
      <c r="H392" s="48">
        <v>101</v>
      </c>
      <c r="I392" s="49">
        <v>10.1</v>
      </c>
      <c r="J392" s="95">
        <v>107</v>
      </c>
      <c r="K392" s="48">
        <v>4</v>
      </c>
      <c r="L392" s="50">
        <v>10572</v>
      </c>
      <c r="M392" s="48">
        <v>50</v>
      </c>
      <c r="N392" s="75">
        <v>68.099999999999994</v>
      </c>
      <c r="O392" s="61">
        <v>101</v>
      </c>
      <c r="P392" s="44" t="s">
        <v>1237</v>
      </c>
      <c r="Q392" s="56">
        <v>30</v>
      </c>
      <c r="R392" s="48">
        <v>0.01</v>
      </c>
      <c r="S392" s="62" t="s">
        <v>406</v>
      </c>
      <c r="T392" s="73" t="s">
        <v>1003</v>
      </c>
      <c r="U392" s="62" t="s">
        <v>804</v>
      </c>
      <c r="V392" s="62"/>
      <c r="W392" s="52">
        <v>14690590</v>
      </c>
      <c r="X392" s="57"/>
      <c r="Z392" s="104" t="s">
        <v>3313</v>
      </c>
      <c r="AA392" s="47" t="str">
        <f>CONCATENATE("&gt;",F392,"_",C392," ",Z392)</f>
        <v>&gt;TAH P.Rox_457 BunyaV.CEV.TAH</v>
      </c>
      <c r="AB392" s="44" t="str">
        <f>P392</f>
        <v>CCGGAGAGGAAGGCTAGTCCTAAATTTGGA</v>
      </c>
      <c r="AH392" s="45">
        <v>391</v>
      </c>
    </row>
    <row r="393" spans="1:34" ht="14.25" customHeight="1" thickTop="1" thickBot="1" x14ac:dyDescent="0.25">
      <c r="A393" s="71">
        <v>100</v>
      </c>
      <c r="B393" s="53" t="e">
        <f>(I393/1000)/(A393/1000000)</f>
        <v>#VALUE!</v>
      </c>
      <c r="C393" s="46">
        <v>458</v>
      </c>
      <c r="F393" s="81" t="s">
        <v>409</v>
      </c>
      <c r="I393" s="49" t="s">
        <v>97</v>
      </c>
      <c r="J393" s="95"/>
      <c r="K393" s="48" t="s">
        <v>97</v>
      </c>
      <c r="L393" s="50">
        <v>9510</v>
      </c>
      <c r="M393" s="48">
        <v>50</v>
      </c>
      <c r="N393" s="75">
        <v>65.7</v>
      </c>
      <c r="O393" s="61">
        <v>0</v>
      </c>
      <c r="P393" s="44" t="s">
        <v>408</v>
      </c>
      <c r="Q393" s="56">
        <v>27</v>
      </c>
      <c r="R393" s="48">
        <v>0.01</v>
      </c>
      <c r="S393" s="62" t="s">
        <v>406</v>
      </c>
      <c r="T393" s="73" t="s">
        <v>739</v>
      </c>
      <c r="U393" s="62" t="s">
        <v>411</v>
      </c>
      <c r="V393" s="62"/>
      <c r="W393" s="52">
        <v>14607776</v>
      </c>
      <c r="X393" s="57"/>
      <c r="Z393" s="104" t="s">
        <v>3253</v>
      </c>
      <c r="AA393" s="47" t="str">
        <f>CONCATENATE("&gt;",F393,"_",C393," ",Z393)</f>
        <v>&gt;INNT.WN5nV.Cy5_458 Flav.WNV</v>
      </c>
      <c r="AB393" s="44" t="str">
        <f>P393</f>
        <v>GTGCGAGCTGTTTCTTRGCACGAAGAT</v>
      </c>
      <c r="AH393" s="45">
        <v>392</v>
      </c>
    </row>
    <row r="394" spans="1:34" ht="14.25" customHeight="1" thickTop="1" thickBot="1" x14ac:dyDescent="0.25">
      <c r="A394" s="71">
        <v>100</v>
      </c>
      <c r="B394" s="53">
        <f>(I394/1000)/(A394/1000000)</f>
        <v>572</v>
      </c>
      <c r="C394" s="46">
        <v>459</v>
      </c>
      <c r="F394" s="81" t="s">
        <v>1250</v>
      </c>
      <c r="H394" s="48">
        <v>572</v>
      </c>
      <c r="I394" s="49">
        <v>57.2</v>
      </c>
      <c r="J394" s="95">
        <v>296</v>
      </c>
      <c r="K394" s="48">
        <v>10.8</v>
      </c>
      <c r="L394" s="50">
        <v>5179</v>
      </c>
      <c r="M394" s="48">
        <v>52</v>
      </c>
      <c r="N394" s="75">
        <v>52.8</v>
      </c>
      <c r="O394" s="61">
        <v>572</v>
      </c>
      <c r="P394" s="44" t="s">
        <v>1251</v>
      </c>
      <c r="Q394" s="56">
        <v>17</v>
      </c>
      <c r="R394" s="48" t="s">
        <v>393</v>
      </c>
      <c r="S394" s="62" t="s">
        <v>393</v>
      </c>
      <c r="T394" s="73"/>
      <c r="U394" s="62"/>
      <c r="V394" s="62"/>
      <c r="W394" s="52">
        <v>14683678</v>
      </c>
      <c r="X394" s="57"/>
      <c r="Z394" s="104" t="s">
        <v>3305</v>
      </c>
      <c r="AA394" s="47" t="str">
        <f>CONCATENATE("&gt;",F394,"_",C394," ",Z394)</f>
        <v>&gt;INK FP_459 BunyaV.CEV.Inkoo</v>
      </c>
      <c r="AB394" s="44" t="str">
        <f>P394</f>
        <v>CATTGGAACAATGGCCC</v>
      </c>
      <c r="AH394" s="45">
        <v>393</v>
      </c>
    </row>
    <row r="395" spans="1:34" ht="14.25" customHeight="1" thickTop="1" thickBot="1" x14ac:dyDescent="0.25">
      <c r="A395" s="71">
        <v>100</v>
      </c>
      <c r="B395" s="53">
        <f>(I395/1000)/(A395/1000000)</f>
        <v>675.99999999999989</v>
      </c>
      <c r="C395" s="46">
        <v>460</v>
      </c>
      <c r="F395" s="81" t="s">
        <v>1252</v>
      </c>
      <c r="H395" s="48">
        <v>676</v>
      </c>
      <c r="I395" s="49">
        <v>67.599999999999994</v>
      </c>
      <c r="J395" s="95">
        <v>430</v>
      </c>
      <c r="K395" s="48">
        <v>15.4</v>
      </c>
      <c r="L395" s="50">
        <v>6365</v>
      </c>
      <c r="M395" s="48">
        <v>42</v>
      </c>
      <c r="N395" s="75">
        <v>55.9</v>
      </c>
      <c r="O395" s="61">
        <v>676</v>
      </c>
      <c r="P395" s="44" t="s">
        <v>1253</v>
      </c>
      <c r="Q395" s="56">
        <v>21</v>
      </c>
      <c r="R395" s="48" t="s">
        <v>393</v>
      </c>
      <c r="S395" s="62" t="s">
        <v>393</v>
      </c>
      <c r="T395" s="73"/>
      <c r="U395" s="62"/>
      <c r="V395" s="62"/>
      <c r="W395" s="52">
        <v>14683679</v>
      </c>
      <c r="X395" s="57"/>
      <c r="Y395" s="220"/>
      <c r="Z395" s="104" t="s">
        <v>3305</v>
      </c>
      <c r="AA395" s="47" t="str">
        <f>CONCATENATE("&gt;",F395,"_",C395," ",Z395)</f>
        <v>&gt;INK RP_460 BunyaV.CEV.Inkoo</v>
      </c>
      <c r="AB395" s="44" t="str">
        <f>P395</f>
        <v>AGGATCCATCATACCATGCTT</v>
      </c>
      <c r="AH395" s="45">
        <v>394</v>
      </c>
    </row>
    <row r="396" spans="1:34" ht="14.25" customHeight="1" thickTop="1" thickBot="1" x14ac:dyDescent="0.25">
      <c r="A396" s="71">
        <v>100</v>
      </c>
      <c r="B396" s="53">
        <f>(I396/1000)/(A396/1000000)</f>
        <v>195</v>
      </c>
      <c r="C396" s="46">
        <v>461</v>
      </c>
      <c r="F396" s="81" t="s">
        <v>1254</v>
      </c>
      <c r="H396" s="48">
        <v>195</v>
      </c>
      <c r="I396" s="49">
        <v>19.5</v>
      </c>
      <c r="J396" s="95">
        <v>213</v>
      </c>
      <c r="K396" s="48">
        <v>7.6</v>
      </c>
      <c r="L396" s="50">
        <v>10914</v>
      </c>
      <c r="M396" s="48">
        <v>37</v>
      </c>
      <c r="N396" s="75">
        <v>64.400000000000006</v>
      </c>
      <c r="O396" s="61">
        <v>195</v>
      </c>
      <c r="P396" s="44" t="s">
        <v>1255</v>
      </c>
      <c r="Q396" s="56">
        <v>32</v>
      </c>
      <c r="R396" s="48">
        <v>0.01</v>
      </c>
      <c r="S396" s="62" t="s">
        <v>406</v>
      </c>
      <c r="T396" s="73" t="s">
        <v>278</v>
      </c>
      <c r="U396" s="62" t="s">
        <v>426</v>
      </c>
      <c r="V396" s="62"/>
      <c r="W396" s="52">
        <v>14683680</v>
      </c>
      <c r="X396" s="57"/>
      <c r="Z396" s="104" t="s">
        <v>3305</v>
      </c>
      <c r="AA396" s="47" t="str">
        <f>CONCATENATE("&gt;",F396,"_",C396," ",Z396)</f>
        <v>&gt;INK P_461 BunyaV.CEV.Inkoo</v>
      </c>
      <c r="AB396" s="44" t="str">
        <f>P396</f>
        <v>TCCCAGGAACAGAAATGTTTCTAGAAGTTTTC</v>
      </c>
      <c r="AH396" s="45">
        <v>395</v>
      </c>
    </row>
    <row r="397" spans="1:34" ht="14.25" customHeight="1" thickTop="1" thickBot="1" x14ac:dyDescent="0.25">
      <c r="A397" s="71">
        <v>100</v>
      </c>
      <c r="B397" s="53">
        <f>(I397/1000)/(A397/1000000)</f>
        <v>673</v>
      </c>
      <c r="C397" s="46" t="s">
        <v>1260</v>
      </c>
      <c r="F397" s="81" t="s">
        <v>569</v>
      </c>
      <c r="H397" s="48">
        <v>673</v>
      </c>
      <c r="I397" s="49">
        <v>67.3</v>
      </c>
      <c r="J397" s="95">
        <v>407</v>
      </c>
      <c r="K397" s="48">
        <v>13.5</v>
      </c>
      <c r="L397" s="50">
        <v>6043</v>
      </c>
      <c r="M397" s="48">
        <v>55</v>
      </c>
      <c r="N397" s="75">
        <v>59.4</v>
      </c>
      <c r="O397" s="61">
        <v>673</v>
      </c>
      <c r="P397" s="44" t="s">
        <v>1161</v>
      </c>
      <c r="Q397" s="56">
        <v>20</v>
      </c>
      <c r="R397" s="48">
        <v>0.05</v>
      </c>
      <c r="S397" s="62" t="s">
        <v>385</v>
      </c>
      <c r="T397" s="73"/>
      <c r="U397" s="62"/>
      <c r="V397" s="62"/>
      <c r="W397" s="52">
        <v>12854239</v>
      </c>
      <c r="X397" s="57"/>
      <c r="Z397" s="104" t="s">
        <v>1302</v>
      </c>
      <c r="AA397" s="47" t="str">
        <f>CONCATENATE("&gt;",F397,"_",C397," ",Z397)</f>
        <v>&gt;EGFP10-R_76a IC</v>
      </c>
      <c r="AB397" s="44" t="str">
        <f>P397</f>
        <v>cttgtacagctcgtccatgc</v>
      </c>
      <c r="AH397" s="45">
        <v>396</v>
      </c>
    </row>
    <row r="398" spans="1:34" ht="14.25" customHeight="1" thickTop="1" thickBot="1" x14ac:dyDescent="0.25">
      <c r="A398" s="71">
        <v>100</v>
      </c>
      <c r="B398" s="53">
        <f>(I398/1000)/(A398/1000000)</f>
        <v>708</v>
      </c>
      <c r="C398" s="46" t="s">
        <v>1261</v>
      </c>
      <c r="F398" s="81" t="s">
        <v>630</v>
      </c>
      <c r="H398" s="48">
        <v>708</v>
      </c>
      <c r="I398" s="49">
        <v>70.8</v>
      </c>
      <c r="J398" s="95">
        <v>472</v>
      </c>
      <c r="K398" s="48">
        <v>17.100000000000001</v>
      </c>
      <c r="L398" s="50">
        <v>6663</v>
      </c>
      <c r="M398" s="48">
        <v>45</v>
      </c>
      <c r="N398" s="75">
        <v>58.4</v>
      </c>
      <c r="O398" s="61">
        <v>708</v>
      </c>
      <c r="P398" s="44" t="s">
        <v>631</v>
      </c>
      <c r="Q398" s="56">
        <v>22</v>
      </c>
      <c r="R398" s="48">
        <v>0.05</v>
      </c>
      <c r="S398" s="62" t="s">
        <v>385</v>
      </c>
      <c r="T398" s="73"/>
      <c r="U398" s="62"/>
      <c r="V398" s="62"/>
      <c r="W398" s="52">
        <v>12854240</v>
      </c>
      <c r="X398" s="57"/>
      <c r="Z398" s="104" t="s">
        <v>1302</v>
      </c>
      <c r="AA398" s="47" t="str">
        <f>CONCATENATE("&gt;",F398,"_",C398," ",Z398)</f>
        <v>&gt;EGFP11-F_72a IC</v>
      </c>
      <c r="AB398" s="44" t="str">
        <f>P398</f>
        <v>CAGCCACAACGTCTATATCATG</v>
      </c>
      <c r="AH398" s="45">
        <v>397</v>
      </c>
    </row>
    <row r="399" spans="1:34" ht="14.25" customHeight="1" thickTop="1" thickBot="1" x14ac:dyDescent="0.25">
      <c r="A399" s="71">
        <v>100</v>
      </c>
      <c r="B399" s="53">
        <f>(I399/1000)/(A399/1000000)</f>
        <v>141.99999999999997</v>
      </c>
      <c r="C399" s="46" t="s">
        <v>1262</v>
      </c>
      <c r="F399" s="81" t="s">
        <v>635</v>
      </c>
      <c r="H399" s="48">
        <v>142</v>
      </c>
      <c r="I399" s="49">
        <v>14.2</v>
      </c>
      <c r="J399" s="95">
        <v>112</v>
      </c>
      <c r="K399" s="48">
        <v>3.8</v>
      </c>
      <c r="L399" s="50">
        <v>7948</v>
      </c>
      <c r="M399" s="48">
        <v>68</v>
      </c>
      <c r="N399" s="75">
        <v>67.7</v>
      </c>
      <c r="O399" s="61">
        <v>142</v>
      </c>
      <c r="P399" s="44" t="s">
        <v>637</v>
      </c>
      <c r="Q399" s="56">
        <v>22</v>
      </c>
      <c r="R399" s="48">
        <v>0.05</v>
      </c>
      <c r="S399" s="62" t="s">
        <v>406</v>
      </c>
      <c r="T399" s="73" t="s">
        <v>279</v>
      </c>
      <c r="U399" s="62" t="s">
        <v>426</v>
      </c>
      <c r="V399" s="62"/>
      <c r="W399" s="52">
        <v>12854244</v>
      </c>
      <c r="X399" s="57"/>
      <c r="Z399" s="104" t="s">
        <v>1302</v>
      </c>
      <c r="AA399" s="47" t="str">
        <f>CONCATENATE("&gt;",F399,"_",C399," ",Z399)</f>
        <v>&gt;EGFP-1HEX_78a IC</v>
      </c>
      <c r="AB399" s="44" t="str">
        <f>P399</f>
        <v>AGCACCCAGTCCGCCCTGAGCA</v>
      </c>
      <c r="AH399" s="45">
        <v>398</v>
      </c>
    </row>
    <row r="400" spans="1:34" ht="14.25" customHeight="1" thickTop="1" thickBot="1" x14ac:dyDescent="0.25">
      <c r="A400" s="71">
        <v>200</v>
      </c>
      <c r="B400" s="53">
        <f>(I400/1000)/(A400/1000000)</f>
        <v>231.99999999999997</v>
      </c>
      <c r="C400" s="46">
        <v>462</v>
      </c>
      <c r="F400" s="81" t="s">
        <v>1037</v>
      </c>
      <c r="H400" s="48">
        <v>464</v>
      </c>
      <c r="I400" s="49">
        <v>46.4</v>
      </c>
      <c r="J400" s="95">
        <v>268</v>
      </c>
      <c r="K400" s="48">
        <v>10</v>
      </c>
      <c r="L400" s="50">
        <v>5765</v>
      </c>
      <c r="M400" s="48">
        <v>47</v>
      </c>
      <c r="N400" s="75">
        <v>54.5</v>
      </c>
      <c r="O400" s="61">
        <v>464</v>
      </c>
      <c r="P400" s="44" t="s">
        <v>1119</v>
      </c>
      <c r="Q400" s="56">
        <v>19</v>
      </c>
      <c r="R400" s="48" t="s">
        <v>393</v>
      </c>
      <c r="S400" s="62" t="s">
        <v>393</v>
      </c>
      <c r="T400" s="73"/>
      <c r="U400" s="62"/>
      <c r="V400" s="62"/>
      <c r="W400" s="52">
        <v>14117306</v>
      </c>
      <c r="X400" s="57"/>
      <c r="Y400" s="220"/>
      <c r="Z400" s="104" t="s">
        <v>3205</v>
      </c>
      <c r="AA400" s="47" t="str">
        <f>CONCATENATE("&gt;",F400,"_",C400," ",Z400)</f>
        <v>&gt;CCHF S1_462 Nairo.CCHFV</v>
      </c>
      <c r="AB400" s="44" t="str">
        <f>P400</f>
        <v>TCTCAAAGAAACACGTGCC</v>
      </c>
      <c r="AH400" s="45">
        <v>399</v>
      </c>
    </row>
    <row r="401" spans="1:34" ht="14.25" customHeight="1" thickTop="1" thickBot="1" x14ac:dyDescent="0.25">
      <c r="A401" s="71">
        <v>200</v>
      </c>
      <c r="B401" s="53">
        <f>(I401/1000)/(A401/1000000)</f>
        <v>337.5</v>
      </c>
      <c r="C401" s="46">
        <v>463</v>
      </c>
      <c r="F401" s="81" t="s">
        <v>1120</v>
      </c>
      <c r="H401" s="48">
        <v>675</v>
      </c>
      <c r="I401" s="49">
        <v>67.5</v>
      </c>
      <c r="J401" s="95">
        <v>425</v>
      </c>
      <c r="K401" s="48">
        <v>14.5</v>
      </c>
      <c r="L401" s="50">
        <v>6291</v>
      </c>
      <c r="M401" s="48">
        <v>38</v>
      </c>
      <c r="N401" s="75">
        <v>54</v>
      </c>
      <c r="O401" s="61">
        <v>675</v>
      </c>
      <c r="P401" s="44" t="s">
        <v>1121</v>
      </c>
      <c r="Q401" s="56">
        <v>21</v>
      </c>
      <c r="R401" s="48" t="s">
        <v>393</v>
      </c>
      <c r="S401" s="62" t="s">
        <v>393</v>
      </c>
      <c r="T401" s="73"/>
      <c r="U401" s="62"/>
      <c r="V401" s="62"/>
      <c r="W401" s="52">
        <v>14117307</v>
      </c>
      <c r="X401" s="57"/>
      <c r="Y401" s="220"/>
      <c r="Z401" s="104" t="s">
        <v>3205</v>
      </c>
      <c r="AA401" s="47" t="str">
        <f>CONCATENATE("&gt;",F401,"_",C401," ",Z401)</f>
        <v>&gt;CCHF S122_463 Nairo.CCHFV</v>
      </c>
      <c r="AB401" s="44" t="str">
        <f>P401</f>
        <v>CCTTTTTGAACTCTTCAAACC</v>
      </c>
      <c r="AH401" s="45">
        <v>400</v>
      </c>
    </row>
    <row r="402" spans="1:34" ht="14.25" customHeight="1" thickTop="1" thickBot="1" x14ac:dyDescent="0.25">
      <c r="A402" s="71">
        <v>100</v>
      </c>
      <c r="B402" s="53">
        <f>(I402/1000)/(A402/1000000)</f>
        <v>214.99999999999997</v>
      </c>
      <c r="C402" s="46">
        <v>464</v>
      </c>
      <c r="F402" s="81" t="s">
        <v>1122</v>
      </c>
      <c r="H402" s="48">
        <v>215</v>
      </c>
      <c r="I402" s="49">
        <v>21.5</v>
      </c>
      <c r="J402" s="95">
        <v>197</v>
      </c>
      <c r="K402" s="48">
        <v>7.1</v>
      </c>
      <c r="L402" s="50">
        <v>9148</v>
      </c>
      <c r="M402" s="48">
        <v>51</v>
      </c>
      <c r="N402" s="75">
        <v>65.599999999999994</v>
      </c>
      <c r="O402" s="61">
        <v>215</v>
      </c>
      <c r="P402" s="44" t="s">
        <v>1123</v>
      </c>
      <c r="Q402" s="56">
        <v>26</v>
      </c>
      <c r="R402" s="48">
        <v>0.01</v>
      </c>
      <c r="S402" s="62" t="s">
        <v>406</v>
      </c>
      <c r="T402" s="73" t="s">
        <v>278</v>
      </c>
      <c r="U402" s="62" t="s">
        <v>426</v>
      </c>
      <c r="V402" s="62"/>
      <c r="W402" s="52">
        <v>14117308</v>
      </c>
      <c r="X402" s="57"/>
      <c r="Y402" s="220"/>
      <c r="Z402" s="104" t="s">
        <v>3205</v>
      </c>
      <c r="AA402" s="47" t="str">
        <f>CONCATENATE("&gt;",F402,"_",C402," ",Z402)</f>
        <v>&gt;CCHF probe_464 Nairo.CCHFV</v>
      </c>
      <c r="AB402" s="44" t="str">
        <f>P402</f>
        <v>ACTCAAGGKAACACTGTGGGCGTAAG</v>
      </c>
      <c r="AH402" s="45">
        <v>401</v>
      </c>
    </row>
    <row r="403" spans="1:34" ht="14.25" customHeight="1" thickTop="1" thickBot="1" x14ac:dyDescent="0.25">
      <c r="A403" s="71">
        <v>200</v>
      </c>
      <c r="B403" s="53">
        <f>(I403/1000)/(A403/1000000)</f>
        <v>327.99999999999994</v>
      </c>
      <c r="C403" s="46">
        <v>465</v>
      </c>
      <c r="F403" s="81" t="s">
        <v>1276</v>
      </c>
      <c r="H403" s="48">
        <v>656</v>
      </c>
      <c r="I403" s="49">
        <v>65.599999999999994</v>
      </c>
      <c r="J403" s="95">
        <v>361</v>
      </c>
      <c r="K403" s="48">
        <v>13.1</v>
      </c>
      <c r="L403" s="50">
        <v>5501</v>
      </c>
      <c r="M403" s="48">
        <v>58</v>
      </c>
      <c r="N403" s="75">
        <v>57.1</v>
      </c>
      <c r="O403" s="61">
        <v>656</v>
      </c>
      <c r="P403" s="44" t="s">
        <v>1277</v>
      </c>
      <c r="Q403" s="56">
        <v>18</v>
      </c>
      <c r="R403" s="48" t="s">
        <v>393</v>
      </c>
      <c r="S403" s="62" t="s">
        <v>393</v>
      </c>
      <c r="T403" s="73"/>
      <c r="U403" s="62"/>
      <c r="V403" s="62"/>
      <c r="W403" s="52">
        <v>14825872</v>
      </c>
      <c r="X403" s="57"/>
      <c r="Z403" s="104" t="s">
        <v>3239</v>
      </c>
      <c r="AA403" s="47" t="str">
        <f>CONCATENATE("&gt;",F403,"_",C403," ",Z403)</f>
        <v>&gt;RVF FP_465 Phlebo.RVFV</v>
      </c>
      <c r="AB403" s="44" t="str">
        <f>P403</f>
        <v>TGCCACGAGTYAGAGCCA</v>
      </c>
      <c r="AH403" s="45">
        <v>402</v>
      </c>
    </row>
    <row r="404" spans="1:34" ht="14.25" customHeight="1" thickTop="1" thickBot="1" x14ac:dyDescent="0.25">
      <c r="A404" s="71">
        <v>200</v>
      </c>
      <c r="B404" s="53">
        <f>(I404/1000)/(A404/1000000)</f>
        <v>320</v>
      </c>
      <c r="C404" s="46">
        <v>466</v>
      </c>
      <c r="F404" s="81" t="s">
        <v>1278</v>
      </c>
      <c r="H404" s="48">
        <v>640</v>
      </c>
      <c r="I404" s="49">
        <v>64</v>
      </c>
      <c r="J404" s="95">
        <v>357</v>
      </c>
      <c r="K404" s="48">
        <v>12.3</v>
      </c>
      <c r="L404" s="50">
        <v>5579</v>
      </c>
      <c r="M404" s="48">
        <v>63</v>
      </c>
      <c r="N404" s="75">
        <v>59.4</v>
      </c>
      <c r="O404" s="61">
        <v>640</v>
      </c>
      <c r="P404" s="44" t="s">
        <v>1279</v>
      </c>
      <c r="Q404" s="56">
        <v>18</v>
      </c>
      <c r="R404" s="48" t="s">
        <v>393</v>
      </c>
      <c r="S404" s="62" t="s">
        <v>393</v>
      </c>
      <c r="T404" s="73"/>
      <c r="U404" s="62"/>
      <c r="V404" s="62"/>
      <c r="W404" s="52">
        <v>14825873</v>
      </c>
      <c r="X404" s="57"/>
      <c r="Z404" s="104" t="s">
        <v>3239</v>
      </c>
      <c r="AA404" s="47" t="str">
        <f>CONCATENATE("&gt;",F404,"_",C404," ",Z404)</f>
        <v>&gt;RVF RP_466 Phlebo.RVFV</v>
      </c>
      <c r="AB404" s="44" t="str">
        <f>P404</f>
        <v>GTGGGTCCGAGAGTYTGC</v>
      </c>
      <c r="AH404" s="45">
        <v>403</v>
      </c>
    </row>
    <row r="405" spans="1:34" ht="14.25" customHeight="1" thickTop="1" thickBot="1" x14ac:dyDescent="0.25">
      <c r="A405" s="71">
        <v>100</v>
      </c>
      <c r="B405" s="53">
        <f>(I405/1000)/(A405/1000000)</f>
        <v>229.99999999999997</v>
      </c>
      <c r="C405" s="46">
        <v>467</v>
      </c>
      <c r="F405" s="81" t="s">
        <v>1290</v>
      </c>
      <c r="H405" s="48">
        <v>230</v>
      </c>
      <c r="I405" s="49">
        <v>23</v>
      </c>
      <c r="J405" s="95">
        <v>175</v>
      </c>
      <c r="K405" s="48">
        <v>5.4</v>
      </c>
      <c r="L405" s="50">
        <v>7619</v>
      </c>
      <c r="M405" s="48">
        <v>63</v>
      </c>
      <c r="N405" s="75">
        <v>65.8</v>
      </c>
      <c r="O405" s="61">
        <v>230</v>
      </c>
      <c r="P405" s="44" t="s">
        <v>1291</v>
      </c>
      <c r="Q405" s="56">
        <v>22</v>
      </c>
      <c r="R405" s="48">
        <v>0.01</v>
      </c>
      <c r="S405" s="62" t="s">
        <v>406</v>
      </c>
      <c r="T405" s="73" t="s">
        <v>278</v>
      </c>
      <c r="U405" s="62" t="s">
        <v>426</v>
      </c>
      <c r="V405" s="62"/>
      <c r="W405" s="52">
        <v>14825879</v>
      </c>
      <c r="X405" s="57"/>
      <c r="Z405" s="104" t="s">
        <v>3239</v>
      </c>
      <c r="AA405" s="47" t="str">
        <f>CONCATENATE("&gt;",F405,"_",C405," ",Z405)</f>
        <v>&gt;RVF Probe_467 Phlebo.RVFV</v>
      </c>
      <c r="AB405" s="44" t="str">
        <f>P405</f>
        <v>TCCTTCTCCCAGTCAGCCCCAC</v>
      </c>
      <c r="AH405" s="45">
        <v>404</v>
      </c>
    </row>
    <row r="406" spans="1:34" ht="14.25" customHeight="1" thickTop="1" thickBot="1" x14ac:dyDescent="0.25">
      <c r="A406" s="71">
        <v>100</v>
      </c>
      <c r="B406" s="193">
        <f>(I406/1000)/(A406/1000000)</f>
        <v>306</v>
      </c>
      <c r="C406" s="194">
        <v>468</v>
      </c>
      <c r="F406" s="81" t="s">
        <v>497</v>
      </c>
      <c r="H406" s="48">
        <v>306</v>
      </c>
      <c r="I406" s="49">
        <v>30.6</v>
      </c>
      <c r="J406" s="95">
        <v>253</v>
      </c>
      <c r="K406" s="48">
        <v>8.6</v>
      </c>
      <c r="L406" s="50">
        <v>8277</v>
      </c>
      <c r="M406" s="48">
        <v>37</v>
      </c>
      <c r="N406" s="75">
        <v>60.4</v>
      </c>
      <c r="O406" s="61">
        <v>306</v>
      </c>
      <c r="P406" s="44" t="s">
        <v>563</v>
      </c>
      <c r="Q406" s="56">
        <v>27</v>
      </c>
      <c r="R406" s="48">
        <v>0.01</v>
      </c>
      <c r="S406" s="62" t="s">
        <v>385</v>
      </c>
      <c r="T406" s="73"/>
      <c r="U406" s="62"/>
      <c r="V406" s="62"/>
      <c r="W406" s="52">
        <v>15039226</v>
      </c>
      <c r="X406" s="57"/>
      <c r="Z406" s="104" t="s">
        <v>3228</v>
      </c>
      <c r="AA406" s="47" t="str">
        <f>CONCATENATE("&gt;",F406,"_",C406," ",Z406)</f>
        <v>&gt;INNT.JE.5nc.f_468 Flav.JEV</v>
      </c>
      <c r="AB406" s="44" t="str">
        <f>P406</f>
        <v>AGTTTATCTGTGTGAACTTCTTGGCTT</v>
      </c>
      <c r="AH406" s="45">
        <v>405</v>
      </c>
    </row>
    <row r="407" spans="1:34" ht="14.25" customHeight="1" thickTop="1" thickBot="1" x14ac:dyDescent="0.25">
      <c r="A407" s="71">
        <v>100</v>
      </c>
      <c r="B407" s="53">
        <f>(I407/1000)/(A407/1000000)</f>
        <v>354</v>
      </c>
      <c r="C407" s="46">
        <v>469</v>
      </c>
      <c r="F407" s="81" t="s">
        <v>498</v>
      </c>
      <c r="H407" s="48">
        <v>354</v>
      </c>
      <c r="I407" s="49">
        <v>35.4</v>
      </c>
      <c r="J407" s="95">
        <v>247</v>
      </c>
      <c r="K407" s="48">
        <v>8</v>
      </c>
      <c r="L407" s="50">
        <v>6987</v>
      </c>
      <c r="M407" s="48">
        <v>47</v>
      </c>
      <c r="N407" s="75">
        <v>60.6</v>
      </c>
      <c r="O407" s="61">
        <v>354</v>
      </c>
      <c r="P407" s="44" t="s">
        <v>564</v>
      </c>
      <c r="Q407" s="56">
        <v>23</v>
      </c>
      <c r="R407" s="48">
        <v>0.01</v>
      </c>
      <c r="S407" s="62" t="s">
        <v>385</v>
      </c>
      <c r="T407" s="73"/>
      <c r="U407" s="62"/>
      <c r="V407" s="62"/>
      <c r="W407" s="52">
        <v>15039227</v>
      </c>
      <c r="X407" s="57"/>
      <c r="Z407" s="104" t="s">
        <v>3228</v>
      </c>
      <c r="AA407" s="47" t="str">
        <f>CONCATENATE("&gt;",F407,"_",C407," ",Z407)</f>
        <v>&gt;INNT.JE.5nc.r_469 Flav.JEV</v>
      </c>
      <c r="AB407" s="44" t="str">
        <f>P407</f>
        <v>CCCTCCTGGTTTTTTAGTCATGG</v>
      </c>
      <c r="AH407" s="45">
        <v>406</v>
      </c>
    </row>
    <row r="408" spans="1:34" ht="14.25" customHeight="1" thickTop="1" thickBot="1" x14ac:dyDescent="0.25">
      <c r="A408" s="71">
        <v>100</v>
      </c>
      <c r="B408" s="193">
        <f>(I408/1000)/(A408/1000000)</f>
        <v>422</v>
      </c>
      <c r="C408" s="194">
        <v>470</v>
      </c>
      <c r="F408" s="81" t="s">
        <v>1293</v>
      </c>
      <c r="H408" s="48">
        <v>422</v>
      </c>
      <c r="I408" s="49">
        <v>42.2</v>
      </c>
      <c r="J408" s="95">
        <v>325</v>
      </c>
      <c r="K408" s="48">
        <v>13.3</v>
      </c>
      <c r="L408" s="50">
        <v>7717</v>
      </c>
      <c r="M408" s="48">
        <v>38</v>
      </c>
      <c r="N408" s="75">
        <v>58.9</v>
      </c>
      <c r="O408" s="61">
        <v>422</v>
      </c>
      <c r="P408" s="44" t="s">
        <v>1294</v>
      </c>
      <c r="Q408" s="56">
        <v>25</v>
      </c>
      <c r="R408" s="48" t="s">
        <v>393</v>
      </c>
      <c r="S408" s="62" t="s">
        <v>393</v>
      </c>
      <c r="T408" s="73"/>
      <c r="U408" s="62"/>
      <c r="V408" s="62"/>
      <c r="W408" s="52">
        <v>15039228</v>
      </c>
      <c r="X408" s="57"/>
      <c r="Y408" s="220"/>
      <c r="Z408" s="104" t="s">
        <v>3228</v>
      </c>
      <c r="AA408" s="47" t="str">
        <f>CONCATENATE("&gt;",F408,"_",C408," ",Z408)</f>
        <v>&gt;JE-multi-forward_470 Flav.JEV</v>
      </c>
      <c r="AB408" s="44" t="str">
        <f>P408</f>
        <v>AGAACGGAAGAYAACCATGACTAAA</v>
      </c>
      <c r="AH408" s="45">
        <v>407</v>
      </c>
    </row>
    <row r="409" spans="1:34" ht="14.25" customHeight="1" thickTop="1" thickBot="1" x14ac:dyDescent="0.25">
      <c r="A409" s="71">
        <v>200</v>
      </c>
      <c r="B409" s="53">
        <f>(I409/1000)/(A409/1000000)</f>
        <v>233</v>
      </c>
      <c r="C409" s="46">
        <v>471</v>
      </c>
      <c r="F409" s="81" t="s">
        <v>1295</v>
      </c>
      <c r="H409" s="48">
        <v>466</v>
      </c>
      <c r="I409" s="49">
        <v>46.6</v>
      </c>
      <c r="J409" s="95">
        <v>283</v>
      </c>
      <c r="K409" s="48">
        <v>9.8000000000000007</v>
      </c>
      <c r="L409" s="50">
        <v>6082</v>
      </c>
      <c r="M409" s="48">
        <v>45</v>
      </c>
      <c r="N409" s="75">
        <v>55.3</v>
      </c>
      <c r="O409" s="61">
        <v>466</v>
      </c>
      <c r="P409" s="44" t="s">
        <v>1296</v>
      </c>
      <c r="Q409" s="56">
        <v>20</v>
      </c>
      <c r="R409" s="48" t="s">
        <v>393</v>
      </c>
      <c r="S409" s="62" t="s">
        <v>393</v>
      </c>
      <c r="T409" s="73"/>
      <c r="U409" s="62"/>
      <c r="V409" s="62"/>
      <c r="W409" s="52">
        <v>15039229</v>
      </c>
      <c r="X409" s="57"/>
      <c r="Z409" s="104" t="s">
        <v>3228</v>
      </c>
      <c r="AA409" s="47" t="str">
        <f>CONCATENATE("&gt;",F409,"_",C409," ",Z409)</f>
        <v>&gt;JE-multi-reverse_471 Flav.JEV</v>
      </c>
      <c r="AB409" s="44" t="str">
        <f>P409</f>
        <v>CCGCGTTTCAGCATATTGAT</v>
      </c>
      <c r="AH409" s="45">
        <v>408</v>
      </c>
    </row>
    <row r="410" spans="1:34" ht="14.25" customHeight="1" thickTop="1" thickBot="1" x14ac:dyDescent="0.25">
      <c r="A410" s="71">
        <v>100</v>
      </c>
      <c r="B410" s="53">
        <f>(I410/1000)/(A410/1000000)</f>
        <v>50.999999999999993</v>
      </c>
      <c r="C410" s="46">
        <v>472</v>
      </c>
      <c r="F410" s="81" t="s">
        <v>501</v>
      </c>
      <c r="H410" s="48">
        <v>51</v>
      </c>
      <c r="I410" s="49">
        <v>5.0999999999999996</v>
      </c>
      <c r="J410" s="95">
        <v>47</v>
      </c>
      <c r="K410" s="48">
        <v>1.7</v>
      </c>
      <c r="L410" s="50">
        <v>9109</v>
      </c>
      <c r="M410" s="48">
        <v>34</v>
      </c>
      <c r="N410" s="75">
        <v>58.5</v>
      </c>
      <c r="O410" s="61">
        <v>51</v>
      </c>
      <c r="P410" s="44" t="s">
        <v>567</v>
      </c>
      <c r="Q410" s="56">
        <v>26</v>
      </c>
      <c r="R410" s="48">
        <v>0.01</v>
      </c>
      <c r="S410" s="62" t="s">
        <v>406</v>
      </c>
      <c r="T410" s="73" t="s">
        <v>279</v>
      </c>
      <c r="U410" s="62" t="s">
        <v>426</v>
      </c>
      <c r="V410" s="62"/>
      <c r="W410" s="52">
        <v>15039230</v>
      </c>
      <c r="X410" s="57"/>
      <c r="Z410" s="104" t="s">
        <v>3228</v>
      </c>
      <c r="AA410" s="47" t="str">
        <f>CONCATENATE("&gt;",F410,"_",C410," ",Z410)</f>
        <v>&gt;INNT.JE5nc.sKhex_472 Flav.JEV</v>
      </c>
      <c r="AB410" s="44" t="str">
        <f>P410</f>
        <v>CCACTTTAAACACTAATATACAACCC</v>
      </c>
      <c r="AH410" s="45">
        <v>409</v>
      </c>
    </row>
    <row r="411" spans="1:34" ht="14.25" customHeight="1" thickTop="1" thickBot="1" x14ac:dyDescent="0.25">
      <c r="A411" s="71">
        <v>100</v>
      </c>
      <c r="B411" s="53">
        <f>(I411/1000)/(A411/1000000)</f>
        <v>120</v>
      </c>
      <c r="C411" s="46">
        <v>473</v>
      </c>
      <c r="F411" s="81" t="s">
        <v>499</v>
      </c>
      <c r="H411" s="48">
        <v>120</v>
      </c>
      <c r="I411" s="49">
        <v>12</v>
      </c>
      <c r="J411" s="95">
        <v>100</v>
      </c>
      <c r="K411" s="48">
        <v>4</v>
      </c>
      <c r="L411" s="50">
        <v>8373</v>
      </c>
      <c r="M411" s="48">
        <v>39</v>
      </c>
      <c r="N411" s="75">
        <v>57.1</v>
      </c>
      <c r="O411" s="61">
        <v>120</v>
      </c>
      <c r="P411" s="44" t="s">
        <v>565</v>
      </c>
      <c r="Q411" s="56">
        <v>23</v>
      </c>
      <c r="R411" s="48">
        <v>0.01</v>
      </c>
      <c r="S411" s="62" t="s">
        <v>406</v>
      </c>
      <c r="T411" s="73" t="s">
        <v>278</v>
      </c>
      <c r="U411" s="62" t="s">
        <v>407</v>
      </c>
      <c r="V411" s="62"/>
      <c r="W411" s="52">
        <v>15039231</v>
      </c>
      <c r="X411" s="57"/>
      <c r="Z411" s="104" t="s">
        <v>3228</v>
      </c>
      <c r="AA411" s="47" t="str">
        <f>CONCATENATE("&gt;",F411,"_",C411," ",Z411)</f>
        <v>&gt;INNT.JE5nc.sFAM_473 Flav.JEV</v>
      </c>
      <c r="AB411" s="44" t="str">
        <f>P411</f>
        <v>GTTGAGAAGAATCGAGAGATTAC</v>
      </c>
      <c r="AH411" s="45">
        <v>410</v>
      </c>
    </row>
    <row r="412" spans="1:34" ht="14.25" customHeight="1" thickTop="1" thickBot="1" x14ac:dyDescent="0.25">
      <c r="A412" s="71">
        <v>100</v>
      </c>
      <c r="B412" s="102">
        <f>(I412/1000)/(A412/1000000)</f>
        <v>60</v>
      </c>
      <c r="C412" s="46">
        <v>474</v>
      </c>
      <c r="F412" s="81" t="s">
        <v>1299</v>
      </c>
      <c r="I412" s="49">
        <v>6</v>
      </c>
      <c r="J412" s="95"/>
      <c r="L412" s="50">
        <v>6285</v>
      </c>
      <c r="N412" s="75">
        <v>65</v>
      </c>
      <c r="O412" s="61"/>
      <c r="P412" s="44" t="s">
        <v>1298</v>
      </c>
      <c r="Q412" s="56">
        <v>15</v>
      </c>
      <c r="S412" s="62" t="s">
        <v>406</v>
      </c>
      <c r="T412" s="73" t="s">
        <v>278</v>
      </c>
      <c r="U412" s="62" t="s">
        <v>1054</v>
      </c>
      <c r="V412" s="62"/>
      <c r="W412" s="52">
        <v>4316034</v>
      </c>
      <c r="X412" s="57"/>
      <c r="Y412" s="220"/>
      <c r="Z412" s="104" t="s">
        <v>3228</v>
      </c>
      <c r="AA412" s="47" t="str">
        <f>CONCATENATE("&gt;",F412,"_",C412," ",Z412)</f>
        <v>&gt;Multiprobe_JEV_474 Flav.JEV</v>
      </c>
      <c r="AB412" s="44" t="str">
        <f>P412</f>
        <v>ACCAGGAGGGCCCGG</v>
      </c>
      <c r="AH412" s="45">
        <v>411</v>
      </c>
    </row>
    <row r="413" spans="1:34" ht="14.25" customHeight="1" thickTop="1" thickBot="1" x14ac:dyDescent="0.25">
      <c r="A413" s="71">
        <v>100</v>
      </c>
      <c r="B413" s="53">
        <f>(I413/1000)/(A413/1000000)</f>
        <v>550</v>
      </c>
      <c r="C413" s="46"/>
      <c r="F413" s="81" t="s">
        <v>1280</v>
      </c>
      <c r="H413" s="48">
        <v>550</v>
      </c>
      <c r="I413" s="49">
        <v>55</v>
      </c>
      <c r="J413" s="95">
        <v>336</v>
      </c>
      <c r="K413" s="48">
        <v>12.6</v>
      </c>
      <c r="L413" s="50">
        <v>6110</v>
      </c>
      <c r="M413" s="48">
        <v>45</v>
      </c>
      <c r="N413" s="75">
        <v>55.3</v>
      </c>
      <c r="O413" s="61">
        <v>550</v>
      </c>
      <c r="P413" s="44" t="s">
        <v>1281</v>
      </c>
      <c r="Q413" s="56">
        <v>20</v>
      </c>
      <c r="R413" s="48" t="s">
        <v>393</v>
      </c>
      <c r="S413" s="62" t="s">
        <v>393</v>
      </c>
      <c r="T413" s="73"/>
      <c r="U413" s="62"/>
      <c r="V413" s="62"/>
      <c r="W413" s="52">
        <v>14825874</v>
      </c>
      <c r="X413" s="57"/>
      <c r="Y413" s="220"/>
      <c r="AA413" s="47" t="str">
        <f>CONCATENATE("&gt;",F413,"_",C413," ",Z413)</f>
        <v xml:space="preserve">&gt;M-F675_ </v>
      </c>
      <c r="AB413" s="44" t="str">
        <f>P413</f>
        <v>ACCATCATTGCAAAGGCTGA</v>
      </c>
      <c r="AH413" s="45">
        <v>412</v>
      </c>
    </row>
    <row r="414" spans="1:34" ht="14.25" customHeight="1" thickTop="1" thickBot="1" x14ac:dyDescent="0.25">
      <c r="A414" s="71">
        <v>100</v>
      </c>
      <c r="B414" s="53">
        <f>(I414/1000)/(A414/1000000)</f>
        <v>705.99999999999989</v>
      </c>
      <c r="C414" s="220"/>
      <c r="F414" s="81" t="s">
        <v>1282</v>
      </c>
      <c r="H414" s="48">
        <v>706</v>
      </c>
      <c r="I414" s="49">
        <v>70.599999999999994</v>
      </c>
      <c r="J414" s="95">
        <v>427</v>
      </c>
      <c r="K414" s="48">
        <v>14.6</v>
      </c>
      <c r="L414" s="50">
        <v>6052</v>
      </c>
      <c r="M414" s="48">
        <v>55</v>
      </c>
      <c r="N414" s="75">
        <v>59.4</v>
      </c>
      <c r="O414" s="61">
        <v>706</v>
      </c>
      <c r="P414" s="44" t="s">
        <v>1283</v>
      </c>
      <c r="Q414" s="56">
        <v>20</v>
      </c>
      <c r="R414" s="48" t="s">
        <v>393</v>
      </c>
      <c r="S414" s="62" t="s">
        <v>393</v>
      </c>
      <c r="T414" s="73"/>
      <c r="U414" s="62"/>
      <c r="V414" s="62"/>
      <c r="W414" s="52">
        <v>14825875</v>
      </c>
      <c r="X414" s="57"/>
      <c r="AA414" s="47" t="str">
        <f>CONCATENATE("&gt;",F414,"_",C414," ",Z414)</f>
        <v xml:space="preserve">&gt;M-R1645_ </v>
      </c>
      <c r="AB414" s="44" t="str">
        <f>P414</f>
        <v>GCCATGTGAACCCCTATGTC</v>
      </c>
      <c r="AH414" s="45">
        <v>413</v>
      </c>
    </row>
    <row r="415" spans="1:34" ht="14.25" customHeight="1" thickTop="1" thickBot="1" x14ac:dyDescent="0.25">
      <c r="A415" s="71">
        <v>100</v>
      </c>
      <c r="B415" s="53">
        <f>(I415/1000)/(A415/1000000)</f>
        <v>617</v>
      </c>
      <c r="C415" s="46"/>
      <c r="F415" s="81" t="s">
        <v>1035</v>
      </c>
      <c r="H415" s="48">
        <v>617</v>
      </c>
      <c r="I415" s="49">
        <v>61.7</v>
      </c>
      <c r="J415" s="95">
        <v>327</v>
      </c>
      <c r="K415" s="48">
        <v>12.1</v>
      </c>
      <c r="L415" s="50">
        <v>5300</v>
      </c>
      <c r="M415" s="48">
        <v>64</v>
      </c>
      <c r="N415" s="75">
        <v>57.6</v>
      </c>
      <c r="O415" s="61">
        <v>617</v>
      </c>
      <c r="P415" s="44" t="s">
        <v>1036</v>
      </c>
      <c r="Q415" s="56">
        <v>17</v>
      </c>
      <c r="R415" s="48" t="s">
        <v>393</v>
      </c>
      <c r="S415" s="62" t="s">
        <v>393</v>
      </c>
      <c r="T415" s="73"/>
      <c r="U415" s="62"/>
      <c r="V415" s="62"/>
      <c r="W415" s="52">
        <v>14080961</v>
      </c>
      <c r="X415" s="57"/>
      <c r="Y415" s="220"/>
      <c r="Z415" s="104" t="s">
        <v>3205</v>
      </c>
      <c r="AA415" s="47" t="str">
        <f>CONCATENATE("&gt;",F415,"_",C415," ",Z415)</f>
        <v>&gt;CCHF Reverse_ Nairo.CCHFV</v>
      </c>
      <c r="AB415" s="44" t="str">
        <f>P415</f>
        <v>CAGGGCGGGTTGAAAGC</v>
      </c>
      <c r="AH415" s="45">
        <v>414</v>
      </c>
    </row>
    <row r="416" spans="1:34" ht="14.25" customHeight="1" thickTop="1" thickBot="1" x14ac:dyDescent="0.25">
      <c r="A416" s="71">
        <v>100</v>
      </c>
      <c r="B416" s="53">
        <f>(I416/1000)/(A416/1000000)</f>
        <v>570</v>
      </c>
      <c r="C416" s="46"/>
      <c r="F416" s="81" t="s">
        <v>1286</v>
      </c>
      <c r="H416" s="48">
        <v>570</v>
      </c>
      <c r="I416" s="49">
        <v>57</v>
      </c>
      <c r="J416" s="95">
        <v>319</v>
      </c>
      <c r="K416" s="48">
        <v>11.7</v>
      </c>
      <c r="L416" s="50">
        <v>5604</v>
      </c>
      <c r="M416" s="48">
        <v>61</v>
      </c>
      <c r="N416" s="75">
        <v>58.2</v>
      </c>
      <c r="O416" s="61">
        <v>570</v>
      </c>
      <c r="P416" s="44" t="s">
        <v>1287</v>
      </c>
      <c r="Q416" s="56">
        <v>18</v>
      </c>
      <c r="R416" s="48" t="s">
        <v>393</v>
      </c>
      <c r="S416" s="62" t="s">
        <v>393</v>
      </c>
      <c r="T416" s="73"/>
      <c r="U416" s="62"/>
      <c r="V416" s="62"/>
      <c r="W416" s="52">
        <v>14825877</v>
      </c>
      <c r="X416" s="57"/>
      <c r="AA416" s="47" t="str">
        <f>CONCATENATE("&gt;",F416,"_",C416," ",Z416)</f>
        <v xml:space="preserve">&gt;mR 1580_ </v>
      </c>
      <c r="AB416" s="44" t="str">
        <f>P416</f>
        <v>GGTGGAAGGACTCTGCGA</v>
      </c>
      <c r="AH416" s="45">
        <v>415</v>
      </c>
    </row>
    <row r="417" spans="1:34" ht="14.25" customHeight="1" thickTop="1" thickBot="1" x14ac:dyDescent="0.25">
      <c r="A417" s="71">
        <v>100</v>
      </c>
      <c r="B417" s="53">
        <f>(I417/1000)/(A417/1000000)</f>
        <v>734</v>
      </c>
      <c r="C417" s="46"/>
      <c r="F417" s="81" t="s">
        <v>1288</v>
      </c>
      <c r="H417" s="48">
        <v>734</v>
      </c>
      <c r="I417" s="49">
        <v>73.400000000000006</v>
      </c>
      <c r="J417" s="95">
        <v>377</v>
      </c>
      <c r="K417" s="48">
        <v>13.1</v>
      </c>
      <c r="L417" s="50">
        <v>5130</v>
      </c>
      <c r="M417" s="48">
        <v>52</v>
      </c>
      <c r="N417" s="75">
        <v>52.8</v>
      </c>
      <c r="O417" s="61">
        <v>734</v>
      </c>
      <c r="P417" s="44" t="s">
        <v>1289</v>
      </c>
      <c r="Q417" s="56">
        <v>17</v>
      </c>
      <c r="R417" s="48" t="s">
        <v>393</v>
      </c>
      <c r="S417" s="62" t="s">
        <v>393</v>
      </c>
      <c r="T417" s="73"/>
      <c r="U417" s="62"/>
      <c r="V417" s="62"/>
      <c r="W417" s="52">
        <v>14825878</v>
      </c>
      <c r="X417" s="57"/>
      <c r="AA417" s="47" t="str">
        <f>CONCATENATE("&gt;",F417,"_",C417," ",Z417)</f>
        <v xml:space="preserve">&gt;mR 1342_ </v>
      </c>
      <c r="AB417" s="44" t="str">
        <f>P417</f>
        <v>CCTGACCCATTAGCATG</v>
      </c>
      <c r="AH417" s="45">
        <v>416</v>
      </c>
    </row>
    <row r="418" spans="1:34" ht="14.25" customHeight="1" thickTop="1" thickBot="1" x14ac:dyDescent="0.25">
      <c r="A418" s="71">
        <v>100</v>
      </c>
      <c r="B418" s="53">
        <f>(I418/1000)/(A418/1000000)</f>
        <v>570</v>
      </c>
      <c r="C418" s="46"/>
      <c r="F418" s="81" t="s">
        <v>1130</v>
      </c>
      <c r="H418" s="48">
        <v>570</v>
      </c>
      <c r="I418" s="49">
        <v>57</v>
      </c>
      <c r="J418" s="95">
        <v>422</v>
      </c>
      <c r="K418" s="48">
        <v>15.2</v>
      </c>
      <c r="L418" s="50">
        <v>7415</v>
      </c>
      <c r="M418" s="48">
        <v>47</v>
      </c>
      <c r="N418" s="75">
        <v>61.9</v>
      </c>
      <c r="O418" s="61">
        <v>570</v>
      </c>
      <c r="P418" s="44" t="s">
        <v>645</v>
      </c>
      <c r="Q418" s="56">
        <v>24</v>
      </c>
      <c r="R418" s="48" t="s">
        <v>393</v>
      </c>
      <c r="S418" s="62" t="s">
        <v>393</v>
      </c>
      <c r="T418" s="73"/>
      <c r="U418" s="62"/>
      <c r="V418" s="62"/>
      <c r="W418" s="52">
        <v>13740943</v>
      </c>
      <c r="X418" s="57"/>
      <c r="Z418" s="104" t="s">
        <v>824</v>
      </c>
      <c r="AA418" s="47" t="str">
        <f>CONCATENATE("&gt;",F418,"_",C418," ",Z418)</f>
        <v>&gt;ORF2-s1_ HEV</v>
      </c>
      <c r="AB418" s="44" t="str">
        <f>P418</f>
        <v>GACAGAATTRATTTCGTCGGCTGG</v>
      </c>
      <c r="AH418" s="45">
        <v>417</v>
      </c>
    </row>
    <row r="419" spans="1:34" ht="14.25" customHeight="1" thickTop="1" thickBot="1" x14ac:dyDescent="0.25">
      <c r="A419" s="71">
        <v>100</v>
      </c>
      <c r="B419" s="53">
        <f>(I419/1000)/(A419/1000000)</f>
        <v>593</v>
      </c>
      <c r="C419" s="46"/>
      <c r="F419" s="81" t="s">
        <v>1131</v>
      </c>
      <c r="H419" s="48">
        <v>593</v>
      </c>
      <c r="I419" s="49">
        <v>59.3</v>
      </c>
      <c r="J419" s="95">
        <v>453</v>
      </c>
      <c r="K419" s="48">
        <v>15.4</v>
      </c>
      <c r="L419" s="50">
        <v>7636</v>
      </c>
      <c r="M419" s="48">
        <v>38</v>
      </c>
      <c r="N419" s="75">
        <v>58.9</v>
      </c>
      <c r="O419" s="61">
        <v>593</v>
      </c>
      <c r="P419" s="44" t="s">
        <v>647</v>
      </c>
      <c r="Q419" s="56">
        <v>25</v>
      </c>
      <c r="R419" s="48" t="s">
        <v>393</v>
      </c>
      <c r="S419" s="62" t="s">
        <v>393</v>
      </c>
      <c r="T419" s="73"/>
      <c r="U419" s="62"/>
      <c r="V419" s="62"/>
      <c r="W419" s="52">
        <v>13740944</v>
      </c>
      <c r="X419" s="57"/>
      <c r="Z419" s="104" t="s">
        <v>824</v>
      </c>
      <c r="AA419" s="47" t="str">
        <f>CONCATENATE("&gt;",F419,"_",C419," ",Z419)</f>
        <v>&gt;ORF2-a1_ HEV</v>
      </c>
      <c r="AB419" s="44" t="str">
        <f>P419</f>
        <v>CTTGTTCRTGYTGGTTRTCATAATC</v>
      </c>
      <c r="AH419" s="45">
        <v>418</v>
      </c>
    </row>
    <row r="420" spans="1:34" ht="14.25" customHeight="1" thickTop="1" thickBot="1" x14ac:dyDescent="0.25">
      <c r="A420" s="71">
        <v>100</v>
      </c>
      <c r="B420" s="53">
        <f>(I420/1000)/(A420/1000000)</f>
        <v>691.99999999999989</v>
      </c>
      <c r="C420" s="46"/>
      <c r="F420" s="81" t="s">
        <v>1132</v>
      </c>
      <c r="H420" s="48">
        <v>692</v>
      </c>
      <c r="I420" s="49">
        <v>69.2</v>
      </c>
      <c r="J420" s="95">
        <v>461</v>
      </c>
      <c r="K420" s="48">
        <v>15.6</v>
      </c>
      <c r="L420" s="50">
        <v>6661</v>
      </c>
      <c r="M420" s="48">
        <v>50</v>
      </c>
      <c r="N420" s="75">
        <v>60.3</v>
      </c>
      <c r="O420" s="61">
        <v>692</v>
      </c>
      <c r="P420" s="44" t="s">
        <v>1133</v>
      </c>
      <c r="Q420" s="56">
        <v>22</v>
      </c>
      <c r="R420" s="48" t="s">
        <v>393</v>
      </c>
      <c r="S420" s="62" t="s">
        <v>393</v>
      </c>
      <c r="T420" s="73"/>
      <c r="U420" s="62"/>
      <c r="V420" s="62"/>
      <c r="W420" s="52">
        <v>13740945</v>
      </c>
      <c r="X420" s="57"/>
      <c r="Z420" s="104" t="s">
        <v>824</v>
      </c>
      <c r="AA420" s="47" t="str">
        <f>CONCATENATE("&gt;",F420,"_",C420," ",Z420)</f>
        <v>&gt;ORF1-s1_ HEV</v>
      </c>
      <c r="AB420" s="44" t="str">
        <f>P420</f>
        <v>CTGGCATYACTACTCYATTGGC</v>
      </c>
      <c r="AH420" s="45">
        <v>419</v>
      </c>
    </row>
    <row r="421" spans="1:34" ht="14.25" customHeight="1" thickTop="1" thickBot="1" x14ac:dyDescent="0.25">
      <c r="A421" s="71">
        <v>100</v>
      </c>
      <c r="B421" s="53">
        <f>(I421/1000)/(A421/1000000)</f>
        <v>437.99999999999994</v>
      </c>
      <c r="C421" s="46"/>
      <c r="F421" s="81" t="s">
        <v>1131</v>
      </c>
      <c r="H421" s="48">
        <v>438</v>
      </c>
      <c r="I421" s="49">
        <v>43.8</v>
      </c>
      <c r="J421" s="95">
        <v>310</v>
      </c>
      <c r="K421" s="48">
        <v>11.3</v>
      </c>
      <c r="L421" s="50">
        <v>7065</v>
      </c>
      <c r="M421" s="48">
        <v>54</v>
      </c>
      <c r="N421" s="75">
        <v>63.3</v>
      </c>
      <c r="O421" s="61">
        <v>438</v>
      </c>
      <c r="P421" s="44" t="s">
        <v>1134</v>
      </c>
      <c r="Q421" s="56">
        <v>23</v>
      </c>
      <c r="R421" s="48" t="s">
        <v>393</v>
      </c>
      <c r="S421" s="62" t="s">
        <v>393</v>
      </c>
      <c r="T421" s="73"/>
      <c r="U421" s="62"/>
      <c r="V421" s="62"/>
      <c r="W421" s="52">
        <v>13740946</v>
      </c>
      <c r="X421" s="57"/>
      <c r="Z421" s="104" t="s">
        <v>824</v>
      </c>
      <c r="AA421" s="47" t="str">
        <f>CONCATENATE("&gt;",F421,"_",C421," ",Z421)</f>
        <v>&gt;ORF2-a1_ HEV</v>
      </c>
      <c r="AB421" s="44" t="str">
        <f>P421</f>
        <v>CCATCRARRCAGTAAGTGCGGTC</v>
      </c>
      <c r="AH421" s="45">
        <v>420</v>
      </c>
    </row>
    <row r="422" spans="1:34" ht="14.25" customHeight="1" thickTop="1" thickBot="1" x14ac:dyDescent="0.25">
      <c r="A422" s="71">
        <v>100</v>
      </c>
      <c r="B422" s="53">
        <f>(I422/1000)/(A422/1000000)</f>
        <v>549</v>
      </c>
      <c r="C422" s="46"/>
      <c r="F422" s="81" t="s">
        <v>1135</v>
      </c>
      <c r="H422" s="48">
        <v>549</v>
      </c>
      <c r="I422" s="49">
        <v>54.9</v>
      </c>
      <c r="J422" s="95">
        <v>390</v>
      </c>
      <c r="K422" s="48">
        <v>13.8</v>
      </c>
      <c r="L422" s="50">
        <v>7113</v>
      </c>
      <c r="M422" s="48">
        <v>57</v>
      </c>
      <c r="N422" s="75">
        <v>64.8</v>
      </c>
      <c r="O422" s="61">
        <v>549</v>
      </c>
      <c r="P422" s="44" t="s">
        <v>1136</v>
      </c>
      <c r="Q422" s="56">
        <v>23</v>
      </c>
      <c r="R422" s="48" t="s">
        <v>393</v>
      </c>
      <c r="S422" s="62" t="s">
        <v>393</v>
      </c>
      <c r="T422" s="73"/>
      <c r="U422" s="62"/>
      <c r="V422" s="62"/>
      <c r="W422" s="52">
        <v>13740947</v>
      </c>
      <c r="X422" s="57"/>
      <c r="Y422" s="220"/>
      <c r="Z422" s="104" t="s">
        <v>824</v>
      </c>
      <c r="AA422" s="47" t="str">
        <f>CONCATENATE("&gt;",F422,"_",C422," ",Z422)</f>
        <v>&gt;HE044_ HEV</v>
      </c>
      <c r="AB422" s="44" t="str">
        <f>P422</f>
        <v>CAAGGHTGGCGYTCKGTTGAGAC</v>
      </c>
      <c r="AH422" s="45">
        <v>421</v>
      </c>
    </row>
    <row r="423" spans="1:34" ht="14.25" customHeight="1" thickTop="1" thickBot="1" x14ac:dyDescent="0.25">
      <c r="A423" s="71">
        <v>100</v>
      </c>
      <c r="B423" s="53">
        <f>(I423/1000)/(A423/1000000)</f>
        <v>402</v>
      </c>
      <c r="C423" s="46"/>
      <c r="F423" s="81" t="s">
        <v>1137</v>
      </c>
      <c r="H423" s="48">
        <v>402</v>
      </c>
      <c r="I423" s="49">
        <v>40.200000000000003</v>
      </c>
      <c r="J423" s="95">
        <v>278</v>
      </c>
      <c r="K423" s="48">
        <v>8.8000000000000007</v>
      </c>
      <c r="L423" s="50">
        <v>6917</v>
      </c>
      <c r="M423" s="48">
        <v>56</v>
      </c>
      <c r="N423" s="75">
        <v>64.2</v>
      </c>
      <c r="O423" s="61">
        <v>402</v>
      </c>
      <c r="P423" s="44" t="s">
        <v>1138</v>
      </c>
      <c r="Q423" s="56">
        <v>23</v>
      </c>
      <c r="R423" s="48" t="s">
        <v>393</v>
      </c>
      <c r="S423" s="62" t="s">
        <v>393</v>
      </c>
      <c r="T423" s="73"/>
      <c r="U423" s="62"/>
      <c r="V423" s="62"/>
      <c r="W423" s="52">
        <v>13740948</v>
      </c>
      <c r="X423" s="57"/>
      <c r="Z423" s="104" t="s">
        <v>824</v>
      </c>
      <c r="AA423" s="47" t="str">
        <f>CONCATENATE("&gt;",F423,"_",C423," ",Z423)</f>
        <v>&gt;HE040_ HEV</v>
      </c>
      <c r="AB423" s="44" t="str">
        <f>P423</f>
        <v>CCCTTRTCCTGCTGAGCRTTCTC</v>
      </c>
      <c r="AH423" s="45">
        <v>422</v>
      </c>
    </row>
    <row r="424" spans="1:34" ht="14.25" customHeight="1" thickTop="1" thickBot="1" x14ac:dyDescent="0.25">
      <c r="A424" s="71">
        <v>100</v>
      </c>
      <c r="B424" s="53">
        <f>(I424/1000)/(A424/1000000)</f>
        <v>368.99999999999994</v>
      </c>
      <c r="C424" s="46"/>
      <c r="F424" s="81" t="s">
        <v>1139</v>
      </c>
      <c r="H424" s="48">
        <v>369</v>
      </c>
      <c r="I424" s="49">
        <v>36.9</v>
      </c>
      <c r="J424" s="95">
        <v>251</v>
      </c>
      <c r="K424" s="48">
        <v>8.4</v>
      </c>
      <c r="L424" s="50">
        <v>6785</v>
      </c>
      <c r="M424" s="48">
        <v>61</v>
      </c>
      <c r="N424" s="75">
        <v>64.900000000000006</v>
      </c>
      <c r="O424" s="61">
        <v>369</v>
      </c>
      <c r="P424" s="44" t="s">
        <v>1140</v>
      </c>
      <c r="Q424" s="56">
        <v>22</v>
      </c>
      <c r="R424" s="48" t="s">
        <v>393</v>
      </c>
      <c r="S424" s="62" t="s">
        <v>393</v>
      </c>
      <c r="T424" s="73"/>
      <c r="U424" s="62"/>
      <c r="V424" s="62"/>
      <c r="W424" s="52">
        <v>13740949</v>
      </c>
      <c r="X424" s="57"/>
      <c r="Z424" s="104" t="s">
        <v>824</v>
      </c>
      <c r="AA424" s="47" t="str">
        <f>CONCATENATE("&gt;",F424,"_",C424," ",Z424)</f>
        <v>&gt;HE110-2a_ HEV</v>
      </c>
      <c r="AB424" s="44" t="str">
        <f>P424</f>
        <v>GYTCKGTTGAGACCTCYGGGGT</v>
      </c>
      <c r="AH424" s="45">
        <v>423</v>
      </c>
    </row>
    <row r="425" spans="1:34" ht="14.25" customHeight="1" thickTop="1" thickBot="1" x14ac:dyDescent="0.25">
      <c r="A425" s="71">
        <v>100</v>
      </c>
      <c r="B425" s="53">
        <f>(I425/1000)/(A425/1000000)</f>
        <v>589.99999999999989</v>
      </c>
      <c r="C425" s="46"/>
      <c r="F425" s="81" t="s">
        <v>1141</v>
      </c>
      <c r="H425" s="48">
        <v>590</v>
      </c>
      <c r="I425" s="49">
        <v>59</v>
      </c>
      <c r="J425" s="95">
        <v>401</v>
      </c>
      <c r="K425" s="48">
        <v>13.8</v>
      </c>
      <c r="L425" s="50">
        <v>6794</v>
      </c>
      <c r="M425" s="48">
        <v>61</v>
      </c>
      <c r="N425" s="75">
        <v>64.900000000000006</v>
      </c>
      <c r="O425" s="61">
        <v>590</v>
      </c>
      <c r="P425" s="44" t="s">
        <v>1142</v>
      </c>
      <c r="Q425" s="56">
        <v>22</v>
      </c>
      <c r="R425" s="48" t="s">
        <v>393</v>
      </c>
      <c r="S425" s="62" t="s">
        <v>393</v>
      </c>
      <c r="T425" s="73"/>
      <c r="U425" s="62"/>
      <c r="V425" s="62"/>
      <c r="W425" s="52">
        <v>13740950</v>
      </c>
      <c r="X425" s="57"/>
      <c r="Z425" s="104" t="s">
        <v>824</v>
      </c>
      <c r="AA425" s="47" t="str">
        <f>CONCATENATE("&gt;",F425,"_",C425," ",Z425)</f>
        <v>&gt;HE110-2b_ HEV</v>
      </c>
      <c r="AB425" s="44" t="str">
        <f>P425</f>
        <v>GYTCKGTTGAGACCACGGGYGT</v>
      </c>
      <c r="AH425" s="45">
        <v>424</v>
      </c>
    </row>
    <row r="426" spans="1:34" ht="14.25" customHeight="1" thickTop="1" thickBot="1" x14ac:dyDescent="0.25">
      <c r="A426" s="71">
        <v>100</v>
      </c>
      <c r="B426" s="53">
        <f>(I426/1000)/(A426/1000000)</f>
        <v>642</v>
      </c>
      <c r="C426" s="46"/>
      <c r="F426" s="81" t="s">
        <v>1143</v>
      </c>
      <c r="H426" s="48">
        <v>642</v>
      </c>
      <c r="I426" s="49">
        <v>64.2</v>
      </c>
      <c r="J426" s="95">
        <v>434</v>
      </c>
      <c r="K426" s="48">
        <v>14.5</v>
      </c>
      <c r="L426" s="50">
        <v>6768</v>
      </c>
      <c r="M426" s="48">
        <v>54</v>
      </c>
      <c r="N426" s="75">
        <v>62.1</v>
      </c>
      <c r="O426" s="61">
        <v>642</v>
      </c>
      <c r="P426" s="44" t="s">
        <v>1144</v>
      </c>
      <c r="Q426" s="56">
        <v>22</v>
      </c>
      <c r="R426" s="48" t="s">
        <v>393</v>
      </c>
      <c r="S426" s="62" t="s">
        <v>393</v>
      </c>
      <c r="T426" s="73"/>
      <c r="U426" s="62"/>
      <c r="V426" s="62"/>
      <c r="W426" s="52">
        <v>13740951</v>
      </c>
      <c r="X426" s="57"/>
      <c r="Z426" s="104" t="s">
        <v>824</v>
      </c>
      <c r="AA426" s="47" t="str">
        <f>CONCATENATE("&gt;",F426,"_",C426," ",Z426)</f>
        <v>&gt;HE110-2c_ HEV</v>
      </c>
      <c r="AB426" s="44" t="str">
        <f>P426</f>
        <v>GYTCKGTTGAGACCTCTGGTGT</v>
      </c>
      <c r="AH426" s="45">
        <v>425</v>
      </c>
    </row>
    <row r="427" spans="1:34" ht="14.25" customHeight="1" thickTop="1" thickBot="1" x14ac:dyDescent="0.25">
      <c r="A427" s="71">
        <v>100</v>
      </c>
      <c r="B427" s="53">
        <f>(I427/1000)/(A427/1000000)</f>
        <v>562.99999999999989</v>
      </c>
      <c r="C427" s="46"/>
      <c r="F427" s="81" t="s">
        <v>1145</v>
      </c>
      <c r="H427" s="48">
        <v>563</v>
      </c>
      <c r="I427" s="49">
        <v>56.3</v>
      </c>
      <c r="J427" s="95">
        <v>394</v>
      </c>
      <c r="K427" s="48">
        <v>13.2</v>
      </c>
      <c r="L427" s="50">
        <v>6991</v>
      </c>
      <c r="M427" s="48">
        <v>56</v>
      </c>
      <c r="N427" s="75">
        <v>64.2</v>
      </c>
      <c r="O427" s="61">
        <v>563</v>
      </c>
      <c r="P427" s="44" t="s">
        <v>1146</v>
      </c>
      <c r="Q427" s="56">
        <v>23</v>
      </c>
      <c r="R427" s="48" t="s">
        <v>393</v>
      </c>
      <c r="S427" s="62" t="s">
        <v>393</v>
      </c>
      <c r="T427" s="73"/>
      <c r="U427" s="62"/>
      <c r="V427" s="62"/>
      <c r="W427" s="52">
        <v>13740952</v>
      </c>
      <c r="X427" s="57"/>
      <c r="Z427" s="104" t="s">
        <v>824</v>
      </c>
      <c r="AA427" s="47" t="str">
        <f>CONCATENATE("&gt;",F427,"_",C427," ",Z427)</f>
        <v>&gt;HE041_ HEV</v>
      </c>
      <c r="AB427" s="44" t="str">
        <f>P427</f>
        <v>TTMACWGTCRGCTCGCCATTGGC</v>
      </c>
      <c r="AH427" s="45">
        <v>426</v>
      </c>
    </row>
    <row r="428" spans="1:34" ht="14.25" customHeight="1" thickTop="1" thickBot="1" x14ac:dyDescent="0.25">
      <c r="A428" s="71">
        <v>100</v>
      </c>
      <c r="B428" s="53">
        <f>(I428/1000)/(A428/1000000)</f>
        <v>710.99999999999989</v>
      </c>
      <c r="C428" s="46"/>
      <c r="F428" s="81" t="s">
        <v>1147</v>
      </c>
      <c r="H428" s="48">
        <v>711</v>
      </c>
      <c r="I428" s="49">
        <v>71.099999999999994</v>
      </c>
      <c r="J428" s="95">
        <v>430</v>
      </c>
      <c r="K428" s="48">
        <v>14.1</v>
      </c>
      <c r="L428" s="50">
        <v>6049</v>
      </c>
      <c r="M428" s="48">
        <v>65</v>
      </c>
      <c r="N428" s="75">
        <v>63.5</v>
      </c>
      <c r="O428" s="61">
        <v>711</v>
      </c>
      <c r="P428" s="44" t="s">
        <v>1148</v>
      </c>
      <c r="Q428" s="56">
        <v>20</v>
      </c>
      <c r="R428" s="48" t="s">
        <v>393</v>
      </c>
      <c r="S428" s="62" t="s">
        <v>393</v>
      </c>
      <c r="T428" s="73"/>
      <c r="U428" s="62"/>
      <c r="V428" s="62"/>
      <c r="W428" s="52">
        <v>13740953</v>
      </c>
      <c r="X428" s="57"/>
      <c r="AA428" s="47" t="str">
        <f>CONCATENATE("&gt;",F428,"_",C428," ",Z428)</f>
        <v xml:space="preserve">&gt;helicase F_ </v>
      </c>
      <c r="AB428" s="44" t="str">
        <f>P428</f>
        <v>TGGCGCACYGTWTCYCACCG</v>
      </c>
      <c r="AH428" s="45">
        <v>427</v>
      </c>
    </row>
    <row r="429" spans="1:34" ht="14.25" customHeight="1" thickTop="1" thickBot="1" x14ac:dyDescent="0.25">
      <c r="A429" s="71">
        <v>100</v>
      </c>
      <c r="B429" s="53">
        <f>(I429/1000)/(A429/1000000)</f>
        <v>523.99999999999989</v>
      </c>
      <c r="C429" s="46"/>
      <c r="F429" s="81" t="s">
        <v>1149</v>
      </c>
      <c r="H429" s="48">
        <v>524</v>
      </c>
      <c r="I429" s="49">
        <v>52.4</v>
      </c>
      <c r="J429" s="95">
        <v>348</v>
      </c>
      <c r="K429" s="48">
        <v>11.7</v>
      </c>
      <c r="L429" s="50">
        <v>6643</v>
      </c>
      <c r="M429" s="48">
        <v>61</v>
      </c>
      <c r="N429" s="75">
        <v>64.900000000000006</v>
      </c>
      <c r="O429" s="61">
        <v>524</v>
      </c>
      <c r="P429" s="44" t="s">
        <v>1150</v>
      </c>
      <c r="Q429" s="56">
        <v>22</v>
      </c>
      <c r="R429" s="48" t="s">
        <v>393</v>
      </c>
      <c r="S429" s="62" t="s">
        <v>393</v>
      </c>
      <c r="T429" s="73"/>
      <c r="U429" s="62"/>
      <c r="V429" s="62"/>
      <c r="W429" s="52">
        <v>13740954</v>
      </c>
      <c r="X429" s="57"/>
      <c r="AA429" s="47" t="str">
        <f>CONCATENATE("&gt;",F429,"_",C429," ",Z429)</f>
        <v xml:space="preserve">&gt;helicase R_ </v>
      </c>
      <c r="AB429" s="44" t="str">
        <f>P429</f>
        <v>CCTCRTGGACCGTWATCGACCC</v>
      </c>
      <c r="AH429" s="45">
        <v>428</v>
      </c>
    </row>
    <row r="430" spans="1:34" ht="14.25" customHeight="1" thickTop="1" thickBot="1" x14ac:dyDescent="0.25">
      <c r="A430" s="71">
        <v>100</v>
      </c>
      <c r="B430" s="53">
        <f>(I430/1000)/(A430/1000000)</f>
        <v>481</v>
      </c>
      <c r="C430" s="46"/>
      <c r="F430" s="81" t="s">
        <v>1151</v>
      </c>
      <c r="H430" s="48">
        <v>481</v>
      </c>
      <c r="I430" s="49">
        <v>48.1</v>
      </c>
      <c r="J430" s="95">
        <v>358</v>
      </c>
      <c r="K430" s="48">
        <v>13.1</v>
      </c>
      <c r="L430" s="50">
        <v>7437</v>
      </c>
      <c r="M430" s="48">
        <v>37</v>
      </c>
      <c r="N430" s="75">
        <v>57.6</v>
      </c>
      <c r="O430" s="61">
        <v>481</v>
      </c>
      <c r="P430" s="44" t="s">
        <v>1152</v>
      </c>
      <c r="Q430" s="56">
        <v>24</v>
      </c>
      <c r="R430" s="48" t="s">
        <v>393</v>
      </c>
      <c r="S430" s="62" t="s">
        <v>393</v>
      </c>
      <c r="T430" s="73"/>
      <c r="U430" s="62"/>
      <c r="V430" s="62"/>
      <c r="W430" s="52">
        <v>13740955</v>
      </c>
      <c r="X430" s="57"/>
      <c r="AA430" s="47" t="str">
        <f>CONCATENATE("&gt;",F430,"_",C430," ",Z430)</f>
        <v xml:space="preserve">&gt;F1_C-BLSV_ </v>
      </c>
      <c r="AB430" s="44" t="str">
        <f>P430</f>
        <v>GGTATGGTTGATTTTGCCATAAAG</v>
      </c>
      <c r="AH430" s="45">
        <v>429</v>
      </c>
    </row>
    <row r="431" spans="1:34" ht="14.25" customHeight="1" thickTop="1" thickBot="1" x14ac:dyDescent="0.25">
      <c r="A431" s="71">
        <v>100</v>
      </c>
      <c r="B431" s="53">
        <f>(I431/1000)/(A431/1000000)</f>
        <v>332</v>
      </c>
      <c r="C431" s="46"/>
      <c r="F431" s="81" t="s">
        <v>1153</v>
      </c>
      <c r="H431" s="48">
        <v>332</v>
      </c>
      <c r="I431" s="49">
        <v>33.200000000000003</v>
      </c>
      <c r="J431" s="95">
        <v>204</v>
      </c>
      <c r="K431" s="48">
        <v>7.2</v>
      </c>
      <c r="L431" s="50">
        <v>6150</v>
      </c>
      <c r="M431" s="48">
        <v>62</v>
      </c>
      <c r="N431" s="75">
        <v>62.4</v>
      </c>
      <c r="O431" s="61">
        <v>332</v>
      </c>
      <c r="P431" s="44" t="s">
        <v>1154</v>
      </c>
      <c r="Q431" s="56">
        <v>20</v>
      </c>
      <c r="R431" s="48" t="s">
        <v>393</v>
      </c>
      <c r="S431" s="62" t="s">
        <v>393</v>
      </c>
      <c r="T431" s="73"/>
      <c r="U431" s="62"/>
      <c r="V431" s="62"/>
      <c r="W431" s="52">
        <v>13740956</v>
      </c>
      <c r="X431" s="57"/>
      <c r="AA431" s="47" t="str">
        <f>CONCATENATE("&gt;",F431,"_",C431," ",Z431)</f>
        <v xml:space="preserve">&gt;R1_C-BLSV_ </v>
      </c>
      <c r="AB431" s="44" t="str">
        <f>P431</f>
        <v>GCTGCNCGNARCAGTGTCGA</v>
      </c>
      <c r="AH431" s="45">
        <v>430</v>
      </c>
    </row>
    <row r="432" spans="1:34" ht="14.25" customHeight="1" thickTop="1" thickBot="1" x14ac:dyDescent="0.25">
      <c r="A432" s="71">
        <v>100</v>
      </c>
      <c r="B432" s="53">
        <f>(I432/1000)/(A432/1000000)</f>
        <v>296</v>
      </c>
      <c r="C432" s="46"/>
      <c r="F432" s="81" t="s">
        <v>644</v>
      </c>
      <c r="H432" s="48">
        <v>296</v>
      </c>
      <c r="I432" s="49">
        <v>29.6</v>
      </c>
      <c r="J432" s="95">
        <v>220</v>
      </c>
      <c r="K432" s="48" t="s">
        <v>399</v>
      </c>
      <c r="L432" s="50">
        <v>7415</v>
      </c>
      <c r="M432" s="48">
        <v>47</v>
      </c>
      <c r="N432" s="75">
        <v>61.9</v>
      </c>
      <c r="O432" s="61">
        <v>296</v>
      </c>
      <c r="P432" s="44" t="s">
        <v>645</v>
      </c>
      <c r="Q432" s="56">
        <v>24</v>
      </c>
      <c r="R432" s="48" t="s">
        <v>384</v>
      </c>
      <c r="S432" s="62" t="s">
        <v>385</v>
      </c>
      <c r="T432" s="73"/>
      <c r="U432" s="62"/>
      <c r="V432" s="62"/>
      <c r="W432" s="52">
        <v>11448476</v>
      </c>
      <c r="X432" s="57"/>
      <c r="Z432" s="104" t="s">
        <v>824</v>
      </c>
      <c r="AA432" s="47" t="str">
        <f>CONCATENATE("&gt;",F432,"_",C432," ",Z432)</f>
        <v>&gt;HEV-forvseq_ HEV</v>
      </c>
      <c r="AB432" s="44" t="str">
        <f>P432</f>
        <v>GACAGAATTRATTTCGTCGGCTGG</v>
      </c>
      <c r="AH432" s="45">
        <v>431</v>
      </c>
    </row>
    <row r="433" spans="1:34" ht="14.25" customHeight="1" thickTop="1" thickBot="1" x14ac:dyDescent="0.25">
      <c r="A433" s="71">
        <v>100</v>
      </c>
      <c r="B433" s="53">
        <f>(I433/1000)/(A433/1000000)</f>
        <v>377</v>
      </c>
      <c r="C433" s="46"/>
      <c r="F433" s="81" t="s">
        <v>646</v>
      </c>
      <c r="H433" s="48">
        <v>377</v>
      </c>
      <c r="I433" s="49">
        <v>37.700000000000003</v>
      </c>
      <c r="J433" s="95">
        <v>288</v>
      </c>
      <c r="K433" s="48" t="s">
        <v>642</v>
      </c>
      <c r="L433" s="50">
        <v>7636</v>
      </c>
      <c r="M433" s="48">
        <v>38</v>
      </c>
      <c r="N433" s="75">
        <v>58.9</v>
      </c>
      <c r="O433" s="61">
        <v>377</v>
      </c>
      <c r="P433" s="44" t="s">
        <v>647</v>
      </c>
      <c r="Q433" s="56">
        <v>25</v>
      </c>
      <c r="R433" s="48" t="s">
        <v>384</v>
      </c>
      <c r="S433" s="62" t="s">
        <v>385</v>
      </c>
      <c r="T433" s="73"/>
      <c r="U433" s="62"/>
      <c r="V433" s="62"/>
      <c r="W433" s="52">
        <v>11448477</v>
      </c>
      <c r="X433" s="57"/>
      <c r="Z433" s="104" t="s">
        <v>824</v>
      </c>
      <c r="AA433" s="47" t="str">
        <f>CONCATENATE("&gt;",F433,"_",C433," ",Z433)</f>
        <v>&gt;HEV-revseq_ HEV</v>
      </c>
      <c r="AB433" s="44" t="str">
        <f>P433</f>
        <v>CTTGTTCRTGYTGGTTRTCATAATC</v>
      </c>
      <c r="AH433" s="45">
        <v>432</v>
      </c>
    </row>
    <row r="434" spans="1:34" ht="14.25" customHeight="1" thickTop="1" thickBot="1" x14ac:dyDescent="0.25">
      <c r="A434" s="71">
        <v>100</v>
      </c>
      <c r="B434" s="53">
        <f>(I434/1000)/(A434/1000000)</f>
        <v>206</v>
      </c>
      <c r="C434" s="46"/>
      <c r="F434" s="81" t="s">
        <v>648</v>
      </c>
      <c r="H434" s="48">
        <v>206</v>
      </c>
      <c r="I434" s="49">
        <v>20.6</v>
      </c>
      <c r="J434" s="95">
        <v>127</v>
      </c>
      <c r="K434" s="48" t="s">
        <v>614</v>
      </c>
      <c r="L434" s="50">
        <v>6164</v>
      </c>
      <c r="M434" s="48">
        <v>55</v>
      </c>
      <c r="N434" s="75">
        <v>59.4</v>
      </c>
      <c r="O434" s="61">
        <v>206</v>
      </c>
      <c r="P434" s="44" t="s">
        <v>520</v>
      </c>
      <c r="Q434" s="56">
        <v>20</v>
      </c>
      <c r="R434" s="48" t="s">
        <v>384</v>
      </c>
      <c r="S434" s="62" t="s">
        <v>385</v>
      </c>
      <c r="T434" s="73"/>
      <c r="U434" s="62"/>
      <c r="V434" s="62"/>
      <c r="W434" s="52">
        <v>11461481</v>
      </c>
      <c r="X434" s="57"/>
      <c r="Y434" s="220"/>
      <c r="Z434" s="104" t="s">
        <v>3253</v>
      </c>
      <c r="AA434" s="47" t="str">
        <f>CONCATENATE("&gt;",F434,"_",C434," ",Z434)</f>
        <v>&gt;INEID f1_ Flav.WNV</v>
      </c>
      <c r="AB434" s="44" t="str">
        <f>P434</f>
        <v>AGTAGTTCGCCTGTGTGAGC</v>
      </c>
      <c r="AH434" s="45">
        <v>433</v>
      </c>
    </row>
    <row r="435" spans="1:34" ht="14.25" customHeight="1" thickTop="1" thickBot="1" x14ac:dyDescent="0.25">
      <c r="A435" s="71">
        <v>100</v>
      </c>
      <c r="B435" s="53">
        <f>(I435/1000)/(A435/1000000)</f>
        <v>332</v>
      </c>
      <c r="C435" s="46"/>
      <c r="F435" s="81" t="s">
        <v>649</v>
      </c>
      <c r="H435" s="48">
        <v>332</v>
      </c>
      <c r="I435" s="49">
        <v>33.200000000000003</v>
      </c>
      <c r="J435" s="95">
        <v>190</v>
      </c>
      <c r="K435" s="48" t="s">
        <v>197</v>
      </c>
      <c r="L435" s="50">
        <v>5745</v>
      </c>
      <c r="M435" s="48">
        <v>52</v>
      </c>
      <c r="N435" s="75">
        <v>56.7</v>
      </c>
      <c r="O435" s="61">
        <v>332</v>
      </c>
      <c r="P435" s="44" t="s">
        <v>521</v>
      </c>
      <c r="Q435" s="56">
        <v>19</v>
      </c>
      <c r="R435" s="48" t="s">
        <v>384</v>
      </c>
      <c r="S435" s="62" t="s">
        <v>385</v>
      </c>
      <c r="T435" s="73"/>
      <c r="U435" s="62"/>
      <c r="V435" s="62"/>
      <c r="W435" s="52">
        <v>11461482</v>
      </c>
      <c r="X435" s="57"/>
      <c r="Z435" s="104" t="s">
        <v>3253</v>
      </c>
      <c r="AA435" s="47" t="str">
        <f>CONCATENATE("&gt;",F435,"_",C435," ",Z435)</f>
        <v>&gt;INEID r1_ Flav.WNV</v>
      </c>
      <c r="AB435" s="44" t="str">
        <f>P435</f>
        <v>GCCCTCCTGGTTTCTTAGA</v>
      </c>
      <c r="AH435" s="45">
        <v>434</v>
      </c>
    </row>
    <row r="436" spans="1:34" ht="14.25" customHeight="1" thickTop="1" thickBot="1" x14ac:dyDescent="0.25">
      <c r="A436" s="71">
        <v>100</v>
      </c>
      <c r="B436" s="53">
        <f>(I436/1000)/(A436/1000000)</f>
        <v>141</v>
      </c>
      <c r="C436" s="46" t="s">
        <v>3145</v>
      </c>
      <c r="F436" s="81" t="s">
        <v>650</v>
      </c>
      <c r="H436" s="48">
        <v>141</v>
      </c>
      <c r="I436" s="49">
        <v>14.1</v>
      </c>
      <c r="J436" s="95">
        <v>141</v>
      </c>
      <c r="K436" s="48" t="s">
        <v>610</v>
      </c>
      <c r="L436" s="50">
        <v>10001</v>
      </c>
      <c r="M436" s="48">
        <v>34</v>
      </c>
      <c r="N436" s="75">
        <v>61</v>
      </c>
      <c r="O436" s="61">
        <v>141</v>
      </c>
      <c r="P436" s="44" t="s">
        <v>524</v>
      </c>
      <c r="Q436" s="56">
        <v>29</v>
      </c>
      <c r="R436" s="48" t="s">
        <v>384</v>
      </c>
      <c r="S436" s="62" t="s">
        <v>406</v>
      </c>
      <c r="T436" s="73" t="s">
        <v>278</v>
      </c>
      <c r="U436" s="62" t="s">
        <v>407</v>
      </c>
      <c r="V436" s="62"/>
      <c r="W436" s="52">
        <v>11461483</v>
      </c>
      <c r="X436" s="57"/>
      <c r="Y436" s="220"/>
      <c r="Z436" s="104" t="s">
        <v>3253</v>
      </c>
      <c r="AA436" s="47" t="str">
        <f>CONCATENATE("&gt;",F436,"_",C436," ",Z436)</f>
        <v>&gt;INEID probe_363a Flav.WNV</v>
      </c>
      <c r="AB436" s="44" t="str">
        <f>P436</f>
        <v>AATCCTCACAAACACTACTAAGTTTGTCA</v>
      </c>
      <c r="AH436" s="45">
        <v>435</v>
      </c>
    </row>
    <row r="437" spans="1:34" ht="14.25" customHeight="1" thickTop="1" thickBot="1" x14ac:dyDescent="0.25">
      <c r="A437" s="71">
        <v>100</v>
      </c>
      <c r="B437" s="53">
        <f>(I437/1000)/(A437/1000000)</f>
        <v>463.99999999999994</v>
      </c>
      <c r="C437" s="46"/>
      <c r="F437" s="81" t="s">
        <v>295</v>
      </c>
      <c r="H437" s="48">
        <v>464</v>
      </c>
      <c r="I437" s="49">
        <v>46.4</v>
      </c>
      <c r="J437" s="95">
        <v>322</v>
      </c>
      <c r="K437" s="48" t="s">
        <v>158</v>
      </c>
      <c r="L437" s="50">
        <v>6931</v>
      </c>
      <c r="M437" s="48">
        <v>45.7</v>
      </c>
      <c r="N437" s="75">
        <v>59.8</v>
      </c>
      <c r="O437" s="61">
        <v>464</v>
      </c>
      <c r="P437" s="44" t="s">
        <v>297</v>
      </c>
      <c r="Q437" s="56">
        <v>23</v>
      </c>
      <c r="R437" s="48" t="s">
        <v>418</v>
      </c>
      <c r="S437" s="62" t="s">
        <v>385</v>
      </c>
      <c r="T437" s="73"/>
      <c r="U437" s="62"/>
      <c r="V437" s="62"/>
      <c r="W437" s="52">
        <v>11257750</v>
      </c>
      <c r="X437" s="57"/>
      <c r="Y437" s="219" t="s">
        <v>58</v>
      </c>
      <c r="Z437" s="104" t="s">
        <v>824</v>
      </c>
      <c r="AA437" s="47" t="str">
        <f>CONCATENATE("&gt;",F437,"_",C437," ",Z437)</f>
        <v>&gt;RHEV1_ HEV</v>
      </c>
      <c r="AB437" s="44" t="str">
        <f>P437</f>
        <v>TCGCGCATCACMTTYTTCCARAA</v>
      </c>
      <c r="AH437" s="45">
        <v>436</v>
      </c>
    </row>
    <row r="438" spans="1:34" ht="14.25" customHeight="1" thickTop="1" thickBot="1" x14ac:dyDescent="0.25">
      <c r="A438" s="71">
        <v>100</v>
      </c>
      <c r="B438" s="53">
        <f>(I438/1000)/(A438/1000000)</f>
        <v>401</v>
      </c>
      <c r="C438" s="46"/>
      <c r="F438" s="81" t="s">
        <v>298</v>
      </c>
      <c r="H438" s="48">
        <v>401</v>
      </c>
      <c r="I438" s="49">
        <v>40.1</v>
      </c>
      <c r="J438" s="95">
        <v>281</v>
      </c>
      <c r="K438" s="48" t="s">
        <v>12</v>
      </c>
      <c r="L438" s="50">
        <v>6993</v>
      </c>
      <c r="M438" s="48">
        <v>51.4</v>
      </c>
      <c r="N438" s="75">
        <v>62.1</v>
      </c>
      <c r="O438" s="61">
        <v>401</v>
      </c>
      <c r="P438" s="44" t="s">
        <v>300</v>
      </c>
      <c r="Q438" s="56">
        <v>23</v>
      </c>
      <c r="R438" s="48" t="s">
        <v>418</v>
      </c>
      <c r="S438" s="62" t="s">
        <v>385</v>
      </c>
      <c r="T438" s="73"/>
      <c r="U438" s="62"/>
      <c r="V438" s="62"/>
      <c r="W438" s="52">
        <v>11257751</v>
      </c>
      <c r="X438" s="57"/>
      <c r="Y438" s="219" t="s">
        <v>58</v>
      </c>
      <c r="Z438" s="104" t="s">
        <v>824</v>
      </c>
      <c r="AA438" s="47" t="str">
        <f>CONCATENATE("&gt;",F438,"_",C438," ",Z438)</f>
        <v>&gt;RHEV2_ HEV</v>
      </c>
      <c r="AB438" s="44" t="str">
        <f>P438</f>
        <v>GCCATGTTCCAGACDGTRTTCCA</v>
      </c>
      <c r="AH438" s="45">
        <v>437</v>
      </c>
    </row>
    <row r="439" spans="1:34" ht="14.25" customHeight="1" thickTop="1" thickBot="1" x14ac:dyDescent="0.25">
      <c r="A439" s="71">
        <v>100</v>
      </c>
      <c r="B439" s="53">
        <f>(I439/1000)/(A439/1000000)</f>
        <v>444.99999999999994</v>
      </c>
      <c r="C439" s="46"/>
      <c r="F439" s="81" t="s">
        <v>301</v>
      </c>
      <c r="H439" s="48">
        <v>445</v>
      </c>
      <c r="I439" s="49">
        <v>44.5</v>
      </c>
      <c r="J439" s="95">
        <v>340</v>
      </c>
      <c r="K439" s="48" t="s">
        <v>304</v>
      </c>
      <c r="L439" s="50">
        <v>7650</v>
      </c>
      <c r="M439" s="48">
        <v>60</v>
      </c>
      <c r="N439" s="75">
        <v>67.900000000000006</v>
      </c>
      <c r="O439" s="61">
        <v>445</v>
      </c>
      <c r="P439" s="44" t="s">
        <v>302</v>
      </c>
      <c r="Q439" s="56">
        <v>25</v>
      </c>
      <c r="R439" s="48" t="s">
        <v>418</v>
      </c>
      <c r="S439" s="62" t="s">
        <v>385</v>
      </c>
      <c r="T439" s="73"/>
      <c r="U439" s="62"/>
      <c r="V439" s="62"/>
      <c r="W439" s="52">
        <v>11257752</v>
      </c>
      <c r="X439" s="57"/>
      <c r="Y439" s="219" t="s">
        <v>58</v>
      </c>
      <c r="Z439" s="104" t="s">
        <v>824</v>
      </c>
      <c r="AA439" s="47" t="str">
        <f>CONCATENATE("&gt;",F439,"_",C439," ",Z439)</f>
        <v>&gt;RHEV3_ HEV</v>
      </c>
      <c r="AB439" s="44" t="str">
        <f>P439</f>
        <v>GTGCTCTGTTTGGCCCNTGGTTYCG</v>
      </c>
      <c r="AH439" s="45">
        <v>438</v>
      </c>
    </row>
    <row r="440" spans="1:34" ht="14.25" customHeight="1" thickTop="1" thickBot="1" x14ac:dyDescent="0.25">
      <c r="A440" s="71">
        <v>100</v>
      </c>
      <c r="B440" s="53">
        <f>(I440/1000)/(A440/1000000)</f>
        <v>371</v>
      </c>
      <c r="C440" s="46"/>
      <c r="F440" s="81" t="s">
        <v>303</v>
      </c>
      <c r="H440" s="48">
        <v>371</v>
      </c>
      <c r="I440" s="49">
        <v>37.1</v>
      </c>
      <c r="J440" s="95">
        <v>292</v>
      </c>
      <c r="K440" s="48" t="s">
        <v>798</v>
      </c>
      <c r="L440" s="50">
        <v>7874</v>
      </c>
      <c r="M440" s="48">
        <v>55.8</v>
      </c>
      <c r="N440" s="75">
        <v>67.2</v>
      </c>
      <c r="O440" s="61">
        <v>371</v>
      </c>
      <c r="P440" s="44" t="s">
        <v>305</v>
      </c>
      <c r="Q440" s="56">
        <v>26</v>
      </c>
      <c r="R440" s="48" t="s">
        <v>418</v>
      </c>
      <c r="S440" s="62" t="s">
        <v>385</v>
      </c>
      <c r="T440" s="73"/>
      <c r="U440" s="62"/>
      <c r="V440" s="62"/>
      <c r="W440" s="52">
        <v>11257753</v>
      </c>
      <c r="X440" s="57"/>
      <c r="Y440" s="219" t="s">
        <v>58</v>
      </c>
      <c r="Z440" s="104" t="s">
        <v>824</v>
      </c>
      <c r="AA440" s="47" t="str">
        <f>CONCATENATE("&gt;",F440,"_",C440," ",Z440)</f>
        <v>&gt;RHEV4_ HEV</v>
      </c>
      <c r="AB440" s="44" t="str">
        <f>P440</f>
        <v>CCAGGCTCACCRGARTGYTTCTTCCA</v>
      </c>
      <c r="AH440" s="45">
        <v>439</v>
      </c>
    </row>
    <row r="441" spans="1:34" ht="14.25" customHeight="1" thickTop="1" thickBot="1" x14ac:dyDescent="0.25">
      <c r="A441" s="71">
        <v>100</v>
      </c>
      <c r="B441" s="53">
        <f>(I441/1000)/(A441/1000000)</f>
        <v>462</v>
      </c>
      <c r="C441" s="46"/>
      <c r="F441" s="81" t="s">
        <v>306</v>
      </c>
      <c r="H441" s="48">
        <v>462</v>
      </c>
      <c r="I441" s="49">
        <v>46.2</v>
      </c>
      <c r="J441" s="95">
        <v>354</v>
      </c>
      <c r="K441" s="48" t="s">
        <v>651</v>
      </c>
      <c r="L441" s="50">
        <v>7662</v>
      </c>
      <c r="M441" s="48">
        <v>58</v>
      </c>
      <c r="N441" s="75">
        <v>67.099999999999994</v>
      </c>
      <c r="O441" s="61">
        <v>462</v>
      </c>
      <c r="P441" s="44" t="s">
        <v>308</v>
      </c>
      <c r="Q441" s="56">
        <v>25</v>
      </c>
      <c r="R441" s="48" t="s">
        <v>418</v>
      </c>
      <c r="S441" s="62" t="s">
        <v>385</v>
      </c>
      <c r="T441" s="73"/>
      <c r="U441" s="62"/>
      <c r="V441" s="62"/>
      <c r="W441" s="52">
        <v>11257754</v>
      </c>
      <c r="X441" s="57"/>
      <c r="Y441" s="219" t="s">
        <v>58</v>
      </c>
      <c r="Z441" s="104" t="s">
        <v>824</v>
      </c>
      <c r="AA441" s="47" t="str">
        <f>CONCATENATE("&gt;",F441,"_",C441," ",Z441)</f>
        <v>&gt;RHEV5_ HEV</v>
      </c>
      <c r="AB441" s="44" t="str">
        <f>P441</f>
        <v>GTGCTCTGTTTGGCCCNTGGTTYMG</v>
      </c>
      <c r="AH441" s="45">
        <v>440</v>
      </c>
    </row>
    <row r="442" spans="1:34" ht="14.25" customHeight="1" thickTop="1" thickBot="1" x14ac:dyDescent="0.25">
      <c r="A442" s="71">
        <v>100</v>
      </c>
      <c r="B442" s="53">
        <f>(I442/1000)/(A442/1000000)</f>
        <v>678</v>
      </c>
      <c r="C442" s="46"/>
      <c r="F442" s="81" t="s">
        <v>1155</v>
      </c>
      <c r="H442" s="48">
        <v>678</v>
      </c>
      <c r="I442" s="49">
        <v>67.8</v>
      </c>
      <c r="J442" s="95">
        <v>503</v>
      </c>
      <c r="K442" s="48">
        <v>18.100000000000001</v>
      </c>
      <c r="L442" s="50">
        <v>7415</v>
      </c>
      <c r="M442" s="48">
        <v>47</v>
      </c>
      <c r="N442" s="75">
        <v>61.9</v>
      </c>
      <c r="O442" s="61">
        <v>678</v>
      </c>
      <c r="P442" s="44" t="s">
        <v>645</v>
      </c>
      <c r="Q442" s="56">
        <v>24</v>
      </c>
      <c r="R442" s="48" t="s">
        <v>393</v>
      </c>
      <c r="S442" s="62" t="s">
        <v>393</v>
      </c>
      <c r="T442" s="73"/>
      <c r="U442" s="62"/>
      <c r="V442" s="62"/>
      <c r="W442" s="52">
        <v>13356361</v>
      </c>
      <c r="X442" s="57"/>
      <c r="Z442" s="104" t="s">
        <v>824</v>
      </c>
      <c r="AA442" s="47" t="str">
        <f>CONCATENATE("&gt;",F442,"_",C442," ",Z442)</f>
        <v>&gt;HEVORF2con-s1_ HEV</v>
      </c>
      <c r="AB442" s="44" t="str">
        <f>P442</f>
        <v>GACAGAATTRATTTCGTCGGCTGG</v>
      </c>
      <c r="AH442" s="45">
        <v>441</v>
      </c>
    </row>
    <row r="443" spans="1:34" ht="14.25" customHeight="1" thickTop="1" thickBot="1" x14ac:dyDescent="0.25">
      <c r="A443" s="71">
        <v>100</v>
      </c>
      <c r="B443" s="53">
        <f>(I443/1000)/(A443/1000000)</f>
        <v>790</v>
      </c>
      <c r="C443" s="46"/>
      <c r="F443" s="81" t="s">
        <v>1156</v>
      </c>
      <c r="H443" s="48">
        <v>790</v>
      </c>
      <c r="I443" s="49">
        <v>79</v>
      </c>
      <c r="J443" s="95">
        <v>603</v>
      </c>
      <c r="K443" s="48">
        <v>20.5</v>
      </c>
      <c r="L443" s="50">
        <v>7636</v>
      </c>
      <c r="M443" s="48">
        <v>38</v>
      </c>
      <c r="N443" s="75">
        <v>58.9</v>
      </c>
      <c r="O443" s="61">
        <v>790</v>
      </c>
      <c r="P443" s="44" t="s">
        <v>647</v>
      </c>
      <c r="Q443" s="56">
        <v>25</v>
      </c>
      <c r="R443" s="48" t="s">
        <v>393</v>
      </c>
      <c r="S443" s="62" t="s">
        <v>393</v>
      </c>
      <c r="T443" s="73"/>
      <c r="U443" s="62"/>
      <c r="V443" s="62"/>
      <c r="W443" s="52">
        <v>13356362</v>
      </c>
      <c r="X443" s="57"/>
      <c r="Z443" s="104" t="s">
        <v>824</v>
      </c>
      <c r="AA443" s="47" t="str">
        <f>CONCATENATE("&gt;",F443,"_",C443," ",Z443)</f>
        <v>&gt;HEVORF2con-a1_ HEV</v>
      </c>
      <c r="AB443" s="44" t="str">
        <f>P443</f>
        <v>CTTGTTCRTGYTGGTTRTCATAATC</v>
      </c>
      <c r="AH443" s="45">
        <v>442</v>
      </c>
    </row>
    <row r="444" spans="1:34" ht="14.25" customHeight="1" thickTop="1" thickBot="1" x14ac:dyDescent="0.25">
      <c r="A444" s="71">
        <v>100</v>
      </c>
      <c r="B444" s="53">
        <f>(I444/1000)/(A444/1000000)</f>
        <v>700.99999999999989</v>
      </c>
      <c r="C444" s="46"/>
      <c r="F444" s="81" t="s">
        <v>1023</v>
      </c>
      <c r="H444" s="48">
        <v>701</v>
      </c>
      <c r="I444" s="49">
        <v>70.099999999999994</v>
      </c>
      <c r="J444" s="95">
        <v>430</v>
      </c>
      <c r="K444" s="48">
        <v>14.4</v>
      </c>
      <c r="L444" s="50">
        <v>6139</v>
      </c>
      <c r="M444" s="48">
        <v>60</v>
      </c>
      <c r="N444" s="75">
        <v>61.4</v>
      </c>
      <c r="O444" s="61">
        <v>701</v>
      </c>
      <c r="P444" s="44" t="s">
        <v>686</v>
      </c>
      <c r="Q444" s="56">
        <v>20</v>
      </c>
      <c r="R444" s="48" t="s">
        <v>393</v>
      </c>
      <c r="S444" s="62" t="s">
        <v>393</v>
      </c>
      <c r="T444" s="73"/>
      <c r="U444" s="62"/>
      <c r="V444" s="62"/>
      <c r="W444" s="52">
        <v>13356363</v>
      </c>
      <c r="X444" s="57"/>
      <c r="Y444" s="45">
        <v>125</v>
      </c>
      <c r="Z444" s="104" t="s">
        <v>3205</v>
      </c>
      <c r="AA444" s="47" t="str">
        <f>CONCATENATE("&gt;",F444,"_",C444," ",Z444)</f>
        <v>&gt;CCHF L1_ Nairo.CCHFV</v>
      </c>
      <c r="AB444" s="44" t="str">
        <f>P444</f>
        <v>GCTTGGGTCAGCTCTACTGG</v>
      </c>
      <c r="AH444" s="45">
        <v>443</v>
      </c>
    </row>
    <row r="445" spans="1:34" ht="14.25" customHeight="1" thickTop="1" thickBot="1" x14ac:dyDescent="0.25">
      <c r="A445" s="71">
        <v>100</v>
      </c>
      <c r="B445" s="53">
        <f>(I445/1000)/(A445/1000000)</f>
        <v>476</v>
      </c>
      <c r="C445" s="46"/>
      <c r="F445" s="81" t="s">
        <v>1024</v>
      </c>
      <c r="H445" s="48">
        <v>476</v>
      </c>
      <c r="I445" s="49">
        <v>47.6</v>
      </c>
      <c r="J445" s="95">
        <v>291</v>
      </c>
      <c r="K445" s="48">
        <v>10.9</v>
      </c>
      <c r="L445" s="50">
        <v>6110</v>
      </c>
      <c r="M445" s="48">
        <v>45</v>
      </c>
      <c r="N445" s="75">
        <v>55.3</v>
      </c>
      <c r="O445" s="61">
        <v>476</v>
      </c>
      <c r="P445" s="44" t="s">
        <v>688</v>
      </c>
      <c r="Q445" s="56">
        <v>20</v>
      </c>
      <c r="R445" s="48" t="s">
        <v>393</v>
      </c>
      <c r="S445" s="62" t="s">
        <v>393</v>
      </c>
      <c r="T445" s="73"/>
      <c r="U445" s="62"/>
      <c r="V445" s="62"/>
      <c r="W445" s="52">
        <v>13356364</v>
      </c>
      <c r="X445" s="57"/>
      <c r="Y445" s="45">
        <v>126</v>
      </c>
      <c r="Z445" s="104" t="s">
        <v>3205</v>
      </c>
      <c r="AA445" s="47" t="str">
        <f>CONCATENATE("&gt;",F445,"_",C445," ",Z445)</f>
        <v>&gt;CCHF D1_ Nairo.CCHFV</v>
      </c>
      <c r="AB445" s="44" t="str">
        <f>P445</f>
        <v>TGCATTGACACGGAAACCTA</v>
      </c>
      <c r="AH445" s="45">
        <v>444</v>
      </c>
    </row>
    <row r="446" spans="1:34" ht="14.25" customHeight="1" thickTop="1" thickBot="1" x14ac:dyDescent="0.25">
      <c r="A446" s="71">
        <v>100</v>
      </c>
      <c r="B446" s="53">
        <f>(I446/1000)/(A446/1000000)</f>
        <v>281</v>
      </c>
      <c r="C446" s="46"/>
      <c r="F446" s="81" t="s">
        <v>1157</v>
      </c>
      <c r="H446" s="48">
        <v>281</v>
      </c>
      <c r="I446" s="49">
        <v>28.1</v>
      </c>
      <c r="J446" s="95">
        <v>173</v>
      </c>
      <c r="K446" s="48">
        <v>6</v>
      </c>
      <c r="L446" s="50">
        <v>6164</v>
      </c>
      <c r="M446" s="48">
        <v>55</v>
      </c>
      <c r="N446" s="75">
        <v>59.4</v>
      </c>
      <c r="O446" s="61">
        <v>281</v>
      </c>
      <c r="P446" s="44" t="s">
        <v>520</v>
      </c>
      <c r="Q446" s="56">
        <v>20</v>
      </c>
      <c r="R446" s="48">
        <v>0.05</v>
      </c>
      <c r="S446" s="62" t="s">
        <v>385</v>
      </c>
      <c r="T446" s="73"/>
      <c r="U446" s="62"/>
      <c r="V446" s="62"/>
      <c r="W446" s="52">
        <v>13344630</v>
      </c>
      <c r="X446" s="57"/>
      <c r="Y446" s="220">
        <v>127</v>
      </c>
      <c r="Z446" s="104" t="s">
        <v>3253</v>
      </c>
      <c r="AA446" s="47" t="str">
        <f>CONCATENATE("&gt;",F446,"_",C446," ",Z446)</f>
        <v>&gt;INEIDf1_ Flav.WNV</v>
      </c>
      <c r="AB446" s="44" t="str">
        <f>P446</f>
        <v>AGTAGTTCGCCTGTGTGAGC</v>
      </c>
      <c r="AH446" s="45">
        <v>445</v>
      </c>
    </row>
    <row r="447" spans="1:34" ht="14.25" customHeight="1" thickTop="1" thickBot="1" x14ac:dyDescent="0.25">
      <c r="A447" s="71">
        <v>100</v>
      </c>
      <c r="B447" s="53">
        <f>(I447/1000)/(A447/1000000)</f>
        <v>406</v>
      </c>
      <c r="C447" s="46"/>
      <c r="F447" s="81" t="s">
        <v>1158</v>
      </c>
      <c r="H447" s="48">
        <v>406</v>
      </c>
      <c r="I447" s="49">
        <v>40.6</v>
      </c>
      <c r="J447" s="95">
        <v>234</v>
      </c>
      <c r="K447" s="48">
        <v>7.6</v>
      </c>
      <c r="L447" s="50">
        <v>5745</v>
      </c>
      <c r="M447" s="48">
        <v>52</v>
      </c>
      <c r="N447" s="75">
        <v>56.7</v>
      </c>
      <c r="O447" s="61">
        <v>406</v>
      </c>
      <c r="P447" s="44" t="s">
        <v>521</v>
      </c>
      <c r="Q447" s="56">
        <v>19</v>
      </c>
      <c r="R447" s="48">
        <v>0.05</v>
      </c>
      <c r="S447" s="62" t="s">
        <v>385</v>
      </c>
      <c r="T447" s="73"/>
      <c r="U447" s="62"/>
      <c r="V447" s="62"/>
      <c r="W447" s="52">
        <v>13344631</v>
      </c>
      <c r="X447" s="57"/>
      <c r="Y447" s="45">
        <v>128</v>
      </c>
      <c r="Z447" s="104" t="s">
        <v>3253</v>
      </c>
      <c r="AA447" s="47" t="str">
        <f>CONCATENATE("&gt;",F447,"_",C447," ",Z447)</f>
        <v>&gt;INED r1_ Flav.WNV</v>
      </c>
      <c r="AB447" s="44" t="str">
        <f>P447</f>
        <v>GCCCTCCTGGTTTCTTAGA</v>
      </c>
      <c r="AH447" s="45">
        <v>446</v>
      </c>
    </row>
    <row r="448" spans="1:34" ht="14.25" customHeight="1" thickTop="1" thickBot="1" x14ac:dyDescent="0.25">
      <c r="A448" s="71">
        <v>100</v>
      </c>
      <c r="B448" s="53">
        <f>(I448/1000)/(A448/1000000)</f>
        <v>310</v>
      </c>
      <c r="C448" s="46"/>
      <c r="F448" s="81" t="s">
        <v>1159</v>
      </c>
      <c r="H448" s="48">
        <v>310</v>
      </c>
      <c r="I448" s="49">
        <v>31</v>
      </c>
      <c r="J448" s="95">
        <v>180</v>
      </c>
      <c r="K448" s="48">
        <v>5.7</v>
      </c>
      <c r="L448" s="50">
        <v>5817</v>
      </c>
      <c r="M448" s="48">
        <v>63</v>
      </c>
      <c r="N448" s="75">
        <v>61</v>
      </c>
      <c r="O448" s="61">
        <v>310</v>
      </c>
      <c r="P448" s="44" t="s">
        <v>35</v>
      </c>
      <c r="Q448" s="56">
        <v>19</v>
      </c>
      <c r="R448" s="48">
        <v>0.05</v>
      </c>
      <c r="S448" s="62" t="s">
        <v>385</v>
      </c>
      <c r="T448" s="73"/>
      <c r="U448" s="62"/>
      <c r="V448" s="62"/>
      <c r="W448" s="52">
        <v>13344632</v>
      </c>
      <c r="X448" s="57"/>
      <c r="Y448" s="45">
        <v>129</v>
      </c>
      <c r="Z448" s="104" t="s">
        <v>3253</v>
      </c>
      <c r="AA448" s="47" t="str">
        <f>CONCATENATE("&gt;",F448,"_",C448," ",Z448)</f>
        <v>&gt;WNF5-5_ Flav.WNV</v>
      </c>
      <c r="AB448" s="44" t="str">
        <f>P448</f>
        <v>GGGCCTTCTGGTCGTGTTC</v>
      </c>
      <c r="AH448" s="45">
        <v>447</v>
      </c>
    </row>
    <row r="449" spans="1:34" ht="14.25" customHeight="1" thickTop="1" thickBot="1" x14ac:dyDescent="0.25">
      <c r="A449" s="71">
        <v>100</v>
      </c>
      <c r="B449" s="53">
        <f>(I449/1000)/(A449/1000000)</f>
        <v>422.99999999999994</v>
      </c>
      <c r="C449" s="46"/>
      <c r="F449" s="81" t="s">
        <v>634</v>
      </c>
      <c r="H449" s="48">
        <v>423</v>
      </c>
      <c r="I449" s="49">
        <v>42.3</v>
      </c>
      <c r="J449" s="95">
        <v>242</v>
      </c>
      <c r="K449" s="48">
        <v>7.8</v>
      </c>
      <c r="L449" s="50">
        <v>5723</v>
      </c>
      <c r="M449" s="48">
        <v>60</v>
      </c>
      <c r="N449" s="75">
        <v>59.9</v>
      </c>
      <c r="O449" s="61">
        <v>423</v>
      </c>
      <c r="P449" s="44" t="s">
        <v>36</v>
      </c>
      <c r="Q449" s="56">
        <v>19</v>
      </c>
      <c r="R449" s="48">
        <v>0.05</v>
      </c>
      <c r="S449" s="62" t="s">
        <v>385</v>
      </c>
      <c r="T449" s="73"/>
      <c r="U449" s="62"/>
      <c r="V449" s="62"/>
      <c r="W449" s="52">
        <v>13344633</v>
      </c>
      <c r="X449" s="57"/>
      <c r="Y449" s="45">
        <v>130</v>
      </c>
      <c r="Z449" s="104" t="s">
        <v>3253</v>
      </c>
      <c r="AA449" s="47" t="str">
        <f>CONCATENATE("&gt;",F449,"_",C449," ",Z449)</f>
        <v>&gt;WNF6-R_ Flav.WNV</v>
      </c>
      <c r="AB449" s="44" t="str">
        <f>P449</f>
        <v>GATCTTGGCYGTCCACCTC</v>
      </c>
      <c r="AH449" s="45">
        <v>448</v>
      </c>
    </row>
    <row r="450" spans="1:34" ht="14.25" customHeight="1" thickTop="1" thickBot="1" x14ac:dyDescent="0.25">
      <c r="A450" s="71">
        <v>100</v>
      </c>
      <c r="B450" s="53">
        <f>(I450/1000)/(A450/1000000)</f>
        <v>368.99999999999994</v>
      </c>
      <c r="C450" s="46"/>
      <c r="F450" s="81" t="s">
        <v>1160</v>
      </c>
      <c r="H450" s="48">
        <v>369</v>
      </c>
      <c r="I450" s="49">
        <v>36.9</v>
      </c>
      <c r="J450" s="95">
        <v>223</v>
      </c>
      <c r="K450" s="48">
        <v>7.4</v>
      </c>
      <c r="L450" s="50">
        <v>6043</v>
      </c>
      <c r="M450" s="48">
        <v>55</v>
      </c>
      <c r="N450" s="75">
        <v>59.4</v>
      </c>
      <c r="O450" s="61">
        <v>369</v>
      </c>
      <c r="P450" s="44" t="s">
        <v>1161</v>
      </c>
      <c r="Q450" s="56">
        <v>20</v>
      </c>
      <c r="R450" s="48">
        <v>0.05</v>
      </c>
      <c r="S450" s="62" t="s">
        <v>385</v>
      </c>
      <c r="T450" s="73"/>
      <c r="U450" s="62"/>
      <c r="V450" s="62"/>
      <c r="W450" s="52">
        <v>13344634</v>
      </c>
      <c r="X450" s="57"/>
      <c r="Y450" s="45">
        <v>131</v>
      </c>
      <c r="Z450" s="104" t="s">
        <v>1302</v>
      </c>
      <c r="AA450" s="47" t="str">
        <f>CONCATENATE("&gt;",F450,"_",C450," ",Z450)</f>
        <v>&gt;EGFP-10-R_ IC</v>
      </c>
      <c r="AB450" s="44" t="str">
        <f>P450</f>
        <v>cttgtacagctcgtccatgc</v>
      </c>
      <c r="AH450" s="45">
        <v>449</v>
      </c>
    </row>
    <row r="451" spans="1:34" ht="14.25" customHeight="1" thickTop="1" thickBot="1" x14ac:dyDescent="0.25">
      <c r="A451" s="71">
        <v>100</v>
      </c>
      <c r="B451" s="53">
        <f>(I451/1000)/(A451/1000000)</f>
        <v>322.99999999999994</v>
      </c>
      <c r="C451" s="46"/>
      <c r="F451" s="81" t="s">
        <v>583</v>
      </c>
      <c r="H451" s="48">
        <v>323</v>
      </c>
      <c r="I451" s="49">
        <v>32.299999999999997</v>
      </c>
      <c r="J451" s="95">
        <v>215</v>
      </c>
      <c r="K451" s="48">
        <v>7.8</v>
      </c>
      <c r="L451" s="50">
        <v>6663</v>
      </c>
      <c r="M451" s="48">
        <v>45</v>
      </c>
      <c r="N451" s="75">
        <v>58.4</v>
      </c>
      <c r="O451" s="61">
        <v>323</v>
      </c>
      <c r="P451" s="44" t="s">
        <v>631</v>
      </c>
      <c r="Q451" s="56">
        <v>22</v>
      </c>
      <c r="R451" s="48">
        <v>0.05</v>
      </c>
      <c r="S451" s="62" t="s">
        <v>385</v>
      </c>
      <c r="T451" s="73"/>
      <c r="U451" s="62"/>
      <c r="V451" s="62"/>
      <c r="W451" s="52">
        <v>13344635</v>
      </c>
      <c r="X451" s="57"/>
      <c r="Y451" s="45">
        <v>132</v>
      </c>
      <c r="Z451" s="104" t="s">
        <v>1302</v>
      </c>
      <c r="AA451" s="47" t="str">
        <f>CONCATENATE("&gt;",F451,"_",C451," ",Z451)</f>
        <v>&gt;EGFP-11-F_ IC</v>
      </c>
      <c r="AB451" s="44" t="str">
        <f>P451</f>
        <v>CAGCCACAACGTCTATATCATG</v>
      </c>
      <c r="AH451" s="45">
        <v>450</v>
      </c>
    </row>
    <row r="452" spans="1:34" ht="14.25" customHeight="1" thickTop="1" thickBot="1" x14ac:dyDescent="0.25">
      <c r="A452" s="71">
        <v>100</v>
      </c>
      <c r="B452" s="53">
        <f>(I452/1000)/(A452/1000000)</f>
        <v>218</v>
      </c>
      <c r="C452" s="46"/>
      <c r="F452" s="81" t="s">
        <v>1162</v>
      </c>
      <c r="H452" s="48">
        <v>218</v>
      </c>
      <c r="I452" s="49">
        <v>21.8</v>
      </c>
      <c r="J452" s="95">
        <v>128</v>
      </c>
      <c r="K452" s="48">
        <v>4.7</v>
      </c>
      <c r="L452" s="50">
        <v>5867</v>
      </c>
      <c r="M452" s="48">
        <v>47</v>
      </c>
      <c r="N452" s="75">
        <v>54.5</v>
      </c>
      <c r="O452" s="61">
        <v>218</v>
      </c>
      <c r="P452" s="44" t="s">
        <v>1163</v>
      </c>
      <c r="Q452" s="56">
        <v>19</v>
      </c>
      <c r="R452" s="48">
        <v>0.05</v>
      </c>
      <c r="S452" s="62" t="s">
        <v>385</v>
      </c>
      <c r="T452" s="73"/>
      <c r="U452" s="62"/>
      <c r="V452" s="62"/>
      <c r="W452" s="52">
        <v>13344636</v>
      </c>
      <c r="X452" s="57"/>
      <c r="Y452" s="45">
        <v>133</v>
      </c>
      <c r="Z452" s="104" t="s">
        <v>1303</v>
      </c>
      <c r="AA452" s="47" t="str">
        <f>CONCATENATE("&gt;",F452,"_",C452," ",Z452)</f>
        <v>&gt;PrP2_ PrP</v>
      </c>
      <c r="AB452" s="44" t="str">
        <f>P452</f>
        <v>AGTGACTATGAGGACCGTT</v>
      </c>
      <c r="AH452" s="45">
        <v>451</v>
      </c>
    </row>
    <row r="453" spans="1:34" ht="14.25" customHeight="1" thickTop="1" thickBot="1" x14ac:dyDescent="0.25">
      <c r="A453" s="71">
        <v>100</v>
      </c>
      <c r="B453" s="53">
        <f>(I453/1000)/(A453/1000000)</f>
        <v>368.99999999999994</v>
      </c>
      <c r="C453" s="46"/>
      <c r="F453" s="81" t="s">
        <v>1164</v>
      </c>
      <c r="H453" s="48">
        <v>369</v>
      </c>
      <c r="I453" s="49">
        <v>36.9</v>
      </c>
      <c r="J453" s="95">
        <v>192</v>
      </c>
      <c r="K453" s="48">
        <v>6.5</v>
      </c>
      <c r="L453" s="50">
        <v>5207</v>
      </c>
      <c r="M453" s="48">
        <v>47</v>
      </c>
      <c r="N453" s="75">
        <v>50.4</v>
      </c>
      <c r="O453" s="61">
        <v>369</v>
      </c>
      <c r="P453" s="44" t="s">
        <v>1165</v>
      </c>
      <c r="Q453" s="56">
        <v>17</v>
      </c>
      <c r="R453" s="48">
        <v>0.05</v>
      </c>
      <c r="S453" s="62" t="s">
        <v>385</v>
      </c>
      <c r="T453" s="73"/>
      <c r="U453" s="62"/>
      <c r="V453" s="62"/>
      <c r="W453" s="52">
        <v>13344637</v>
      </c>
      <c r="X453" s="57"/>
      <c r="Y453" s="45">
        <v>134</v>
      </c>
      <c r="Z453" s="104" t="s">
        <v>1303</v>
      </c>
      <c r="AA453" s="47" t="str">
        <f>CONCATENATE("&gt;",F453,"_",C453," ",Z453)</f>
        <v>&gt;PrP3_ PrP</v>
      </c>
      <c r="AB453" s="44" t="str">
        <f>P453</f>
        <v>GTTCCTTGACTGTGATG</v>
      </c>
      <c r="AH453" s="45">
        <v>452</v>
      </c>
    </row>
    <row r="454" spans="1:34" ht="14.25" customHeight="1" thickTop="1" thickBot="1" x14ac:dyDescent="0.25">
      <c r="A454" s="71">
        <v>100</v>
      </c>
      <c r="B454" s="53">
        <f>(I454/1000)/(A454/1000000)</f>
        <v>308</v>
      </c>
      <c r="C454" s="46"/>
      <c r="F454" s="81" t="s">
        <v>1166</v>
      </c>
      <c r="H454" s="48">
        <v>308</v>
      </c>
      <c r="I454" s="49">
        <v>30.8</v>
      </c>
      <c r="J454" s="95">
        <v>266</v>
      </c>
      <c r="K454" s="48">
        <v>9.9</v>
      </c>
      <c r="L454" s="50">
        <v>8631</v>
      </c>
      <c r="M454" s="48">
        <v>53</v>
      </c>
      <c r="N454" s="75">
        <v>68</v>
      </c>
      <c r="O454" s="61">
        <v>308</v>
      </c>
      <c r="P454" s="44" t="s">
        <v>1167</v>
      </c>
      <c r="Q454" s="56">
        <v>28</v>
      </c>
      <c r="R454" s="48">
        <v>0.05</v>
      </c>
      <c r="S454" s="62" t="s">
        <v>385</v>
      </c>
      <c r="T454" s="73"/>
      <c r="U454" s="62"/>
      <c r="V454" s="62"/>
      <c r="W454" s="52">
        <v>13344638</v>
      </c>
      <c r="X454" s="57"/>
      <c r="Y454" s="45">
        <v>135</v>
      </c>
      <c r="Z454" s="104" t="s">
        <v>3256</v>
      </c>
      <c r="AA454" s="47" t="str">
        <f>CONCATENATE("&gt;",F454,"_",C454," ",Z454)</f>
        <v>&gt;WEEV_non_MK_FW6_ Alpha.WEEV</v>
      </c>
      <c r="AB454" s="44" t="str">
        <f>P454</f>
        <v>atagggcacggtatagaggaacctaccc</v>
      </c>
      <c r="AH454" s="45">
        <v>453</v>
      </c>
    </row>
    <row r="455" spans="1:34" ht="14.25" customHeight="1" thickTop="1" thickBot="1" x14ac:dyDescent="0.25">
      <c r="A455" s="71">
        <v>100</v>
      </c>
      <c r="B455" s="53">
        <f>(I455/1000)/(A455/1000000)</f>
        <v>522</v>
      </c>
      <c r="C455" s="46"/>
      <c r="F455" s="81" t="s">
        <v>1168</v>
      </c>
      <c r="H455" s="48">
        <v>522</v>
      </c>
      <c r="I455" s="49">
        <v>52.2</v>
      </c>
      <c r="J455" s="95">
        <v>565</v>
      </c>
      <c r="K455" s="48">
        <v>20.7</v>
      </c>
      <c r="L455" s="50">
        <v>10815</v>
      </c>
      <c r="M455" s="48">
        <v>57</v>
      </c>
      <c r="N455" s="75">
        <v>74.2</v>
      </c>
      <c r="O455" s="61">
        <v>522</v>
      </c>
      <c r="P455" s="44" t="s">
        <v>1169</v>
      </c>
      <c r="Q455" s="56">
        <v>35</v>
      </c>
      <c r="R455" s="48">
        <v>0.05</v>
      </c>
      <c r="S455" s="62" t="s">
        <v>385</v>
      </c>
      <c r="T455" s="73"/>
      <c r="U455" s="62"/>
      <c r="V455" s="62"/>
      <c r="W455" s="52">
        <v>13344639</v>
      </c>
      <c r="X455" s="57"/>
      <c r="Y455" s="45">
        <v>136</v>
      </c>
      <c r="Z455" s="104" t="s">
        <v>3256</v>
      </c>
      <c r="AA455" s="47" t="str">
        <f>CONCATENATE("&gt;",F455,"_",C455," ",Z455)</f>
        <v>&gt;WEEV_non_MK_FW7_ Alpha.WEEV</v>
      </c>
      <c r="AB455" s="44" t="str">
        <f>P455</f>
        <v>ATCCTAGGCGCCatagggcacggtatagaggaacc</v>
      </c>
      <c r="AH455" s="45">
        <v>454</v>
      </c>
    </row>
    <row r="456" spans="1:34" ht="14.25" customHeight="1" thickTop="1" thickBot="1" x14ac:dyDescent="0.25">
      <c r="A456" s="71">
        <v>100</v>
      </c>
      <c r="B456" s="53">
        <f>(I456/1000)/(A456/1000000)</f>
        <v>362</v>
      </c>
      <c r="C456" s="46"/>
      <c r="F456" s="81" t="s">
        <v>1170</v>
      </c>
      <c r="H456" s="48">
        <v>362</v>
      </c>
      <c r="I456" s="49">
        <v>36.200000000000003</v>
      </c>
      <c r="J456" s="95">
        <v>330</v>
      </c>
      <c r="K456" s="48">
        <v>11.4</v>
      </c>
      <c r="L456" s="50">
        <v>9101</v>
      </c>
      <c r="M456" s="48">
        <v>50</v>
      </c>
      <c r="N456" s="75">
        <v>68.099999999999994</v>
      </c>
      <c r="O456" s="61">
        <v>362</v>
      </c>
      <c r="P456" s="44" t="s">
        <v>1171</v>
      </c>
      <c r="Q456" s="56">
        <v>30</v>
      </c>
      <c r="R456" s="48">
        <v>0.05</v>
      </c>
      <c r="S456" s="62" t="s">
        <v>385</v>
      </c>
      <c r="T456" s="73"/>
      <c r="U456" s="62"/>
      <c r="V456" s="62"/>
      <c r="W456" s="52">
        <v>13344640</v>
      </c>
      <c r="X456" s="57"/>
      <c r="Y456" s="45">
        <v>137</v>
      </c>
      <c r="AA456" s="47" t="str">
        <f>CONCATENATE("&gt;",F456,"_",C456," ",Z456)</f>
        <v xml:space="preserve">&gt;pSinRep5-Rev2_ </v>
      </c>
      <c r="AB456" s="44" t="str">
        <f>P456</f>
        <v>ATCCTAGGCGCCCTATAGTGTCCCCTAAAT</v>
      </c>
      <c r="AH456" s="45">
        <v>455</v>
      </c>
    </row>
    <row r="457" spans="1:34" ht="14.25" customHeight="1" thickTop="1" thickBot="1" x14ac:dyDescent="0.25">
      <c r="A457" s="71">
        <v>100</v>
      </c>
      <c r="B457" s="53">
        <f>(I457/1000)/(A457/1000000)</f>
        <v>271</v>
      </c>
      <c r="C457" s="46"/>
      <c r="F457" s="81" t="s">
        <v>1172</v>
      </c>
      <c r="H457" s="48">
        <v>271</v>
      </c>
      <c r="I457" s="49">
        <v>27.1</v>
      </c>
      <c r="J457" s="95">
        <v>235</v>
      </c>
      <c r="K457" s="48">
        <v>8.1</v>
      </c>
      <c r="L457" s="50">
        <v>8664</v>
      </c>
      <c r="M457" s="48">
        <v>58</v>
      </c>
      <c r="N457" s="75">
        <v>70.2</v>
      </c>
      <c r="O457" s="61">
        <v>271</v>
      </c>
      <c r="P457" s="44" t="s">
        <v>1173</v>
      </c>
      <c r="Q457" s="56">
        <v>28</v>
      </c>
      <c r="R457" s="48">
        <v>0.05</v>
      </c>
      <c r="S457" s="62" t="s">
        <v>385</v>
      </c>
      <c r="T457" s="73"/>
      <c r="U457" s="62"/>
      <c r="V457" s="62"/>
      <c r="W457" s="52">
        <v>13344641</v>
      </c>
      <c r="X457" s="57"/>
      <c r="Y457" s="45">
        <v>138</v>
      </c>
      <c r="Z457" s="104" t="s">
        <v>3256</v>
      </c>
      <c r="AA457" s="47" t="str">
        <f>CONCATENATE("&gt;",F457,"_",C457," ",Z457)</f>
        <v>&gt;WEEV_non_MK_Rev5_ Alpha.WEEV</v>
      </c>
      <c r="AB457" s="44" t="str">
        <f>P457</f>
        <v>ATCCTAAGGCCTTYTGSCGGTGGGTAGG</v>
      </c>
      <c r="AH457" s="45">
        <v>456</v>
      </c>
    </row>
    <row r="458" spans="1:34" ht="14.25" customHeight="1" thickTop="1" thickBot="1" x14ac:dyDescent="0.25">
      <c r="A458" s="71">
        <v>100</v>
      </c>
      <c r="B458" s="53">
        <f>(I458/1000)/(A458/1000000)</f>
        <v>387.99999999999994</v>
      </c>
      <c r="C458" s="46"/>
      <c r="F458" s="81" t="s">
        <v>638</v>
      </c>
      <c r="H458" s="48">
        <v>388</v>
      </c>
      <c r="I458" s="49">
        <v>38.799999999999997</v>
      </c>
      <c r="J458" s="95">
        <v>306</v>
      </c>
      <c r="K458" s="48">
        <v>11</v>
      </c>
      <c r="L458" s="50">
        <v>7878</v>
      </c>
      <c r="M458" s="48">
        <v>63</v>
      </c>
      <c r="N458" s="75">
        <v>65.8</v>
      </c>
      <c r="O458" s="61">
        <v>388</v>
      </c>
      <c r="P458" s="44" t="s">
        <v>37</v>
      </c>
      <c r="Q458" s="56">
        <v>22</v>
      </c>
      <c r="R458" s="48">
        <v>0.05</v>
      </c>
      <c r="S458" s="62" t="s">
        <v>406</v>
      </c>
      <c r="T458" s="73" t="s">
        <v>278</v>
      </c>
      <c r="U458" s="62" t="s">
        <v>407</v>
      </c>
      <c r="V458" s="62"/>
      <c r="W458" s="52">
        <v>13344642</v>
      </c>
      <c r="X458" s="57"/>
      <c r="Y458" s="45">
        <v>139</v>
      </c>
      <c r="Z458" s="104" t="s">
        <v>3253</v>
      </c>
      <c r="AA458" s="47" t="str">
        <f>CONCATENATE("&gt;",F458,"_",C458," ",Z458)</f>
        <v>&gt;WNF-Probe3-FAM_ Flav.WNV</v>
      </c>
      <c r="AB458" s="44" t="str">
        <f>P458</f>
        <v>CCACCCAGGAGGTCCTTCGCAA</v>
      </c>
      <c r="AH458" s="45">
        <v>457</v>
      </c>
    </row>
    <row r="459" spans="1:34" ht="14.25" customHeight="1" thickTop="1" thickBot="1" x14ac:dyDescent="0.25">
      <c r="A459" s="71">
        <v>100</v>
      </c>
      <c r="B459" s="53">
        <f>(I459/1000)/(A459/1000000)</f>
        <v>453</v>
      </c>
      <c r="C459" s="46" t="s">
        <v>3146</v>
      </c>
      <c r="F459" s="81" t="s">
        <v>650</v>
      </c>
      <c r="H459" s="48">
        <v>453</v>
      </c>
      <c r="I459" s="49">
        <v>45.3</v>
      </c>
      <c r="J459" s="95">
        <v>454</v>
      </c>
      <c r="K459" s="48">
        <v>17.2</v>
      </c>
      <c r="L459" s="50">
        <v>10001</v>
      </c>
      <c r="M459" s="48">
        <v>34</v>
      </c>
      <c r="N459" s="75">
        <v>61</v>
      </c>
      <c r="O459" s="61">
        <v>453</v>
      </c>
      <c r="P459" s="44" t="s">
        <v>524</v>
      </c>
      <c r="Q459" s="56">
        <v>29</v>
      </c>
      <c r="R459" s="48">
        <v>0.05</v>
      </c>
      <c r="S459" s="62" t="s">
        <v>406</v>
      </c>
      <c r="T459" s="73" t="s">
        <v>278</v>
      </c>
      <c r="U459" s="62" t="s">
        <v>407</v>
      </c>
      <c r="V459" s="62"/>
      <c r="W459" s="52">
        <v>13344643</v>
      </c>
      <c r="X459" s="57"/>
      <c r="Y459" s="45">
        <v>140</v>
      </c>
      <c r="Z459" s="104" t="s">
        <v>3253</v>
      </c>
      <c r="AA459" s="47" t="str">
        <f>CONCATENATE("&gt;",F459,"_",C459," ",Z459)</f>
        <v>&gt;INEID probe_363b Flav.WNV</v>
      </c>
      <c r="AB459" s="44" t="str">
        <f>P459</f>
        <v>AATCCTCACAAACACTACTAAGTTTGTCA</v>
      </c>
      <c r="AH459" s="45">
        <v>458</v>
      </c>
    </row>
    <row r="460" spans="1:34" ht="14.25" customHeight="1" thickTop="1" thickBot="1" x14ac:dyDescent="0.25">
      <c r="A460" s="71">
        <v>100</v>
      </c>
      <c r="B460" s="53">
        <f>(I460/1000)/(A460/1000000)</f>
        <v>86</v>
      </c>
      <c r="C460" s="46" t="s">
        <v>3176</v>
      </c>
      <c r="F460" s="81" t="s">
        <v>635</v>
      </c>
      <c r="H460" s="48">
        <v>86</v>
      </c>
      <c r="I460" s="49">
        <v>8.6</v>
      </c>
      <c r="J460" s="95">
        <v>68</v>
      </c>
      <c r="K460" s="48">
        <v>2.2999999999999998</v>
      </c>
      <c r="L460" s="50">
        <v>7948</v>
      </c>
      <c r="M460" s="48">
        <v>68</v>
      </c>
      <c r="N460" s="75">
        <v>67.7</v>
      </c>
      <c r="O460" s="61">
        <v>86</v>
      </c>
      <c r="P460" s="44" t="s">
        <v>637</v>
      </c>
      <c r="Q460" s="56">
        <v>22</v>
      </c>
      <c r="R460" s="48">
        <v>0.05</v>
      </c>
      <c r="S460" s="62" t="s">
        <v>406</v>
      </c>
      <c r="T460" s="73" t="s">
        <v>279</v>
      </c>
      <c r="U460" s="62" t="s">
        <v>426</v>
      </c>
      <c r="V460" s="62"/>
      <c r="W460" s="52">
        <v>13344644</v>
      </c>
      <c r="X460" s="57"/>
      <c r="Y460" s="45">
        <v>141</v>
      </c>
      <c r="Z460" s="104" t="s">
        <v>1302</v>
      </c>
      <c r="AA460" s="47" t="str">
        <f>CONCATENATE("&gt;",F460,"_",C460," ",Z460)</f>
        <v>&gt;EGFP-1HEX_78b IC</v>
      </c>
      <c r="AB460" s="44" t="str">
        <f>P460</f>
        <v>AGCACCCAGTCCGCCCTGAGCA</v>
      </c>
      <c r="AH460" s="45">
        <v>459</v>
      </c>
    </row>
    <row r="461" spans="1:34" ht="14.25" customHeight="1" thickTop="1" thickBot="1" x14ac:dyDescent="0.25">
      <c r="A461" s="71">
        <v>100</v>
      </c>
      <c r="B461" s="53">
        <f>(I461/1000)/(A461/1000000)</f>
        <v>146</v>
      </c>
      <c r="C461" s="46"/>
      <c r="F461" s="81" t="s">
        <v>1174</v>
      </c>
      <c r="H461" s="48">
        <v>146</v>
      </c>
      <c r="I461" s="49">
        <v>14.6</v>
      </c>
      <c r="J461" s="95">
        <v>119</v>
      </c>
      <c r="K461" s="48">
        <v>3.8</v>
      </c>
      <c r="L461" s="50">
        <v>8129</v>
      </c>
      <c r="M461" s="48">
        <v>52</v>
      </c>
      <c r="N461" s="75">
        <v>62.4</v>
      </c>
      <c r="O461" s="61">
        <v>146</v>
      </c>
      <c r="P461" s="44" t="s">
        <v>1175</v>
      </c>
      <c r="Q461" s="56">
        <v>23</v>
      </c>
      <c r="R461" s="48">
        <v>0.05</v>
      </c>
      <c r="S461" s="62" t="s">
        <v>406</v>
      </c>
      <c r="T461" s="73" t="s">
        <v>279</v>
      </c>
      <c r="U461" s="62" t="s">
        <v>426</v>
      </c>
      <c r="V461" s="62"/>
      <c r="W461" s="52">
        <v>13344645</v>
      </c>
      <c r="X461" s="57"/>
      <c r="Y461" s="45">
        <v>142</v>
      </c>
      <c r="Z461" s="104" t="s">
        <v>3253</v>
      </c>
      <c r="AA461" s="47" t="str">
        <f>CONCATENATE("&gt;",F461,"_",C461," ",Z461)</f>
        <v>&gt;synth- contr_ Flav.WNV</v>
      </c>
      <c r="AB461" s="44" t="str">
        <f>P461</f>
        <v>CTCCCACCTCTTTCTTACCACGA</v>
      </c>
      <c r="AH461" s="45">
        <v>460</v>
      </c>
    </row>
    <row r="462" spans="1:34" ht="14.25" customHeight="1" thickTop="1" thickBot="1" x14ac:dyDescent="0.25">
      <c r="A462" s="71">
        <v>100</v>
      </c>
      <c r="B462" s="53">
        <f>(I462/1000)/(A462/1000000)</f>
        <v>437.99999999999994</v>
      </c>
      <c r="C462" s="46"/>
      <c r="F462" s="81" t="s">
        <v>1176</v>
      </c>
      <c r="H462" s="48">
        <v>438</v>
      </c>
      <c r="I462" s="49">
        <v>43.8</v>
      </c>
      <c r="J462" s="95">
        <v>412</v>
      </c>
      <c r="K462" s="48">
        <v>13.8</v>
      </c>
      <c r="L462" s="50">
        <v>9418</v>
      </c>
      <c r="M462" s="48">
        <v>48</v>
      </c>
      <c r="N462" s="75">
        <v>65</v>
      </c>
      <c r="O462" s="61">
        <v>438</v>
      </c>
      <c r="P462" s="44" t="s">
        <v>1177</v>
      </c>
      <c r="Q462" s="56">
        <v>27</v>
      </c>
      <c r="R462" s="48">
        <v>0.05</v>
      </c>
      <c r="S462" s="62" t="s">
        <v>406</v>
      </c>
      <c r="T462" s="73" t="s">
        <v>739</v>
      </c>
      <c r="U462" s="62" t="s">
        <v>426</v>
      </c>
      <c r="V462" s="62"/>
      <c r="W462" s="52">
        <v>13344646</v>
      </c>
      <c r="X462" s="57"/>
      <c r="Y462" s="45">
        <v>143</v>
      </c>
      <c r="Z462" s="104" t="s">
        <v>3253</v>
      </c>
      <c r="AA462" s="47" t="str">
        <f>CONCATENATE("&gt;",F462,"_",C462," ",Z462)</f>
        <v>&gt;viral contr_ Flav.WNV</v>
      </c>
      <c r="AB462" s="44" t="str">
        <f>P462</f>
        <v>GTGCGAGCTGTTTCTTAGCACGAAGAT</v>
      </c>
      <c r="AH462" s="45">
        <v>461</v>
      </c>
    </row>
    <row r="463" spans="1:34" ht="14.25" customHeight="1" thickTop="1" thickBot="1" x14ac:dyDescent="0.25">
      <c r="A463" s="71">
        <v>100</v>
      </c>
      <c r="B463" s="53">
        <f>(I463/1000)/(A463/1000000)</f>
        <v>254.99999999999997</v>
      </c>
      <c r="C463" s="46"/>
      <c r="F463" s="81" t="s">
        <v>1178</v>
      </c>
      <c r="H463" s="48">
        <v>255</v>
      </c>
      <c r="I463" s="49">
        <v>25.5</v>
      </c>
      <c r="J463" s="95">
        <v>260</v>
      </c>
      <c r="K463" s="48">
        <v>9.4</v>
      </c>
      <c r="L463" s="50">
        <v>10218</v>
      </c>
      <c r="M463" s="48">
        <v>54</v>
      </c>
      <c r="N463" s="75">
        <v>72</v>
      </c>
      <c r="O463" s="61">
        <v>255</v>
      </c>
      <c r="P463" s="44" t="s">
        <v>1179</v>
      </c>
      <c r="Q463" s="56">
        <v>33</v>
      </c>
      <c r="R463" s="48">
        <v>0.01</v>
      </c>
      <c r="S463" s="62" t="s">
        <v>1180</v>
      </c>
      <c r="T463" s="73"/>
      <c r="U463" s="62"/>
      <c r="V463" s="62"/>
      <c r="W463" s="52">
        <v>13261822</v>
      </c>
      <c r="X463" s="57"/>
      <c r="Y463" s="45">
        <v>144</v>
      </c>
      <c r="Z463" s="104" t="s">
        <v>824</v>
      </c>
      <c r="AA463" s="47" t="str">
        <f>CONCATENATE("&gt;",F463,"_",C463," ",Z463)</f>
        <v>&gt;HEV1_forv_ HEV</v>
      </c>
      <c r="AB463" s="44" t="str">
        <f>P463</f>
        <v>TAGGCAGACCACGTATGTGGTCGATGCCATGGA</v>
      </c>
      <c r="AH463" s="45">
        <v>462</v>
      </c>
    </row>
    <row r="464" spans="1:34" ht="14.25" customHeight="1" thickTop="1" thickBot="1" x14ac:dyDescent="0.25">
      <c r="A464" s="71">
        <v>100</v>
      </c>
      <c r="B464" s="53">
        <f>(I464/1000)/(A464/1000000)</f>
        <v>580</v>
      </c>
      <c r="C464" s="46"/>
      <c r="F464" s="81" t="s">
        <v>1181</v>
      </c>
      <c r="H464" s="48">
        <v>580</v>
      </c>
      <c r="I464" s="49">
        <v>58</v>
      </c>
      <c r="J464" s="95">
        <v>428</v>
      </c>
      <c r="K464" s="48">
        <v>15.1</v>
      </c>
      <c r="L464" s="50">
        <v>7383</v>
      </c>
      <c r="M464" s="48">
        <v>66</v>
      </c>
      <c r="N464" s="75">
        <v>69.599999999999994</v>
      </c>
      <c r="O464" s="61">
        <v>580</v>
      </c>
      <c r="P464" s="44" t="s">
        <v>1182</v>
      </c>
      <c r="Q464" s="56">
        <v>24</v>
      </c>
      <c r="R464" s="48">
        <v>0.01</v>
      </c>
      <c r="S464" s="62" t="s">
        <v>1180</v>
      </c>
      <c r="T464" s="73"/>
      <c r="U464" s="62"/>
      <c r="V464" s="62"/>
      <c r="W464" s="52">
        <v>13261823</v>
      </c>
      <c r="X464" s="57"/>
      <c r="Y464" s="45">
        <v>145</v>
      </c>
      <c r="Z464" s="104" t="s">
        <v>824</v>
      </c>
      <c r="AA464" s="47" t="str">
        <f>CONCATENATE("&gt;",F464,"_",C464," ",Z464)</f>
        <v>&gt;HEV2_rev_ HEV</v>
      </c>
      <c r="AB464" s="44" t="str">
        <f>P464</f>
        <v>GCCGGTCCCAGATRTGSACCGGRA</v>
      </c>
      <c r="AH464" s="45">
        <v>463</v>
      </c>
    </row>
    <row r="465" spans="1:34" ht="14.25" customHeight="1" thickTop="1" thickBot="1" x14ac:dyDescent="0.25">
      <c r="A465" s="71">
        <v>100</v>
      </c>
      <c r="B465" s="53">
        <f>(I465/1000)/(A465/1000000)</f>
        <v>589.99999999999989</v>
      </c>
      <c r="C465" s="46"/>
      <c r="F465" s="81" t="s">
        <v>1183</v>
      </c>
      <c r="H465" s="48">
        <v>590</v>
      </c>
      <c r="I465" s="49">
        <v>59</v>
      </c>
      <c r="J465" s="95">
        <v>548</v>
      </c>
      <c r="K465" s="48">
        <v>20</v>
      </c>
      <c r="L465" s="50">
        <v>9276</v>
      </c>
      <c r="M465" s="48">
        <v>40</v>
      </c>
      <c r="N465" s="75">
        <v>64</v>
      </c>
      <c r="O465" s="61">
        <v>590</v>
      </c>
      <c r="P465" s="44" t="s">
        <v>1184</v>
      </c>
      <c r="Q465" s="56">
        <v>30</v>
      </c>
      <c r="R465" s="48">
        <v>0.01</v>
      </c>
      <c r="S465" s="62" t="s">
        <v>1180</v>
      </c>
      <c r="T465" s="73"/>
      <c r="U465" s="62"/>
      <c r="V465" s="62"/>
      <c r="W465" s="52">
        <v>13261824</v>
      </c>
      <c r="X465" s="57"/>
      <c r="Y465" s="45">
        <v>146</v>
      </c>
      <c r="Z465" s="104" t="s">
        <v>824</v>
      </c>
      <c r="AA465" s="47" t="str">
        <f>CONCATENATE("&gt;",F465,"_",C465," ",Z465)</f>
        <v>&gt;HEV3_forv_ HEV</v>
      </c>
      <c r="AB465" s="44" t="str">
        <f>P465</f>
        <v>ACAGAGGTGTATGTTAGATCCATATTTGGC</v>
      </c>
      <c r="AH465" s="45">
        <v>464</v>
      </c>
    </row>
    <row r="466" spans="1:34" ht="14.25" customHeight="1" thickTop="1" thickBot="1" x14ac:dyDescent="0.25">
      <c r="A466" s="71">
        <v>100</v>
      </c>
      <c r="B466" s="53">
        <f>(I466/1000)/(A466/1000000)</f>
        <v>466</v>
      </c>
      <c r="C466" s="46"/>
      <c r="F466" s="81" t="s">
        <v>1185</v>
      </c>
      <c r="H466" s="48">
        <v>466</v>
      </c>
      <c r="I466" s="49">
        <v>46.6</v>
      </c>
      <c r="J466" s="95">
        <v>422</v>
      </c>
      <c r="K466" s="48">
        <v>16</v>
      </c>
      <c r="L466" s="50">
        <v>9055</v>
      </c>
      <c r="M466" s="48">
        <v>51</v>
      </c>
      <c r="N466" s="75">
        <v>68.099999999999994</v>
      </c>
      <c r="O466" s="61">
        <v>466</v>
      </c>
      <c r="P466" s="44" t="s">
        <v>1186</v>
      </c>
      <c r="Q466" s="56">
        <v>29</v>
      </c>
      <c r="R466" s="48">
        <v>0.01</v>
      </c>
      <c r="S466" s="62" t="s">
        <v>1180</v>
      </c>
      <c r="T466" s="73"/>
      <c r="U466" s="62"/>
      <c r="V466" s="62"/>
      <c r="W466" s="52">
        <v>13261825</v>
      </c>
      <c r="X466" s="57"/>
      <c r="Y466" s="45">
        <v>147</v>
      </c>
      <c r="Z466" s="104" t="s">
        <v>824</v>
      </c>
      <c r="AA466" s="47" t="str">
        <f>CONCATENATE("&gt;",F466,"_",C466," ",Z466)</f>
        <v>&gt;HEV4_rev_ HEV</v>
      </c>
      <c r="AB466" s="44" t="str">
        <f>P466</f>
        <v>GGGGAGAAGTCGCTAGAGAAACCTGATGT</v>
      </c>
      <c r="AH466" s="45">
        <v>465</v>
      </c>
    </row>
    <row r="467" spans="1:34" ht="14.25" customHeight="1" thickTop="1" thickBot="1" x14ac:dyDescent="0.25">
      <c r="A467" s="71">
        <v>100</v>
      </c>
      <c r="B467" s="53">
        <f>(I467/1000)/(A467/1000000)</f>
        <v>601</v>
      </c>
      <c r="C467" s="46"/>
      <c r="F467" s="81" t="s">
        <v>1187</v>
      </c>
      <c r="H467" s="48">
        <v>601</v>
      </c>
      <c r="I467" s="49">
        <v>60.1</v>
      </c>
      <c r="J467" s="95">
        <v>401</v>
      </c>
      <c r="K467" s="48">
        <v>13.1</v>
      </c>
      <c r="L467" s="50">
        <v>6672</v>
      </c>
      <c r="M467" s="48">
        <v>72</v>
      </c>
      <c r="N467" s="75">
        <v>69.599999999999994</v>
      </c>
      <c r="O467" s="61">
        <v>601</v>
      </c>
      <c r="P467" s="44" t="s">
        <v>1188</v>
      </c>
      <c r="Q467" s="56">
        <v>22</v>
      </c>
      <c r="R467" s="48">
        <v>0.01</v>
      </c>
      <c r="S467" s="62" t="s">
        <v>1180</v>
      </c>
      <c r="T467" s="73"/>
      <c r="U467" s="62"/>
      <c r="V467" s="62"/>
      <c r="W467" s="52">
        <v>13261826</v>
      </c>
      <c r="X467" s="57"/>
      <c r="Z467" s="104" t="s">
        <v>824</v>
      </c>
      <c r="AA467" s="47" t="str">
        <f>CONCATENATE("&gt;",F467,"_",C467," ",Z467)</f>
        <v>&gt;HEV5_forv_ HEV</v>
      </c>
      <c r="AB467" s="44" t="str">
        <f>P467</f>
        <v>CCCAGCGSCWTTCGCTGACCGG</v>
      </c>
      <c r="AH467" s="45">
        <v>466</v>
      </c>
    </row>
    <row r="468" spans="1:34" ht="14.25" customHeight="1" thickTop="1" thickBot="1" x14ac:dyDescent="0.25">
      <c r="A468" s="71">
        <v>100</v>
      </c>
      <c r="B468" s="53">
        <f>(I468/1000)/(A468/1000000)</f>
        <v>652</v>
      </c>
      <c r="C468" s="46"/>
      <c r="F468" s="81" t="s">
        <v>1189</v>
      </c>
      <c r="H468" s="48">
        <v>652</v>
      </c>
      <c r="I468" s="49">
        <v>65.2</v>
      </c>
      <c r="J468" s="95">
        <v>560</v>
      </c>
      <c r="K468" s="48">
        <v>19.8</v>
      </c>
      <c r="L468" s="50">
        <v>8591</v>
      </c>
      <c r="M468" s="48">
        <v>62</v>
      </c>
      <c r="N468" s="75">
        <v>71.7</v>
      </c>
      <c r="O468" s="61">
        <v>652</v>
      </c>
      <c r="P468" s="44" t="s">
        <v>1190</v>
      </c>
      <c r="Q468" s="56">
        <v>28</v>
      </c>
      <c r="R468" s="48">
        <v>0.01</v>
      </c>
      <c r="S468" s="62" t="s">
        <v>1180</v>
      </c>
      <c r="T468" s="73"/>
      <c r="U468" s="62"/>
      <c r="V468" s="62"/>
      <c r="W468" s="52">
        <v>13261827</v>
      </c>
      <c r="X468" s="57"/>
      <c r="Z468" s="104" t="s">
        <v>824</v>
      </c>
      <c r="AA468" s="47" t="str">
        <f>CONCATENATE("&gt;",F468,"_",C468," ",Z468)</f>
        <v>&gt;HEV6_rev_ HEV</v>
      </c>
      <c r="AB468" s="44" t="str">
        <f>P468</f>
        <v>CGGATAAGCCACTGGGGCATGCCRCACT</v>
      </c>
      <c r="AH468" s="45">
        <v>467</v>
      </c>
    </row>
    <row r="469" spans="1:34" ht="14.25" customHeight="1" thickTop="1" thickBot="1" x14ac:dyDescent="0.25">
      <c r="A469" s="71">
        <v>100</v>
      </c>
      <c r="B469" s="53">
        <f>(I469/1000)/(A469/1000000)</f>
        <v>282</v>
      </c>
      <c r="C469" s="46"/>
      <c r="F469" s="81" t="s">
        <v>1191</v>
      </c>
      <c r="H469" s="48">
        <v>282</v>
      </c>
      <c r="I469" s="49">
        <v>28.2</v>
      </c>
      <c r="J469" s="95">
        <v>242</v>
      </c>
      <c r="K469" s="48">
        <v>8.1999999999999993</v>
      </c>
      <c r="L469" s="50">
        <v>8589</v>
      </c>
      <c r="M469" s="48">
        <v>62</v>
      </c>
      <c r="N469" s="75">
        <v>71.7</v>
      </c>
      <c r="O469" s="61">
        <v>282</v>
      </c>
      <c r="P469" s="44" t="s">
        <v>1192</v>
      </c>
      <c r="Q469" s="56">
        <v>28</v>
      </c>
      <c r="R469" s="48">
        <v>0.01</v>
      </c>
      <c r="S469" s="62" t="s">
        <v>1180</v>
      </c>
      <c r="T469" s="73"/>
      <c r="U469" s="62"/>
      <c r="V469" s="62"/>
      <c r="W469" s="52">
        <v>13261828</v>
      </c>
      <c r="X469" s="57">
        <v>50</v>
      </c>
      <c r="Y469" s="220"/>
      <c r="Z469" s="104" t="s">
        <v>824</v>
      </c>
      <c r="AA469" s="47" t="str">
        <f>CONCATENATE("&gt;",F469,"_",C469," ",Z469)</f>
        <v>&gt;HEV7_forv_ HEV</v>
      </c>
      <c r="AB469" s="44" t="str">
        <f>P469</f>
        <v>AGTGYGGCATGCCCCAGTGGCTTATCCG</v>
      </c>
      <c r="AH469" s="45">
        <v>468</v>
      </c>
    </row>
    <row r="470" spans="1:34" ht="14.25" customHeight="1" thickTop="1" thickBot="1" x14ac:dyDescent="0.25">
      <c r="A470" s="71">
        <v>100</v>
      </c>
      <c r="B470" s="53">
        <f>(I470/1000)/(A470/1000000)</f>
        <v>637.99999999999989</v>
      </c>
      <c r="C470" s="46"/>
      <c r="F470" s="81" t="s">
        <v>1193</v>
      </c>
      <c r="H470" s="48">
        <v>638</v>
      </c>
      <c r="I470" s="49">
        <v>63.8</v>
      </c>
      <c r="J470" s="95">
        <v>496</v>
      </c>
      <c r="K470" s="48">
        <v>17.399999999999999</v>
      </c>
      <c r="L470" s="50">
        <v>7774</v>
      </c>
      <c r="M470" s="48">
        <v>76</v>
      </c>
      <c r="N470" s="75">
        <v>74.5</v>
      </c>
      <c r="O470" s="61">
        <v>638</v>
      </c>
      <c r="P470" s="44" t="s">
        <v>1194</v>
      </c>
      <c r="Q470" s="56">
        <v>25</v>
      </c>
      <c r="R470" s="48">
        <v>0.01</v>
      </c>
      <c r="S470" s="62" t="s">
        <v>1180</v>
      </c>
      <c r="T470" s="73"/>
      <c r="U470" s="62"/>
      <c r="V470" s="62"/>
      <c r="W470" s="52">
        <v>13261829</v>
      </c>
      <c r="X470" s="57">
        <v>50</v>
      </c>
      <c r="Z470" s="104" t="s">
        <v>824</v>
      </c>
      <c r="AA470" s="47" t="str">
        <f>CONCATENATE("&gt;",F470,"_",C470," ",Z470)</f>
        <v>&gt;HEV8_rev_ HEV</v>
      </c>
      <c r="AB470" s="44" t="str">
        <f>P470</f>
        <v>GCCGGTGGCGCGGGCAGCATAGGCA</v>
      </c>
      <c r="AH470" s="45">
        <v>469</v>
      </c>
    </row>
    <row r="471" spans="1:34" ht="14.25" customHeight="1" thickTop="1" thickBot="1" x14ac:dyDescent="0.25">
      <c r="A471" s="71">
        <v>100</v>
      </c>
      <c r="B471" s="53">
        <f>(I471/1000)/(A471/1000000)</f>
        <v>477.00000000000006</v>
      </c>
      <c r="C471" s="46"/>
      <c r="F471" s="81" t="s">
        <v>1195</v>
      </c>
      <c r="H471" s="48">
        <v>477</v>
      </c>
      <c r="I471" s="49">
        <v>47.7</v>
      </c>
      <c r="J471" s="95">
        <v>339</v>
      </c>
      <c r="K471" s="48">
        <v>11.9</v>
      </c>
      <c r="L471" s="50">
        <v>7110</v>
      </c>
      <c r="M471" s="48">
        <v>52</v>
      </c>
      <c r="N471" s="75">
        <v>62.4</v>
      </c>
      <c r="O471" s="61">
        <v>477</v>
      </c>
      <c r="P471" s="44" t="s">
        <v>1196</v>
      </c>
      <c r="Q471" s="56">
        <v>23</v>
      </c>
      <c r="R471" s="48">
        <v>0.01</v>
      </c>
      <c r="S471" s="62" t="s">
        <v>1180</v>
      </c>
      <c r="T471" s="73"/>
      <c r="U471" s="62"/>
      <c r="V471" s="62"/>
      <c r="W471" s="52">
        <v>13261830</v>
      </c>
      <c r="X471" s="57">
        <v>50</v>
      </c>
      <c r="Y471" s="45">
        <v>19</v>
      </c>
      <c r="Z471" s="104" t="s">
        <v>824</v>
      </c>
      <c r="AA471" s="47" t="str">
        <f>CONCATENATE("&gt;",F471,"_",C471," ",Z471)</f>
        <v>&gt;HEV9_forv_ HEV</v>
      </c>
      <c r="AB471" s="44" t="str">
        <f>P471</f>
        <v>ACGAATGTYGCGCAGGTYTGTGT</v>
      </c>
      <c r="AH471" s="45">
        <v>470</v>
      </c>
    </row>
    <row r="472" spans="1:34" ht="14.25" customHeight="1" thickTop="1" thickBot="1" x14ac:dyDescent="0.25">
      <c r="A472" s="71">
        <v>100</v>
      </c>
      <c r="B472" s="53">
        <f>(I472/1000)/(A472/1000000)</f>
        <v>715.99999999999989</v>
      </c>
      <c r="C472" s="46"/>
      <c r="F472" s="81" t="s">
        <v>1197</v>
      </c>
      <c r="H472" s="48">
        <v>716</v>
      </c>
      <c r="I472" s="49">
        <v>71.599999999999994</v>
      </c>
      <c r="J472" s="95">
        <v>630</v>
      </c>
      <c r="K472" s="48">
        <v>21</v>
      </c>
      <c r="L472" s="50">
        <v>8792</v>
      </c>
      <c r="M472" s="48">
        <v>55</v>
      </c>
      <c r="N472" s="75">
        <v>69.5</v>
      </c>
      <c r="O472" s="61">
        <v>716</v>
      </c>
      <c r="P472" s="44" t="s">
        <v>1198</v>
      </c>
      <c r="Q472" s="56">
        <v>29</v>
      </c>
      <c r="R472" s="48">
        <v>0.01</v>
      </c>
      <c r="S472" s="62" t="s">
        <v>1180</v>
      </c>
      <c r="T472" s="73"/>
      <c r="U472" s="62"/>
      <c r="V472" s="62"/>
      <c r="W472" s="52">
        <v>13261831</v>
      </c>
      <c r="X472" s="57">
        <v>50</v>
      </c>
      <c r="Y472" s="45">
        <v>19</v>
      </c>
      <c r="Z472" s="104" t="s">
        <v>824</v>
      </c>
      <c r="AA472" s="47" t="str">
        <f>CONCATENATE("&gt;",F472,"_",C472," ",Z472)</f>
        <v>&gt;HEV10_rev_ HEV</v>
      </c>
      <c r="AB472" s="44" t="str">
        <f>P472</f>
        <v>CCCTTRTCCTGCTGNGCATTCTCGACAGA</v>
      </c>
      <c r="AH472" s="45">
        <v>471</v>
      </c>
    </row>
    <row r="473" spans="1:34" ht="14.25" customHeight="1" thickTop="1" thickBot="1" x14ac:dyDescent="0.25">
      <c r="A473" s="71">
        <v>100</v>
      </c>
      <c r="B473" s="53">
        <f>(I473/1000)/(A473/1000000)</f>
        <v>695.99999999999989</v>
      </c>
      <c r="C473" s="46"/>
      <c r="F473" s="81" t="s">
        <v>1199</v>
      </c>
      <c r="H473" s="48">
        <v>696</v>
      </c>
      <c r="I473" s="49">
        <v>69.599999999999994</v>
      </c>
      <c r="J473" s="95">
        <v>449</v>
      </c>
      <c r="K473" s="48">
        <v>16.3</v>
      </c>
      <c r="L473" s="50">
        <v>6453</v>
      </c>
      <c r="M473" s="48">
        <v>45</v>
      </c>
      <c r="N473" s="75">
        <v>56.9</v>
      </c>
      <c r="O473" s="61">
        <v>696</v>
      </c>
      <c r="P473" s="44" t="s">
        <v>1200</v>
      </c>
      <c r="Q473" s="56">
        <v>21</v>
      </c>
      <c r="R473" s="48">
        <v>0.01</v>
      </c>
      <c r="S473" s="62" t="s">
        <v>1180</v>
      </c>
      <c r="T473" s="73"/>
      <c r="U473" s="62"/>
      <c r="V473" s="62"/>
      <c r="W473" s="52">
        <v>13261832</v>
      </c>
      <c r="X473" s="57">
        <v>50</v>
      </c>
      <c r="Y473" s="45">
        <v>68</v>
      </c>
      <c r="Z473" s="104" t="s">
        <v>824</v>
      </c>
      <c r="AA473" s="47" t="str">
        <f>CONCATENATE("&gt;",F473,"_",C473," ",Z473)</f>
        <v>&gt;HEV11_forv_ HEV</v>
      </c>
      <c r="AB473" s="44" t="str">
        <f>P473</f>
        <v>GACAGAATTRATTTCGTCGGC</v>
      </c>
      <c r="AH473" s="45">
        <v>472</v>
      </c>
    </row>
    <row r="474" spans="1:34" ht="14.25" customHeight="1" thickTop="1" thickBot="1" x14ac:dyDescent="0.25">
      <c r="A474" s="71">
        <v>100</v>
      </c>
      <c r="B474" s="53">
        <f>(I474/1000)/(A474/1000000)</f>
        <v>962.99999999999989</v>
      </c>
      <c r="C474" s="46"/>
      <c r="F474" s="81" t="s">
        <v>1201</v>
      </c>
      <c r="H474" s="48">
        <v>963</v>
      </c>
      <c r="I474" s="49">
        <v>96.3</v>
      </c>
      <c r="J474" s="95">
        <v>739</v>
      </c>
      <c r="K474" s="48">
        <v>25.8</v>
      </c>
      <c r="L474" s="50">
        <v>7672</v>
      </c>
      <c r="M474" s="48">
        <v>68</v>
      </c>
      <c r="N474" s="75">
        <v>71.2</v>
      </c>
      <c r="O474" s="61">
        <v>963</v>
      </c>
      <c r="P474" s="44" t="s">
        <v>1202</v>
      </c>
      <c r="Q474" s="56">
        <v>25</v>
      </c>
      <c r="R474" s="48">
        <v>0.01</v>
      </c>
      <c r="S474" s="62" t="s">
        <v>1180</v>
      </c>
      <c r="T474" s="73"/>
      <c r="U474" s="62"/>
      <c r="V474" s="62"/>
      <c r="W474" s="52">
        <v>13261833</v>
      </c>
      <c r="X474" s="57">
        <v>50</v>
      </c>
      <c r="Y474" s="45">
        <v>68</v>
      </c>
      <c r="Z474" s="104" t="s">
        <v>824</v>
      </c>
      <c r="AA474" s="47" t="str">
        <f>CONCATENATE("&gt;",F474,"_",C474," ",Z474)</f>
        <v>&gt;HEV12_rev_ HEV</v>
      </c>
      <c r="AB474" s="44" t="str">
        <f>P474</f>
        <v>TTTCCMGGGRGCGCGGAACCCCGAA</v>
      </c>
      <c r="AH474" s="45">
        <v>473</v>
      </c>
    </row>
    <row r="475" spans="1:34" ht="14.25" customHeight="1" thickTop="1" thickBot="1" x14ac:dyDescent="0.25">
      <c r="A475" s="71">
        <v>100</v>
      </c>
      <c r="B475" s="53">
        <f>(I475/1000)/(A475/1000000)</f>
        <v>382.00000000000006</v>
      </c>
      <c r="C475" s="46"/>
      <c r="F475" s="81" t="s">
        <v>1209</v>
      </c>
      <c r="H475" s="48">
        <v>382</v>
      </c>
      <c r="I475" s="49">
        <v>38.200000000000003</v>
      </c>
      <c r="J475" s="95">
        <v>263</v>
      </c>
      <c r="K475" s="48">
        <v>9.1</v>
      </c>
      <c r="L475" s="50">
        <v>6888</v>
      </c>
      <c r="M475" s="48">
        <v>72</v>
      </c>
      <c r="N475" s="75">
        <v>69.599999999999994</v>
      </c>
      <c r="O475" s="61">
        <v>382</v>
      </c>
      <c r="P475" s="44" t="s">
        <v>1210</v>
      </c>
      <c r="Q475" s="56">
        <v>22</v>
      </c>
      <c r="R475" s="48">
        <v>0.05</v>
      </c>
      <c r="S475" s="62" t="s">
        <v>385</v>
      </c>
      <c r="T475" s="73"/>
      <c r="U475" s="62"/>
      <c r="V475" s="62"/>
      <c r="W475" s="52">
        <v>13261732</v>
      </c>
      <c r="X475" s="57"/>
      <c r="Y475" s="220"/>
      <c r="AA475" s="47" t="str">
        <f>CONCATENATE("&gt;",F475,"_",C475," ",Z475)</f>
        <v xml:space="preserve">&gt;beta3GA_RNA_Fw1_ </v>
      </c>
      <c r="AB475" s="44" t="str">
        <f>P475</f>
        <v>CTGGCGTGGTCGTGGGCGAGAG</v>
      </c>
      <c r="AH475" s="45">
        <v>474</v>
      </c>
    </row>
    <row r="476" spans="1:34" ht="14.25" customHeight="1" thickTop="1" thickBot="1" x14ac:dyDescent="0.25">
      <c r="A476" s="71">
        <v>100</v>
      </c>
      <c r="B476" s="53">
        <f>(I476/1000)/(A476/1000000)</f>
        <v>500.99999999999994</v>
      </c>
      <c r="C476" s="46"/>
      <c r="F476" s="81" t="s">
        <v>1211</v>
      </c>
      <c r="H476" s="48">
        <v>501</v>
      </c>
      <c r="I476" s="49">
        <v>50.1</v>
      </c>
      <c r="J476" s="95">
        <v>322</v>
      </c>
      <c r="K476" s="48">
        <v>10.4</v>
      </c>
      <c r="L476" s="50">
        <v>6430</v>
      </c>
      <c r="M476" s="48">
        <v>71</v>
      </c>
      <c r="N476" s="75">
        <v>67.599999999999994</v>
      </c>
      <c r="O476" s="61">
        <v>501</v>
      </c>
      <c r="P476" s="44" t="s">
        <v>1212</v>
      </c>
      <c r="Q476" s="56">
        <v>21</v>
      </c>
      <c r="R476" s="48">
        <v>0.05</v>
      </c>
      <c r="S476" s="62" t="s">
        <v>385</v>
      </c>
      <c r="T476" s="73"/>
      <c r="U476" s="62"/>
      <c r="V476" s="62"/>
      <c r="W476" s="52">
        <v>13261733</v>
      </c>
      <c r="X476" s="57"/>
      <c r="Y476" s="220"/>
      <c r="AA476" s="47" t="str">
        <f>CONCATENATE("&gt;",F476,"_",C476," ",Z476)</f>
        <v xml:space="preserve">&gt;beta3GA_RNA_Rev_ </v>
      </c>
      <c r="AB476" s="44" t="str">
        <f>P476</f>
        <v>TCTGGGGCTGCCCTGGCTCAG</v>
      </c>
      <c r="AH476" s="45">
        <v>475</v>
      </c>
    </row>
    <row r="477" spans="1:34" ht="14.25" customHeight="1" thickTop="1" thickBot="1" x14ac:dyDescent="0.25">
      <c r="A477" s="71">
        <v>100</v>
      </c>
      <c r="B477" s="53">
        <f>(I477/1000)/(A477/1000000)</f>
        <v>300</v>
      </c>
      <c r="C477" s="46"/>
      <c r="F477" s="81" t="s">
        <v>1213</v>
      </c>
      <c r="H477" s="48">
        <v>300</v>
      </c>
      <c r="I477" s="49">
        <v>30</v>
      </c>
      <c r="J477" s="95">
        <v>185</v>
      </c>
      <c r="K477" s="48">
        <v>6.4</v>
      </c>
      <c r="L477" s="50">
        <v>6164</v>
      </c>
      <c r="M477" s="48">
        <v>55</v>
      </c>
      <c r="N477" s="75">
        <v>59.4</v>
      </c>
      <c r="O477" s="61">
        <v>300</v>
      </c>
      <c r="P477" s="44" t="s">
        <v>520</v>
      </c>
      <c r="Q477" s="56">
        <v>20</v>
      </c>
      <c r="R477" s="48">
        <v>0.05</v>
      </c>
      <c r="S477" s="62" t="s">
        <v>385</v>
      </c>
      <c r="T477" s="73"/>
      <c r="U477" s="62"/>
      <c r="V477" s="62"/>
      <c r="W477" s="52">
        <v>13261734</v>
      </c>
      <c r="X477" s="57"/>
      <c r="Y477" s="220"/>
      <c r="Z477" s="104" t="s">
        <v>3253</v>
      </c>
      <c r="AA477" s="47" t="str">
        <f>CONCATENATE("&gt;",F477,"_",C477," ",Z477)</f>
        <v>&gt;INEID_f1_ Flav.WNV</v>
      </c>
      <c r="AB477" s="44" t="str">
        <f>P477</f>
        <v>AGTAGTTCGCCTGTGTGAGC</v>
      </c>
      <c r="AH477" s="45">
        <v>476</v>
      </c>
    </row>
    <row r="478" spans="1:34" ht="14.25" customHeight="1" thickTop="1" thickBot="1" x14ac:dyDescent="0.25">
      <c r="A478" s="71">
        <v>100</v>
      </c>
      <c r="B478" s="53">
        <f>(I478/1000)/(A478/1000000)</f>
        <v>241</v>
      </c>
      <c r="C478" s="46"/>
      <c r="F478" s="81" t="s">
        <v>1214</v>
      </c>
      <c r="H478" s="48">
        <v>241</v>
      </c>
      <c r="I478" s="49">
        <v>24.1</v>
      </c>
      <c r="J478" s="95">
        <v>138</v>
      </c>
      <c r="K478" s="48">
        <v>4.5</v>
      </c>
      <c r="L478" s="50">
        <v>5745</v>
      </c>
      <c r="M478" s="48">
        <v>52</v>
      </c>
      <c r="N478" s="75">
        <v>56.7</v>
      </c>
      <c r="O478" s="61">
        <v>241</v>
      </c>
      <c r="P478" s="44" t="s">
        <v>521</v>
      </c>
      <c r="Q478" s="56">
        <v>19</v>
      </c>
      <c r="R478" s="48">
        <v>0.05</v>
      </c>
      <c r="S478" s="62" t="s">
        <v>385</v>
      </c>
      <c r="T478" s="73"/>
      <c r="U478" s="62"/>
      <c r="V478" s="62"/>
      <c r="W478" s="52">
        <v>13261735</v>
      </c>
      <c r="X478" s="57"/>
      <c r="Z478" s="104" t="s">
        <v>3253</v>
      </c>
      <c r="AA478" s="47" t="str">
        <f>CONCATENATE("&gt;",F478,"_",C478," ",Z478)</f>
        <v>&gt;INEID_r1_ Flav.WNV</v>
      </c>
      <c r="AB478" s="44" t="str">
        <f>P478</f>
        <v>GCCCTCCTGGTTTCTTAGA</v>
      </c>
      <c r="AH478" s="45">
        <v>477</v>
      </c>
    </row>
    <row r="479" spans="1:34" ht="14.25" customHeight="1" thickTop="1" thickBot="1" x14ac:dyDescent="0.25">
      <c r="A479" s="71">
        <v>100</v>
      </c>
      <c r="B479" s="53">
        <f>(I479/1000)/(A479/1000000)</f>
        <v>517</v>
      </c>
      <c r="C479" s="46"/>
      <c r="F479" s="81" t="s">
        <v>1215</v>
      </c>
      <c r="H479" s="48">
        <v>517</v>
      </c>
      <c r="I479" s="49">
        <v>51.7</v>
      </c>
      <c r="J479" s="95">
        <v>476</v>
      </c>
      <c r="K479" s="48">
        <v>16.3</v>
      </c>
      <c r="L479" s="50">
        <v>9203</v>
      </c>
      <c r="M479" s="48">
        <v>50</v>
      </c>
      <c r="N479" s="75">
        <v>68.099999999999994</v>
      </c>
      <c r="O479" s="61">
        <v>517</v>
      </c>
      <c r="P479" s="44" t="s">
        <v>1216</v>
      </c>
      <c r="Q479" s="56">
        <v>30</v>
      </c>
      <c r="R479" s="48">
        <v>0.05</v>
      </c>
      <c r="S479" s="62" t="s">
        <v>385</v>
      </c>
      <c r="T479" s="73"/>
      <c r="U479" s="62"/>
      <c r="V479" s="62"/>
      <c r="W479" s="52">
        <v>13261736</v>
      </c>
      <c r="X479" s="57"/>
      <c r="Z479" s="104" t="s">
        <v>1302</v>
      </c>
      <c r="AA479" s="47" t="str">
        <f>CONCATENATE("&gt;",F479,"_",C479," ",Z479)</f>
        <v>&gt;EGFP-Apa_Rev_ IC</v>
      </c>
      <c r="AB479" s="44" t="str">
        <f>P479</f>
        <v>TGATCTAGAGTCGGGGCCCCTTTACTTGTA</v>
      </c>
      <c r="AH479" s="45">
        <v>478</v>
      </c>
    </row>
    <row r="480" spans="1:34" ht="14.25" customHeight="1" thickTop="1" thickBot="1" x14ac:dyDescent="0.25">
      <c r="A480" s="71">
        <v>100</v>
      </c>
      <c r="B480" s="53">
        <f>(I480/1000)/(A480/1000000)</f>
        <v>321</v>
      </c>
      <c r="C480" s="46"/>
      <c r="F480" s="81" t="s">
        <v>1217</v>
      </c>
      <c r="H480" s="48">
        <v>321</v>
      </c>
      <c r="I480" s="49">
        <v>32.1</v>
      </c>
      <c r="J480" s="95">
        <v>208</v>
      </c>
      <c r="K480" s="48">
        <v>7.2</v>
      </c>
      <c r="L480" s="50">
        <v>6488</v>
      </c>
      <c r="M480" s="48">
        <v>71</v>
      </c>
      <c r="N480" s="75">
        <v>67.599999999999994</v>
      </c>
      <c r="O480" s="61">
        <v>321</v>
      </c>
      <c r="P480" s="44" t="s">
        <v>1218</v>
      </c>
      <c r="Q480" s="56">
        <v>21</v>
      </c>
      <c r="R480" s="48">
        <v>0.05</v>
      </c>
      <c r="S480" s="62" t="s">
        <v>385</v>
      </c>
      <c r="T480" s="73"/>
      <c r="U480" s="62"/>
      <c r="V480" s="62"/>
      <c r="W480" s="52">
        <v>13261737</v>
      </c>
      <c r="X480" s="57"/>
      <c r="Z480" s="104" t="s">
        <v>1302</v>
      </c>
      <c r="AA480" s="47" t="str">
        <f>CONCATENATE("&gt;",F480,"_",C480," ",Z480)</f>
        <v>&gt;EGFP-Apa_Fw_ IC</v>
      </c>
      <c r="AB480" s="44" t="str">
        <f>P480</f>
        <v>TGCAGTCGACGGTACCGCGGG</v>
      </c>
      <c r="AH480" s="45">
        <v>479</v>
      </c>
    </row>
    <row r="481" spans="1:34" ht="14.25" customHeight="1" thickTop="1" thickBot="1" x14ac:dyDescent="0.25">
      <c r="A481" s="71">
        <v>200</v>
      </c>
      <c r="B481" s="53">
        <f>(I481/1000)/(A481/1000000)</f>
        <v>354.5</v>
      </c>
      <c r="C481" s="46"/>
      <c r="F481" s="81" t="s">
        <v>1219</v>
      </c>
      <c r="H481" s="48">
        <v>709</v>
      </c>
      <c r="I481" s="49">
        <v>70.900000000000006</v>
      </c>
      <c r="J481" s="95">
        <v>447</v>
      </c>
      <c r="K481" s="48">
        <v>16.2</v>
      </c>
      <c r="L481" s="50">
        <v>6309</v>
      </c>
      <c r="M481" s="48">
        <v>60</v>
      </c>
      <c r="N481" s="75">
        <v>61.4</v>
      </c>
      <c r="O481" s="61">
        <v>709</v>
      </c>
      <c r="P481" s="44" t="s">
        <v>760</v>
      </c>
      <c r="Q481" s="56">
        <v>20</v>
      </c>
      <c r="R481" s="48" t="s">
        <v>393</v>
      </c>
      <c r="S481" s="62" t="s">
        <v>393</v>
      </c>
      <c r="T481" s="73"/>
      <c r="U481" s="62"/>
      <c r="V481" s="62"/>
      <c r="W481" s="52">
        <v>13225797</v>
      </c>
      <c r="X481" s="57"/>
      <c r="Y481" s="219" t="s">
        <v>1693</v>
      </c>
      <c r="Z481" s="104" t="s">
        <v>824</v>
      </c>
      <c r="AA481" s="47" t="str">
        <f>CONCATENATE("&gt;",F481,"_",C481," ",Z481)</f>
        <v>&gt;INNT-HEV.OF3.R2_ HEV</v>
      </c>
      <c r="AB481" s="44" t="str">
        <f>P481</f>
        <v>GCGAAGGGGTTGGTTGGATG</v>
      </c>
      <c r="AC481" s="45" t="s">
        <v>1693</v>
      </c>
      <c r="AH481" s="45">
        <v>480</v>
      </c>
    </row>
    <row r="482" spans="1:34" ht="14.25" customHeight="1" thickTop="1" thickBot="1" x14ac:dyDescent="0.25">
      <c r="A482" s="71">
        <v>100</v>
      </c>
      <c r="B482" s="53">
        <f>(I482/1000)/(A482/1000000)</f>
        <v>425</v>
      </c>
      <c r="C482" s="46"/>
      <c r="F482" s="81" t="s">
        <v>1220</v>
      </c>
      <c r="H482" s="48">
        <v>425</v>
      </c>
      <c r="I482" s="49">
        <v>42.5</v>
      </c>
      <c r="J482" s="95">
        <v>250</v>
      </c>
      <c r="K482" s="48">
        <v>8.1</v>
      </c>
      <c r="L482" s="50">
        <v>5882</v>
      </c>
      <c r="M482" s="48">
        <v>68</v>
      </c>
      <c r="N482" s="75">
        <v>63.1</v>
      </c>
      <c r="O482" s="61">
        <v>425</v>
      </c>
      <c r="P482" s="44" t="s">
        <v>763</v>
      </c>
      <c r="Q482" s="56">
        <v>19</v>
      </c>
      <c r="R482" s="48" t="s">
        <v>393</v>
      </c>
      <c r="S482" s="62" t="s">
        <v>393</v>
      </c>
      <c r="T482" s="73"/>
      <c r="U482" s="62"/>
      <c r="V482" s="62"/>
      <c r="W482" s="52">
        <v>13225798</v>
      </c>
      <c r="X482" s="57"/>
      <c r="Y482" s="219" t="s">
        <v>1693</v>
      </c>
      <c r="Z482" s="104" t="s">
        <v>824</v>
      </c>
      <c r="AA482" s="47" t="str">
        <f>CONCATENATE("&gt;",F482,"_",C482," ",Z482)</f>
        <v>&gt;INNT-HEV.OF3.F3_ HEV</v>
      </c>
      <c r="AB482" s="44" t="str">
        <f>P482</f>
        <v>GTGCCGGCGGTGGTTTCTG</v>
      </c>
      <c r="AC482" s="45" t="s">
        <v>1693</v>
      </c>
      <c r="AH482" s="45">
        <v>481</v>
      </c>
    </row>
    <row r="483" spans="1:34" ht="14.25" customHeight="1" thickTop="1" thickBot="1" x14ac:dyDescent="0.25">
      <c r="A483" s="71">
        <v>100</v>
      </c>
      <c r="B483" s="53">
        <f>(I483/1000)/(A483/1000000)</f>
        <v>937.99999999999989</v>
      </c>
      <c r="C483" s="46" t="s">
        <v>3162</v>
      </c>
      <c r="F483" s="81" t="s">
        <v>1266</v>
      </c>
      <c r="H483" s="48">
        <v>938</v>
      </c>
      <c r="I483" s="49">
        <v>93.8</v>
      </c>
      <c r="J483" s="95">
        <v>592</v>
      </c>
      <c r="K483" s="48">
        <v>20.8</v>
      </c>
      <c r="L483" s="50">
        <v>6310</v>
      </c>
      <c r="M483" s="48">
        <v>47</v>
      </c>
      <c r="N483" s="75">
        <v>57.9</v>
      </c>
      <c r="O483" s="61">
        <v>938</v>
      </c>
      <c r="P483" s="44" t="s">
        <v>506</v>
      </c>
      <c r="Q483" s="56">
        <v>21</v>
      </c>
      <c r="R483" s="48">
        <v>0.05</v>
      </c>
      <c r="S483" s="62" t="s">
        <v>385</v>
      </c>
      <c r="T483" s="73"/>
      <c r="U483" s="62"/>
      <c r="V483" s="62"/>
      <c r="W483" s="52">
        <v>12854233</v>
      </c>
      <c r="X483" s="57"/>
      <c r="Z483" s="104" t="s">
        <v>3258</v>
      </c>
      <c r="AA483" s="47" t="str">
        <f>CONCATENATE("&gt;",F483,"_",C483," ",Z483)</f>
        <v>&gt;EEE-9391_5a Alpha.EEEV</v>
      </c>
      <c r="AB483" s="44" t="str">
        <f>P483</f>
        <v>ACACCGCACCCTGATTTTACA</v>
      </c>
      <c r="AH483" s="45">
        <v>482</v>
      </c>
    </row>
    <row r="484" spans="1:34" ht="14.25" customHeight="1" thickTop="1" thickBot="1" x14ac:dyDescent="0.25">
      <c r="A484" s="71">
        <v>100</v>
      </c>
      <c r="B484" s="53">
        <f>(I484/1000)/(A484/1000000)</f>
        <v>405</v>
      </c>
      <c r="C484" s="46"/>
      <c r="F484" s="81" t="s">
        <v>1267</v>
      </c>
      <c r="H484" s="48">
        <v>405</v>
      </c>
      <c r="I484" s="49">
        <v>40.5</v>
      </c>
      <c r="J484" s="95">
        <v>258</v>
      </c>
      <c r="K484" s="48">
        <v>8.6</v>
      </c>
      <c r="L484" s="50">
        <v>6373</v>
      </c>
      <c r="M484" s="48">
        <v>57</v>
      </c>
      <c r="N484" s="75">
        <v>61.8</v>
      </c>
      <c r="O484" s="61">
        <v>405</v>
      </c>
      <c r="P484" s="44" t="s">
        <v>507</v>
      </c>
      <c r="Q484" s="56">
        <v>21</v>
      </c>
      <c r="R484" s="48">
        <v>0.05</v>
      </c>
      <c r="S484" s="62" t="s">
        <v>385</v>
      </c>
      <c r="T484" s="73"/>
      <c r="U484" s="62"/>
      <c r="V484" s="62"/>
      <c r="W484" s="52">
        <v>12854234</v>
      </c>
      <c r="X484" s="57"/>
      <c r="Z484" s="104" t="s">
        <v>3258</v>
      </c>
      <c r="AA484" s="47" t="str">
        <f>CONCATENATE("&gt;",F484,"_",C484," ",Z484)</f>
        <v>&gt;EEE-9459c_ Alpha.EEEV</v>
      </c>
      <c r="AB484" s="44" t="str">
        <f>P484</f>
        <v>CTTCCAAGTGACCTGGTCGTC</v>
      </c>
      <c r="AH484" s="45">
        <v>483</v>
      </c>
    </row>
    <row r="485" spans="1:34" ht="14.25" customHeight="1" thickTop="1" thickBot="1" x14ac:dyDescent="0.25">
      <c r="A485" s="71">
        <v>100</v>
      </c>
      <c r="B485" s="53">
        <f>(I485/1000)/(A485/1000000)</f>
        <v>306</v>
      </c>
      <c r="C485" s="46">
        <v>743</v>
      </c>
      <c r="E485" s="45">
        <v>306</v>
      </c>
      <c r="F485" s="81" t="s">
        <v>1268</v>
      </c>
      <c r="H485" s="48">
        <v>306</v>
      </c>
      <c r="I485" s="49">
        <v>30.6</v>
      </c>
      <c r="J485" s="95">
        <v>262</v>
      </c>
      <c r="K485" s="48">
        <v>9.1</v>
      </c>
      <c r="L485" s="50">
        <v>8547</v>
      </c>
      <c r="M485" s="48">
        <v>48</v>
      </c>
      <c r="N485" s="75">
        <v>65.900000000000006</v>
      </c>
      <c r="O485" s="61">
        <v>306</v>
      </c>
      <c r="P485" s="44" t="s">
        <v>510</v>
      </c>
      <c r="Q485" s="56">
        <v>28</v>
      </c>
      <c r="R485" s="48">
        <v>0.05</v>
      </c>
      <c r="S485" s="62" t="s">
        <v>385</v>
      </c>
      <c r="T485" s="73"/>
      <c r="U485" s="62"/>
      <c r="V485" s="62"/>
      <c r="W485" s="52">
        <v>12854235</v>
      </c>
      <c r="X485" s="57"/>
      <c r="Z485" s="104" t="s">
        <v>3206</v>
      </c>
      <c r="AA485" s="47" t="str">
        <f>CONCATENATE("&gt;",F485,"_",C485," ",Z485)</f>
        <v>&gt;AlphaVIR966-F_743 Alpha</v>
      </c>
      <c r="AB485" s="44" t="str">
        <f>P485</f>
        <v>TCCATGCTAATGCYAGAGCGTTTTCGCA</v>
      </c>
      <c r="AH485" s="45">
        <v>484</v>
      </c>
    </row>
    <row r="486" spans="1:34" ht="14.25" customHeight="1" thickTop="1" thickBot="1" x14ac:dyDescent="0.25">
      <c r="A486" s="71">
        <v>100</v>
      </c>
      <c r="B486" s="53">
        <f>(I486/1000)/(A486/1000000)</f>
        <v>318</v>
      </c>
      <c r="C486" s="46">
        <v>744</v>
      </c>
      <c r="E486" s="45">
        <v>318</v>
      </c>
      <c r="F486" s="81" t="s">
        <v>1269</v>
      </c>
      <c r="H486" s="48">
        <v>318</v>
      </c>
      <c r="I486" s="49">
        <v>31.8</v>
      </c>
      <c r="J486" s="95">
        <v>233</v>
      </c>
      <c r="K486" s="48">
        <v>8.1999999999999993</v>
      </c>
      <c r="L486" s="50">
        <v>7341</v>
      </c>
      <c r="M486" s="48">
        <v>51</v>
      </c>
      <c r="N486" s="75">
        <v>63.3</v>
      </c>
      <c r="O486" s="61">
        <v>318</v>
      </c>
      <c r="P486" s="44" t="s">
        <v>511</v>
      </c>
      <c r="Q486" s="56">
        <v>24</v>
      </c>
      <c r="R486" s="48">
        <v>0.05</v>
      </c>
      <c r="S486" s="62" t="s">
        <v>385</v>
      </c>
      <c r="T486" s="73"/>
      <c r="U486" s="62"/>
      <c r="V486" s="62"/>
      <c r="W486" s="52">
        <v>12854236</v>
      </c>
      <c r="X486" s="57"/>
      <c r="Z486" s="104" t="s">
        <v>3206</v>
      </c>
      <c r="AA486" s="47" t="str">
        <f>CONCATENATE("&gt;",F486,"_",C486," ",Z486)</f>
        <v>&gt;AlphaVIR966R_744 Alpha</v>
      </c>
      <c r="AB486" s="44" t="str">
        <f>P486</f>
        <v>TGGCGCACTTCCAATGTCHAGGAT</v>
      </c>
      <c r="AH486" s="45">
        <v>485</v>
      </c>
    </row>
    <row r="487" spans="1:34" ht="14.25" customHeight="1" thickTop="1" thickBot="1" x14ac:dyDescent="0.25">
      <c r="A487" s="71">
        <v>100</v>
      </c>
      <c r="B487" s="53">
        <f>(I487/1000)/(A487/1000000)</f>
        <v>477.99999999999994</v>
      </c>
      <c r="C487" s="46"/>
      <c r="F487" s="81" t="s">
        <v>1270</v>
      </c>
      <c r="H487" s="48">
        <v>478</v>
      </c>
      <c r="I487" s="49">
        <v>47.8</v>
      </c>
      <c r="J487" s="95">
        <v>293</v>
      </c>
      <c r="K487" s="48">
        <v>10.3</v>
      </c>
      <c r="L487" s="50">
        <v>6132</v>
      </c>
      <c r="M487" s="48">
        <v>55</v>
      </c>
      <c r="N487" s="75">
        <v>59.4</v>
      </c>
      <c r="O487" s="61">
        <v>478</v>
      </c>
      <c r="P487" s="44" t="s">
        <v>509</v>
      </c>
      <c r="Q487" s="56">
        <v>20</v>
      </c>
      <c r="R487" s="48">
        <v>0.05</v>
      </c>
      <c r="S487" s="62" t="s">
        <v>385</v>
      </c>
      <c r="T487" s="73"/>
      <c r="U487" s="62"/>
      <c r="V487" s="62"/>
      <c r="W487" s="52">
        <v>12854237</v>
      </c>
      <c r="X487" s="57"/>
      <c r="Z487" s="104" t="s">
        <v>3256</v>
      </c>
      <c r="AA487" s="47" t="str">
        <f>CONCATENATE("&gt;",F487,"_",C487," ",Z487)</f>
        <v>&gt;WEE-10248_ Alpha.WEEV</v>
      </c>
      <c r="AB487" s="44" t="str">
        <f>P487</f>
        <v>CTGAAAGTCGGCCTGCGTAT</v>
      </c>
      <c r="AH487" s="45">
        <v>486</v>
      </c>
    </row>
    <row r="488" spans="1:34" ht="14.25" customHeight="1" thickTop="1" thickBot="1" x14ac:dyDescent="0.25">
      <c r="A488" s="71">
        <v>100</v>
      </c>
      <c r="B488" s="53">
        <f>(I488/1000)/(A488/1000000)</f>
        <v>449.99999999999994</v>
      </c>
      <c r="C488" s="46"/>
      <c r="F488" s="81" t="s">
        <v>1271</v>
      </c>
      <c r="H488" s="48">
        <v>450</v>
      </c>
      <c r="I488" s="49">
        <v>45</v>
      </c>
      <c r="J488" s="95">
        <v>273</v>
      </c>
      <c r="K488" s="48">
        <v>9.6</v>
      </c>
      <c r="L488" s="50">
        <v>6061</v>
      </c>
      <c r="M488" s="48">
        <v>55</v>
      </c>
      <c r="N488" s="75">
        <v>59.4</v>
      </c>
      <c r="O488" s="61">
        <v>450</v>
      </c>
      <c r="P488" s="44" t="s">
        <v>508</v>
      </c>
      <c r="Q488" s="56">
        <v>20</v>
      </c>
      <c r="R488" s="48">
        <v>0.05</v>
      </c>
      <c r="S488" s="62" t="s">
        <v>385</v>
      </c>
      <c r="T488" s="73"/>
      <c r="U488" s="62"/>
      <c r="V488" s="62"/>
      <c r="W488" s="52">
        <v>12854238</v>
      </c>
      <c r="X488" s="57"/>
      <c r="Z488" s="104" t="s">
        <v>3256</v>
      </c>
      <c r="AA488" s="47" t="str">
        <f>CONCATENATE("&gt;",F488,"_",C488," ",Z488)</f>
        <v>&gt;WEE-10314c_ Alpha.WEEV</v>
      </c>
      <c r="AB488" s="44" t="str">
        <f>P488</f>
        <v>CGCCATTGACGAACGTATCC</v>
      </c>
      <c r="AH488" s="45">
        <v>487</v>
      </c>
    </row>
    <row r="489" spans="1:34" ht="14.25" customHeight="1" thickTop="1" thickBot="1" x14ac:dyDescent="0.25">
      <c r="A489" s="71">
        <v>100</v>
      </c>
      <c r="B489" s="53">
        <f>(I489/1000)/(A489/1000000)</f>
        <v>292</v>
      </c>
      <c r="C489" s="46"/>
      <c r="F489" s="81" t="s">
        <v>1272</v>
      </c>
      <c r="H489" s="48">
        <v>292</v>
      </c>
      <c r="I489" s="49">
        <v>29.2</v>
      </c>
      <c r="J489" s="95">
        <v>220</v>
      </c>
      <c r="K489" s="48">
        <v>7.7</v>
      </c>
      <c r="L489" s="50">
        <v>7525</v>
      </c>
      <c r="M489" s="48">
        <v>66</v>
      </c>
      <c r="N489" s="75">
        <v>65.7</v>
      </c>
      <c r="O489" s="61">
        <v>292</v>
      </c>
      <c r="P489" s="44" t="s">
        <v>517</v>
      </c>
      <c r="Q489" s="56">
        <v>21</v>
      </c>
      <c r="R489" s="48">
        <v>0.05</v>
      </c>
      <c r="S489" s="62" t="s">
        <v>406</v>
      </c>
      <c r="T489" s="73" t="s">
        <v>278</v>
      </c>
      <c r="U489" s="62" t="s">
        <v>407</v>
      </c>
      <c r="V489" s="62"/>
      <c r="W489" s="52">
        <v>12854241</v>
      </c>
      <c r="X489" s="57"/>
      <c r="Z489" s="104" t="s">
        <v>3258</v>
      </c>
      <c r="AA489" s="47" t="str">
        <f>CONCATENATE("&gt;",F489,"_",C489," ",Z489)</f>
        <v>&gt;EEE-9414probe_ Alpha.EEEV</v>
      </c>
      <c r="AB489" s="44" t="str">
        <f>P489</f>
        <v>TGCACCCGGACCATCCGACCT</v>
      </c>
      <c r="AH489" s="45">
        <v>488</v>
      </c>
    </row>
    <row r="490" spans="1:34" ht="14.25" customHeight="1" thickTop="1" thickBot="1" x14ac:dyDescent="0.25">
      <c r="A490" s="71">
        <v>100</v>
      </c>
      <c r="B490" s="53">
        <f>(I490/1000)/(A490/1000000)</f>
        <v>272</v>
      </c>
      <c r="C490" s="46" t="s">
        <v>3181</v>
      </c>
      <c r="F490" s="81" t="s">
        <v>1273</v>
      </c>
      <c r="H490" s="48">
        <v>272</v>
      </c>
      <c r="I490" s="49">
        <v>27.2</v>
      </c>
      <c r="J490" s="95">
        <v>222</v>
      </c>
      <c r="K490" s="48">
        <v>8.1999999999999993</v>
      </c>
      <c r="L490" s="50">
        <v>8160</v>
      </c>
      <c r="M490" s="48">
        <v>60</v>
      </c>
      <c r="N490" s="75">
        <v>66</v>
      </c>
      <c r="O490" s="61">
        <v>272</v>
      </c>
      <c r="P490" s="44" t="s">
        <v>518</v>
      </c>
      <c r="Q490" s="56">
        <v>23</v>
      </c>
      <c r="R490" s="48">
        <v>0.05</v>
      </c>
      <c r="S490" s="62" t="s">
        <v>406</v>
      </c>
      <c r="T490" s="73" t="s">
        <v>278</v>
      </c>
      <c r="U490" s="62" t="s">
        <v>407</v>
      </c>
      <c r="V490" s="62"/>
      <c r="W490" s="52">
        <v>12854242</v>
      </c>
      <c r="X490" s="57"/>
      <c r="Z490" s="104" t="s">
        <v>3256</v>
      </c>
      <c r="AA490" s="47" t="str">
        <f>CONCATENATE("&gt;",F490,"_",C490," ",Z490)</f>
        <v>&gt;WEE-10271probe_17a Alpha.WEEV</v>
      </c>
      <c r="AB490" s="44" t="str">
        <f>P490</f>
        <v>ATACGGCAATACCACCGCGCACC</v>
      </c>
      <c r="AH490" s="45">
        <v>489</v>
      </c>
    </row>
    <row r="491" spans="1:34" ht="14.25" customHeight="1" thickTop="1" thickBot="1" x14ac:dyDescent="0.25">
      <c r="A491" s="71">
        <v>100</v>
      </c>
      <c r="B491" s="53">
        <f>(I491/1000)/(A491/1000000)</f>
        <v>299</v>
      </c>
      <c r="C491" s="46"/>
      <c r="F491" s="81" t="s">
        <v>1274</v>
      </c>
      <c r="H491" s="48">
        <v>299</v>
      </c>
      <c r="I491" s="49">
        <v>29.9</v>
      </c>
      <c r="J491" s="95">
        <v>276</v>
      </c>
      <c r="K491" s="48">
        <v>10.4</v>
      </c>
      <c r="L491" s="50">
        <v>9230</v>
      </c>
      <c r="M491" s="48">
        <v>55</v>
      </c>
      <c r="N491" s="75">
        <v>67.2</v>
      </c>
      <c r="O491" s="61">
        <v>299</v>
      </c>
      <c r="P491" s="44" t="s">
        <v>519</v>
      </c>
      <c r="Q491" s="56">
        <v>26</v>
      </c>
      <c r="R491" s="48">
        <v>0.05</v>
      </c>
      <c r="S491" s="62" t="s">
        <v>406</v>
      </c>
      <c r="T491" s="73" t="s">
        <v>278</v>
      </c>
      <c r="U491" s="62" t="s">
        <v>407</v>
      </c>
      <c r="V491" s="62"/>
      <c r="W491" s="52">
        <v>12854243</v>
      </c>
      <c r="X491" s="57"/>
      <c r="Z491" s="104" t="s">
        <v>3206</v>
      </c>
      <c r="AA491" s="47" t="str">
        <f>CONCATENATE("&gt;",F491,"_",C491," ",Z491)</f>
        <v>&gt;INNTAlphVEEV-s_ Alpha</v>
      </c>
      <c r="AB491" s="44" t="str">
        <f>P491</f>
        <v>TGATCGARACGGAGGTRGAMCCATCC</v>
      </c>
      <c r="AH491" s="45">
        <v>490</v>
      </c>
    </row>
    <row r="492" spans="1:34" ht="14.25" customHeight="1" thickTop="1" thickBot="1" x14ac:dyDescent="0.25">
      <c r="A492" s="71">
        <v>100</v>
      </c>
      <c r="B492" s="53">
        <f>(I492/1000)/(A492/1000000)</f>
        <v>345.99999999999994</v>
      </c>
      <c r="C492" s="46"/>
      <c r="F492" s="81" t="s">
        <v>1124</v>
      </c>
      <c r="H492" s="48">
        <v>346</v>
      </c>
      <c r="I492" s="49">
        <v>34.6</v>
      </c>
      <c r="J492" s="95">
        <v>211</v>
      </c>
      <c r="K492" s="48">
        <v>7.7</v>
      </c>
      <c r="L492" s="50">
        <v>6103</v>
      </c>
      <c r="M492" s="48">
        <v>57</v>
      </c>
      <c r="N492" s="75">
        <v>60.4</v>
      </c>
      <c r="O492" s="61">
        <v>346</v>
      </c>
      <c r="P492" s="44" t="s">
        <v>1125</v>
      </c>
      <c r="Q492" s="56">
        <v>20</v>
      </c>
      <c r="R492" s="48" t="s">
        <v>393</v>
      </c>
      <c r="S492" s="62" t="s">
        <v>393</v>
      </c>
      <c r="T492" s="73"/>
      <c r="U492" s="62"/>
      <c r="V492" s="62"/>
      <c r="W492" s="52">
        <v>13740940</v>
      </c>
      <c r="X492" s="57"/>
      <c r="AA492" s="47" t="str">
        <f>CONCATENATE("&gt;",F492,"_",C492," ",Z492)</f>
        <v xml:space="preserve">&gt;L311R1_ </v>
      </c>
      <c r="AB492" s="44" t="str">
        <f>P492</f>
        <v>CCRCCRAGAAGYGTATCAGC</v>
      </c>
      <c r="AH492" s="45">
        <v>491</v>
      </c>
    </row>
    <row r="493" spans="1:34" ht="14.25" customHeight="1" thickTop="1" thickBot="1" x14ac:dyDescent="0.25">
      <c r="A493" s="71">
        <v>100</v>
      </c>
      <c r="B493" s="53">
        <f>(I493/1000)/(A493/1000000)</f>
        <v>596</v>
      </c>
      <c r="C493" s="46"/>
      <c r="F493" s="81" t="s">
        <v>1126</v>
      </c>
      <c r="H493" s="48">
        <v>596</v>
      </c>
      <c r="I493" s="49">
        <v>59.6</v>
      </c>
      <c r="J493" s="95">
        <v>354</v>
      </c>
      <c r="K493" s="48">
        <v>11.9</v>
      </c>
      <c r="L493" s="50">
        <v>5936</v>
      </c>
      <c r="M493" s="48">
        <v>70</v>
      </c>
      <c r="N493" s="75">
        <v>65.5</v>
      </c>
      <c r="O493" s="61">
        <v>596</v>
      </c>
      <c r="P493" s="44" t="s">
        <v>1127</v>
      </c>
      <c r="Q493" s="56">
        <v>20</v>
      </c>
      <c r="R493" s="48" t="s">
        <v>393</v>
      </c>
      <c r="S493" s="62" t="s">
        <v>393</v>
      </c>
      <c r="T493" s="73"/>
      <c r="U493" s="62"/>
      <c r="V493" s="62"/>
      <c r="W493" s="52">
        <v>13740941</v>
      </c>
      <c r="X493" s="57"/>
      <c r="AA493" s="47" t="str">
        <f>CONCATENATE("&gt;",F493,"_",C493," ",Z493)</f>
        <v xml:space="preserve">&gt;L266R2_ </v>
      </c>
      <c r="AB493" s="44" t="str">
        <f>P493</f>
        <v>CCRCGRCCCACCTCACCAAC</v>
      </c>
      <c r="AH493" s="45">
        <v>492</v>
      </c>
    </row>
    <row r="494" spans="1:34" ht="14.25" customHeight="1" thickTop="1" thickBot="1" x14ac:dyDescent="0.25">
      <c r="A494" s="71">
        <v>100</v>
      </c>
      <c r="B494" s="53">
        <f>(I494/1000)/(A494/1000000)</f>
        <v>580</v>
      </c>
      <c r="C494" s="46"/>
      <c r="F494" s="81" t="s">
        <v>1128</v>
      </c>
      <c r="H494" s="48">
        <v>580</v>
      </c>
      <c r="I494" s="49">
        <v>58</v>
      </c>
      <c r="J494" s="95">
        <v>353</v>
      </c>
      <c r="K494" s="48">
        <v>11.4</v>
      </c>
      <c r="L494" s="50">
        <v>6087</v>
      </c>
      <c r="M494" s="48">
        <v>53</v>
      </c>
      <c r="N494" s="75">
        <v>58.7</v>
      </c>
      <c r="O494" s="61">
        <v>580</v>
      </c>
      <c r="P494" s="44" t="s">
        <v>1129</v>
      </c>
      <c r="Q494" s="56">
        <v>20</v>
      </c>
      <c r="R494" s="48" t="s">
        <v>393</v>
      </c>
      <c r="S494" s="62" t="s">
        <v>393</v>
      </c>
      <c r="T494" s="73"/>
      <c r="U494" s="62"/>
      <c r="V494" s="62"/>
      <c r="W494" s="52">
        <v>13740942</v>
      </c>
      <c r="X494" s="57"/>
      <c r="AA494" s="47" t="str">
        <f>CONCATENATE("&gt;",F494,"_",C494," ",Z494)</f>
        <v xml:space="preserve">&gt;U74F_ </v>
      </c>
      <c r="AB494" s="44" t="str">
        <f>P494</f>
        <v>TTVGGGCTYCTYGACTTTGC</v>
      </c>
      <c r="AH494" s="45">
        <v>493</v>
      </c>
    </row>
    <row r="495" spans="1:34" ht="14.25" customHeight="1" thickTop="1" thickBot="1" x14ac:dyDescent="0.25">
      <c r="A495" s="71">
        <v>100</v>
      </c>
      <c r="B495" s="53">
        <f>(I495/1000)/(A495/1000000)</f>
        <v>599</v>
      </c>
      <c r="C495" s="46"/>
      <c r="F495" s="81" t="s">
        <v>1284</v>
      </c>
      <c r="H495" s="48">
        <v>599</v>
      </c>
      <c r="I495" s="49">
        <v>59.9</v>
      </c>
      <c r="J495" s="95">
        <v>345</v>
      </c>
      <c r="K495" s="48">
        <v>12.9</v>
      </c>
      <c r="L495" s="50">
        <v>5765</v>
      </c>
      <c r="M495" s="48">
        <v>47</v>
      </c>
      <c r="N495" s="75">
        <v>54.5</v>
      </c>
      <c r="O495" s="61">
        <v>599</v>
      </c>
      <c r="P495" s="44" t="s">
        <v>1285</v>
      </c>
      <c r="Q495" s="56">
        <v>19</v>
      </c>
      <c r="R495" s="48" t="s">
        <v>393</v>
      </c>
      <c r="S495" s="62" t="s">
        <v>393</v>
      </c>
      <c r="T495" s="73"/>
      <c r="U495" s="62"/>
      <c r="V495" s="62"/>
      <c r="W495" s="52">
        <v>14825876</v>
      </c>
      <c r="X495" s="57"/>
      <c r="AA495" s="47" t="str">
        <f>CONCATENATE("&gt;",F495,"_",C495," ",Z495)</f>
        <v xml:space="preserve">&gt;mF 772_ </v>
      </c>
      <c r="AB495" s="44" t="str">
        <f>P495</f>
        <v>CAAATGACTACCAGTCAGC</v>
      </c>
      <c r="AH495" s="45">
        <v>494</v>
      </c>
    </row>
    <row r="496" spans="1:34" ht="14.25" customHeight="1" thickTop="1" thickBot="1" x14ac:dyDescent="0.25">
      <c r="A496" s="71">
        <v>100</v>
      </c>
      <c r="B496" s="53">
        <f>(I496/1000)/(A496/1000000)</f>
        <v>497.99999999999994</v>
      </c>
      <c r="C496" s="46"/>
      <c r="F496" s="81" t="s">
        <v>1250</v>
      </c>
      <c r="H496" s="48">
        <v>498</v>
      </c>
      <c r="I496" s="49">
        <v>49.8</v>
      </c>
      <c r="J496" s="95">
        <v>258</v>
      </c>
      <c r="K496" s="48">
        <v>9.4</v>
      </c>
      <c r="L496" s="50">
        <v>5179</v>
      </c>
      <c r="M496" s="48">
        <v>52</v>
      </c>
      <c r="N496" s="75">
        <v>52.8</v>
      </c>
      <c r="O496" s="61">
        <v>498</v>
      </c>
      <c r="P496" s="44" t="s">
        <v>1251</v>
      </c>
      <c r="Q496" s="56">
        <v>17</v>
      </c>
      <c r="R496" s="48" t="s">
        <v>393</v>
      </c>
      <c r="S496" s="62" t="s">
        <v>393</v>
      </c>
      <c r="T496" s="73"/>
      <c r="U496" s="62"/>
      <c r="V496" s="62"/>
      <c r="W496" s="52">
        <v>15133982</v>
      </c>
      <c r="X496" s="57"/>
      <c r="Z496" s="104" t="s">
        <v>3305</v>
      </c>
      <c r="AA496" s="47" t="str">
        <f>CONCATENATE("&gt;",F496,"_",C496," ",Z496)</f>
        <v>&gt;INK FP_ BunyaV.CEV.Inkoo</v>
      </c>
      <c r="AB496" s="44" t="str">
        <f>P496</f>
        <v>CATTGGAACAATGGCCC</v>
      </c>
      <c r="AH496" s="45">
        <v>495</v>
      </c>
    </row>
    <row r="497" spans="1:34" ht="14.25" customHeight="1" thickTop="1" thickBot="1" x14ac:dyDescent="0.25">
      <c r="A497" s="71">
        <v>100</v>
      </c>
      <c r="B497" s="53">
        <f>(I497/1000)/(A497/1000000)</f>
        <v>659</v>
      </c>
      <c r="C497" s="46"/>
      <c r="F497" s="81" t="s">
        <v>1252</v>
      </c>
      <c r="H497" s="48">
        <v>659</v>
      </c>
      <c r="I497" s="49">
        <v>65.900000000000006</v>
      </c>
      <c r="J497" s="95">
        <v>419</v>
      </c>
      <c r="K497" s="48">
        <v>15</v>
      </c>
      <c r="L497" s="50">
        <v>6365</v>
      </c>
      <c r="M497" s="48">
        <v>42</v>
      </c>
      <c r="N497" s="75">
        <v>55.9</v>
      </c>
      <c r="O497" s="61">
        <v>659</v>
      </c>
      <c r="P497" s="44" t="s">
        <v>1253</v>
      </c>
      <c r="Q497" s="56">
        <v>21</v>
      </c>
      <c r="R497" s="48" t="s">
        <v>393</v>
      </c>
      <c r="S497" s="62" t="s">
        <v>393</v>
      </c>
      <c r="T497" s="73"/>
      <c r="U497" s="62"/>
      <c r="V497" s="62"/>
      <c r="W497" s="52">
        <v>15133983</v>
      </c>
      <c r="X497" s="57"/>
      <c r="Y497" s="220"/>
      <c r="Z497" s="104" t="s">
        <v>3305</v>
      </c>
      <c r="AA497" s="47" t="str">
        <f>CONCATENATE("&gt;",F497,"_",C497," ",Z497)</f>
        <v>&gt;INK RP_ BunyaV.CEV.Inkoo</v>
      </c>
      <c r="AB497" s="44" t="str">
        <f>P497</f>
        <v>AGGATCCATCATACCATGCTT</v>
      </c>
      <c r="AH497" s="45">
        <v>496</v>
      </c>
    </row>
    <row r="498" spans="1:34" ht="14.25" customHeight="1" thickTop="1" thickBot="1" x14ac:dyDescent="0.25">
      <c r="A498" s="71">
        <v>100</v>
      </c>
      <c r="B498" s="53">
        <f>(I498/1000)/(A498/1000000)</f>
        <v>583</v>
      </c>
      <c r="C498" s="46"/>
      <c r="F498" s="81" t="s">
        <v>955</v>
      </c>
      <c r="H498" s="48">
        <v>583</v>
      </c>
      <c r="I498" s="49">
        <v>58.3</v>
      </c>
      <c r="J498" s="95">
        <v>316</v>
      </c>
      <c r="K498" s="48">
        <v>11.6</v>
      </c>
      <c r="L498" s="50">
        <v>5417</v>
      </c>
      <c r="M498" s="48">
        <v>50</v>
      </c>
      <c r="N498" s="75">
        <v>53.7</v>
      </c>
      <c r="O498" s="61">
        <v>583</v>
      </c>
      <c r="P498" s="44" t="s">
        <v>956</v>
      </c>
      <c r="Q498" s="56">
        <v>18</v>
      </c>
      <c r="R498" s="48" t="s">
        <v>393</v>
      </c>
      <c r="S498" s="62" t="s">
        <v>393</v>
      </c>
      <c r="T498" s="73"/>
      <c r="U498" s="62"/>
      <c r="V498" s="62"/>
      <c r="W498" s="52">
        <v>15133984</v>
      </c>
      <c r="X498" s="57"/>
      <c r="Y498" s="220"/>
      <c r="Z498" s="104" t="s">
        <v>3246</v>
      </c>
      <c r="AA498" s="47" t="str">
        <f>CONCATENATE("&gt;",F498,"_",C498," ",Z498)</f>
        <v>&gt;SIND F_ Alpha.SindV</v>
      </c>
      <c r="AB498" s="44" t="str">
        <f>P498</f>
        <v>CACWCCAAATGACCATGC</v>
      </c>
      <c r="AH498" s="45">
        <v>497</v>
      </c>
    </row>
    <row r="499" spans="1:34" ht="14.25" customHeight="1" thickTop="1" thickBot="1" x14ac:dyDescent="0.25">
      <c r="A499" s="71">
        <v>100</v>
      </c>
      <c r="B499" s="53">
        <f>(I499/1000)/(A499/1000000)</f>
        <v>616</v>
      </c>
      <c r="C499" s="46"/>
      <c r="F499" s="81" t="s">
        <v>957</v>
      </c>
      <c r="H499" s="48">
        <v>616</v>
      </c>
      <c r="I499" s="49">
        <v>61.6</v>
      </c>
      <c r="J499" s="95">
        <v>339</v>
      </c>
      <c r="K499" s="48">
        <v>12.2</v>
      </c>
      <c r="L499" s="50">
        <v>5506</v>
      </c>
      <c r="M499" s="48">
        <v>47</v>
      </c>
      <c r="N499" s="75">
        <v>52.6</v>
      </c>
      <c r="O499" s="61">
        <v>616</v>
      </c>
      <c r="P499" s="44" t="s">
        <v>958</v>
      </c>
      <c r="Q499" s="56">
        <v>18</v>
      </c>
      <c r="R499" s="48" t="s">
        <v>393</v>
      </c>
      <c r="S499" s="62" t="s">
        <v>393</v>
      </c>
      <c r="T499" s="73"/>
      <c r="U499" s="62"/>
      <c r="V499" s="62"/>
      <c r="W499" s="52">
        <v>15133985</v>
      </c>
      <c r="X499" s="57"/>
      <c r="Z499" s="104" t="s">
        <v>3246</v>
      </c>
      <c r="AA499" s="47" t="str">
        <f>CONCATENATE("&gt;",F499,"_",C499," ",Z499)</f>
        <v>&gt;SIND R_ Alpha.SindV</v>
      </c>
      <c r="AB499" s="44" t="str">
        <f>P499</f>
        <v>KGTGCTCGGAAWACATTC</v>
      </c>
      <c r="AH499" s="45">
        <v>498</v>
      </c>
    </row>
    <row r="500" spans="1:34" ht="14.25" customHeight="1" thickTop="1" thickBot="1" x14ac:dyDescent="0.25">
      <c r="A500" s="71">
        <v>100</v>
      </c>
      <c r="B500" s="53">
        <f>(I500/1000)/(A500/1000000)</f>
        <v>640</v>
      </c>
      <c r="C500" s="46"/>
      <c r="F500" s="81" t="s">
        <v>483</v>
      </c>
      <c r="H500" s="48">
        <v>640</v>
      </c>
      <c r="I500" s="49">
        <v>64</v>
      </c>
      <c r="J500" s="95">
        <v>403</v>
      </c>
      <c r="K500" s="48">
        <v>13.7</v>
      </c>
      <c r="L500" s="50">
        <v>6286</v>
      </c>
      <c r="M500" s="48">
        <v>52</v>
      </c>
      <c r="N500" s="75">
        <v>59.8</v>
      </c>
      <c r="O500" s="61">
        <v>640</v>
      </c>
      <c r="P500" s="44" t="s">
        <v>549</v>
      </c>
      <c r="Q500" s="56">
        <v>21</v>
      </c>
      <c r="R500" s="48" t="s">
        <v>393</v>
      </c>
      <c r="S500" s="62" t="s">
        <v>393</v>
      </c>
      <c r="T500" s="73"/>
      <c r="U500" s="62"/>
      <c r="V500" s="62"/>
      <c r="W500" s="52">
        <v>15133986</v>
      </c>
      <c r="X500" s="57"/>
      <c r="Z500" s="104" t="s">
        <v>3259</v>
      </c>
      <c r="AA500" s="47" t="str">
        <f>CONCATENATE("&gt;",F500,"_",C500," ",Z500)</f>
        <v>&gt;ChikS_ Alpha.ChikV</v>
      </c>
      <c r="AB500" s="44" t="str">
        <f>P500</f>
        <v>TGATCCCGACTCAACCATCCT</v>
      </c>
      <c r="AH500" s="45">
        <v>499</v>
      </c>
    </row>
    <row r="501" spans="1:34" ht="14.25" customHeight="1" thickTop="1" thickBot="1" x14ac:dyDescent="0.25">
      <c r="A501" s="71">
        <v>100</v>
      </c>
      <c r="B501" s="53">
        <f>(I501/1000)/(A501/1000000)</f>
        <v>642</v>
      </c>
      <c r="C501" s="46"/>
      <c r="F501" s="81" t="s">
        <v>484</v>
      </c>
      <c r="H501" s="48">
        <v>642</v>
      </c>
      <c r="I501" s="49">
        <v>64.2</v>
      </c>
      <c r="J501" s="95">
        <v>433</v>
      </c>
      <c r="K501" s="48">
        <v>15.3</v>
      </c>
      <c r="L501" s="50">
        <v>6735</v>
      </c>
      <c r="M501" s="48">
        <v>54</v>
      </c>
      <c r="N501" s="75">
        <v>62.1</v>
      </c>
      <c r="O501" s="61">
        <v>642</v>
      </c>
      <c r="P501" s="44" t="s">
        <v>550</v>
      </c>
      <c r="Q501" s="56">
        <v>22</v>
      </c>
      <c r="R501" s="48" t="s">
        <v>393</v>
      </c>
      <c r="S501" s="62" t="s">
        <v>393</v>
      </c>
      <c r="T501" s="73"/>
      <c r="U501" s="62"/>
      <c r="V501" s="62"/>
      <c r="W501" s="52">
        <v>15133987</v>
      </c>
      <c r="X501" s="57"/>
      <c r="Z501" s="104" t="s">
        <v>3259</v>
      </c>
      <c r="AA501" s="47" t="str">
        <f>CONCATENATE("&gt;",F501,"_",C501," ",Z501)</f>
        <v>&gt;ChikAs_ Alpha.ChikV</v>
      </c>
      <c r="AB501" s="44" t="str">
        <f>P501</f>
        <v>GGCAAACGCAGTGGTACTTCCT</v>
      </c>
      <c r="AH501" s="45">
        <v>500</v>
      </c>
    </row>
    <row r="502" spans="1:34" ht="14.25" customHeight="1" thickTop="1" thickBot="1" x14ac:dyDescent="0.25">
      <c r="A502" s="71">
        <v>100</v>
      </c>
      <c r="B502" s="53">
        <f>(I502/1000)/(A502/1000000)</f>
        <v>567.99999999999989</v>
      </c>
      <c r="C502" s="46">
        <v>755</v>
      </c>
      <c r="F502" s="81" t="s">
        <v>1223</v>
      </c>
      <c r="H502" s="48">
        <v>568</v>
      </c>
      <c r="I502" s="49">
        <v>56.8</v>
      </c>
      <c r="J502" s="95">
        <v>438</v>
      </c>
      <c r="K502" s="48">
        <v>16.100000000000001</v>
      </c>
      <c r="L502" s="50">
        <v>7711</v>
      </c>
      <c r="M502" s="48">
        <v>36</v>
      </c>
      <c r="N502" s="75">
        <v>58.1</v>
      </c>
      <c r="O502" s="61">
        <v>568</v>
      </c>
      <c r="P502" s="44" t="s">
        <v>1224</v>
      </c>
      <c r="Q502" s="56">
        <v>25</v>
      </c>
      <c r="R502" s="48" t="s">
        <v>393</v>
      </c>
      <c r="S502" s="62" t="s">
        <v>393</v>
      </c>
      <c r="T502" s="73"/>
      <c r="U502" s="62"/>
      <c r="V502" s="62"/>
      <c r="W502" s="52">
        <v>15133988</v>
      </c>
      <c r="X502" s="57"/>
      <c r="Z502" s="104" t="s">
        <v>3304</v>
      </c>
      <c r="AA502" s="47" t="str">
        <f>CONCATENATE("&gt;",F502,"_",C502," ",Z502)</f>
        <v>&gt;BataiF_755 BunyaV.Bunyamw.Batai</v>
      </c>
      <c r="AB502" s="44" t="str">
        <f>P502</f>
        <v>GCTGGAAGGTTACTGTATTTAATAC</v>
      </c>
      <c r="AH502" s="45">
        <v>501</v>
      </c>
    </row>
    <row r="503" spans="1:34" ht="14.25" customHeight="1" thickTop="1" thickBot="1" x14ac:dyDescent="0.25">
      <c r="A503" s="71">
        <v>100</v>
      </c>
      <c r="B503" s="53">
        <f>(I503/1000)/(A503/1000000)</f>
        <v>637.99999999999989</v>
      </c>
      <c r="C503" s="46">
        <v>756</v>
      </c>
      <c r="F503" s="81" t="s">
        <v>1226</v>
      </c>
      <c r="H503" s="48">
        <v>638</v>
      </c>
      <c r="I503" s="49">
        <v>63.8</v>
      </c>
      <c r="J503" s="95">
        <v>431</v>
      </c>
      <c r="K503" s="48">
        <v>15.7</v>
      </c>
      <c r="L503" s="50">
        <v>6759</v>
      </c>
      <c r="M503" s="48">
        <v>50</v>
      </c>
      <c r="N503" s="75">
        <v>60.3</v>
      </c>
      <c r="O503" s="61">
        <v>638</v>
      </c>
      <c r="P503" s="44" t="s">
        <v>1227</v>
      </c>
      <c r="Q503" s="56">
        <v>22</v>
      </c>
      <c r="R503" s="48" t="s">
        <v>393</v>
      </c>
      <c r="S503" s="62" t="s">
        <v>393</v>
      </c>
      <c r="T503" s="73"/>
      <c r="U503" s="62"/>
      <c r="V503" s="62"/>
      <c r="W503" s="52">
        <v>15133989</v>
      </c>
      <c r="X503" s="57"/>
      <c r="Y503" s="220"/>
      <c r="Z503" s="104" t="s">
        <v>3304</v>
      </c>
      <c r="AA503" s="47" t="str">
        <f>CONCATENATE("&gt;",F503,"_",C503," ",Z503)</f>
        <v>&gt;BataiR_756 BunyaV.Bunyamw.Batai</v>
      </c>
      <c r="AB503" s="44" t="str">
        <f>P503</f>
        <v>CAAGGAATCCACTGAGTCTGTG</v>
      </c>
      <c r="AH503" s="45">
        <v>502</v>
      </c>
    </row>
    <row r="504" spans="1:34" ht="14.25" customHeight="1" thickTop="1" thickBot="1" x14ac:dyDescent="0.25">
      <c r="A504" s="71">
        <v>100</v>
      </c>
      <c r="B504" s="53">
        <f>(I504/1000)/(A504/1000000)</f>
        <v>608.99999999999989</v>
      </c>
      <c r="C504" s="46" t="s">
        <v>3193</v>
      </c>
      <c r="F504" s="81" t="s">
        <v>1232</v>
      </c>
      <c r="H504" s="48">
        <v>609</v>
      </c>
      <c r="I504" s="49">
        <v>60.9</v>
      </c>
      <c r="J504" s="95">
        <v>331</v>
      </c>
      <c r="K504" s="48">
        <v>11.1</v>
      </c>
      <c r="L504" s="50">
        <v>5435</v>
      </c>
      <c r="M504" s="48">
        <v>61</v>
      </c>
      <c r="N504" s="75">
        <v>58.2</v>
      </c>
      <c r="O504" s="61">
        <v>609</v>
      </c>
      <c r="P504" s="44" t="s">
        <v>1233</v>
      </c>
      <c r="Q504" s="56">
        <v>18</v>
      </c>
      <c r="R504" s="48" t="s">
        <v>393</v>
      </c>
      <c r="S504" s="62" t="s">
        <v>393</v>
      </c>
      <c r="T504" s="73"/>
      <c r="U504" s="62"/>
      <c r="V504" s="62"/>
      <c r="W504" s="52">
        <v>15133990</v>
      </c>
      <c r="X504" s="57"/>
      <c r="Z504" s="104" t="s">
        <v>3313</v>
      </c>
      <c r="AA504" s="47" t="str">
        <f>CONCATENATE("&gt;",F504,"_",C504," ",Z504)</f>
        <v>&gt;TAH FP_455a BunyaV.CEV.TAH</v>
      </c>
      <c r="AB504" s="44" t="str">
        <f>P504</f>
        <v>CAAAGCTGCTCTCGCTCG</v>
      </c>
      <c r="AH504" s="45">
        <v>503</v>
      </c>
    </row>
    <row r="505" spans="1:34" ht="14.25" customHeight="1" thickTop="1" thickBot="1" x14ac:dyDescent="0.25">
      <c r="A505" s="71">
        <v>100</v>
      </c>
      <c r="B505" s="53">
        <f>(I505/1000)/(A505/1000000)</f>
        <v>564</v>
      </c>
      <c r="C505" s="46"/>
      <c r="F505" s="81" t="s">
        <v>1234</v>
      </c>
      <c r="H505" s="48">
        <v>564</v>
      </c>
      <c r="I505" s="49">
        <v>56.4</v>
      </c>
      <c r="J505" s="95">
        <v>418</v>
      </c>
      <c r="K505" s="48">
        <v>16.2</v>
      </c>
      <c r="L505" s="50">
        <v>7404</v>
      </c>
      <c r="M505" s="48">
        <v>33</v>
      </c>
      <c r="N505" s="75">
        <v>55.9</v>
      </c>
      <c r="O505" s="61">
        <v>564</v>
      </c>
      <c r="P505" s="44" t="s">
        <v>1235</v>
      </c>
      <c r="Q505" s="56">
        <v>24</v>
      </c>
      <c r="R505" s="48" t="s">
        <v>393</v>
      </c>
      <c r="S505" s="62" t="s">
        <v>393</v>
      </c>
      <c r="T505" s="73"/>
      <c r="U505" s="62"/>
      <c r="V505" s="62"/>
      <c r="W505" s="52">
        <v>15133991</v>
      </c>
      <c r="X505" s="57"/>
      <c r="Z505" s="104" t="s">
        <v>3313</v>
      </c>
      <c r="AA505" s="47" t="str">
        <f>CONCATENATE("&gt;",F505,"_",C505," ",Z505)</f>
        <v>&gt;TAH RP_ BunyaV.CEV.TAH</v>
      </c>
      <c r="AB505" s="44" t="str">
        <f>P505</f>
        <v>TTCCAGGAAAATGATWATTGACGA</v>
      </c>
      <c r="AH505" s="45">
        <v>504</v>
      </c>
    </row>
    <row r="506" spans="1:34" ht="14.25" customHeight="1" thickTop="1" thickBot="1" x14ac:dyDescent="0.25">
      <c r="A506" s="71">
        <v>100</v>
      </c>
      <c r="B506" s="53">
        <f>(I506/1000)/(A506/1000000)</f>
        <v>608.99999999999989</v>
      </c>
      <c r="C506" s="46"/>
      <c r="F506" s="81" t="s">
        <v>1006</v>
      </c>
      <c r="H506" s="48">
        <v>609</v>
      </c>
      <c r="I506" s="49">
        <v>60.9</v>
      </c>
      <c r="J506" s="95">
        <v>411</v>
      </c>
      <c r="K506" s="48">
        <v>14</v>
      </c>
      <c r="L506" s="50">
        <v>6757</v>
      </c>
      <c r="M506" s="48">
        <v>54</v>
      </c>
      <c r="N506" s="75">
        <v>62.1</v>
      </c>
      <c r="O506" s="61">
        <v>609</v>
      </c>
      <c r="P506" s="44" t="s">
        <v>1007</v>
      </c>
      <c r="Q506" s="56">
        <v>22</v>
      </c>
      <c r="R506" s="48" t="s">
        <v>393</v>
      </c>
      <c r="S506" s="62" t="s">
        <v>393</v>
      </c>
      <c r="T506" s="73"/>
      <c r="U506" s="62"/>
      <c r="V506" s="62"/>
      <c r="W506" s="52">
        <v>15133992</v>
      </c>
      <c r="X506" s="57"/>
      <c r="Z506" s="104" t="s">
        <v>1302</v>
      </c>
      <c r="AA506" s="47" t="str">
        <f>CONCATENATE("&gt;",F506,"_",C506," ",Z506)</f>
        <v>&gt;MS2F_ IC</v>
      </c>
      <c r="AB506" s="44" t="str">
        <f>P506</f>
        <v>CTCTGAGAGCGGCTCTATTGGT</v>
      </c>
      <c r="AH506" s="45">
        <v>505</v>
      </c>
    </row>
    <row r="507" spans="1:34" ht="14.25" customHeight="1" thickTop="1" thickBot="1" x14ac:dyDescent="0.25">
      <c r="A507" s="71">
        <v>100</v>
      </c>
      <c r="B507" s="53">
        <f>(I507/1000)/(A507/1000000)</f>
        <v>546</v>
      </c>
      <c r="C507" s="46"/>
      <c r="F507" s="81" t="s">
        <v>1008</v>
      </c>
      <c r="H507" s="48">
        <v>546</v>
      </c>
      <c r="I507" s="49">
        <v>54.6</v>
      </c>
      <c r="J507" s="95">
        <v>396</v>
      </c>
      <c r="K507" s="48">
        <v>14.1</v>
      </c>
      <c r="L507" s="50">
        <v>7256</v>
      </c>
      <c r="M507" s="48">
        <v>45</v>
      </c>
      <c r="N507" s="75">
        <v>61</v>
      </c>
      <c r="O507" s="61">
        <v>546</v>
      </c>
      <c r="P507" s="44" t="s">
        <v>1009</v>
      </c>
      <c r="Q507" s="56">
        <v>24</v>
      </c>
      <c r="R507" s="48" t="s">
        <v>393</v>
      </c>
      <c r="S507" s="62" t="s">
        <v>393</v>
      </c>
      <c r="T507" s="73"/>
      <c r="U507" s="62"/>
      <c r="V507" s="62"/>
      <c r="W507" s="52">
        <v>15133993</v>
      </c>
      <c r="X507" s="57"/>
      <c r="Z507" s="104" t="s">
        <v>1302</v>
      </c>
      <c r="AA507" s="47" t="str">
        <f>CONCATENATE("&gt;",F507,"_",C507," ",Z507)</f>
        <v>&gt;MS2R_ IC</v>
      </c>
      <c r="AB507" s="44" t="str">
        <f>P507</f>
        <v>GTTCCCTACAACGAGCCTAAATTC</v>
      </c>
      <c r="AH507" s="45">
        <v>506</v>
      </c>
    </row>
    <row r="508" spans="1:34" ht="14.25" customHeight="1" thickTop="1" thickBot="1" x14ac:dyDescent="0.25">
      <c r="A508" s="71">
        <v>100</v>
      </c>
      <c r="B508" s="53">
        <f>(I508/1000)/(A508/1000000)</f>
        <v>196.99999999999997</v>
      </c>
      <c r="C508" s="46"/>
      <c r="F508" s="81" t="s">
        <v>1254</v>
      </c>
      <c r="H508" s="48">
        <v>197</v>
      </c>
      <c r="I508" s="49">
        <v>19.7</v>
      </c>
      <c r="J508" s="95">
        <v>215</v>
      </c>
      <c r="K508" s="48">
        <v>7.7</v>
      </c>
      <c r="L508" s="50">
        <v>10914</v>
      </c>
      <c r="M508" s="48">
        <v>37</v>
      </c>
      <c r="N508" s="75">
        <v>64.400000000000006</v>
      </c>
      <c r="O508" s="61">
        <v>197</v>
      </c>
      <c r="P508" s="44" t="s">
        <v>1255</v>
      </c>
      <c r="Q508" s="56">
        <v>32</v>
      </c>
      <c r="R508" s="48">
        <v>0.01</v>
      </c>
      <c r="S508" s="62" t="s">
        <v>406</v>
      </c>
      <c r="T508" s="73" t="s">
        <v>278</v>
      </c>
      <c r="U508" s="62" t="s">
        <v>426</v>
      </c>
      <c r="V508" s="62"/>
      <c r="W508" s="52">
        <v>15133994</v>
      </c>
      <c r="X508" s="57"/>
      <c r="Z508" s="104" t="s">
        <v>3305</v>
      </c>
      <c r="AA508" s="47" t="str">
        <f>CONCATENATE("&gt;",F508,"_",C508," ",Z508)</f>
        <v>&gt;INK P_ BunyaV.CEV.Inkoo</v>
      </c>
      <c r="AB508" s="44" t="str">
        <f>P508</f>
        <v>TCCCAGGAACAGAAATGTTTCTAGAAGTTTTC</v>
      </c>
      <c r="AH508" s="45">
        <v>507</v>
      </c>
    </row>
    <row r="509" spans="1:34" ht="14.25" customHeight="1" thickTop="1" thickBot="1" x14ac:dyDescent="0.25">
      <c r="A509" s="71">
        <v>100</v>
      </c>
      <c r="B509" s="53">
        <f>(I509/1000)/(A509/1000000)</f>
        <v>193</v>
      </c>
      <c r="C509" s="46"/>
      <c r="F509" s="81" t="s">
        <v>1249</v>
      </c>
      <c r="H509" s="48">
        <v>193</v>
      </c>
      <c r="I509" s="49">
        <v>19.3</v>
      </c>
      <c r="J509" s="95">
        <v>204</v>
      </c>
      <c r="K509" s="48">
        <v>7.6</v>
      </c>
      <c r="L509" s="50">
        <v>10572</v>
      </c>
      <c r="M509" s="48">
        <v>50</v>
      </c>
      <c r="N509" s="75">
        <v>68.099999999999994</v>
      </c>
      <c r="O509" s="61">
        <v>193</v>
      </c>
      <c r="P509" s="44" t="s">
        <v>1237</v>
      </c>
      <c r="Q509" s="56">
        <v>30</v>
      </c>
      <c r="R509" s="48">
        <v>0.01</v>
      </c>
      <c r="S509" s="62" t="s">
        <v>406</v>
      </c>
      <c r="T509" s="73" t="s">
        <v>1003</v>
      </c>
      <c r="U509" s="62" t="s">
        <v>804</v>
      </c>
      <c r="V509" s="62"/>
      <c r="W509" s="52">
        <v>15133995</v>
      </c>
      <c r="X509" s="57"/>
      <c r="Z509" s="104" t="s">
        <v>3313</v>
      </c>
      <c r="AA509" s="47" t="str">
        <f>CONCATENATE("&gt;",F509,"_",C509," ",Z509)</f>
        <v>&gt;TAH P.Rox_ BunyaV.CEV.TAH</v>
      </c>
      <c r="AB509" s="44" t="str">
        <f>P509</f>
        <v>CCGGAGAGGAAGGCTAGTCCTAAATTTGGA</v>
      </c>
      <c r="AH509" s="45">
        <v>508</v>
      </c>
    </row>
    <row r="510" spans="1:34" ht="14.25" customHeight="1" thickTop="1" thickBot="1" x14ac:dyDescent="0.25">
      <c r="A510" s="71">
        <v>100</v>
      </c>
      <c r="B510" s="53">
        <f>(I510/1000)/(A510/1000000)</f>
        <v>326</v>
      </c>
      <c r="C510" s="46"/>
      <c r="F510" s="81" t="s">
        <v>733</v>
      </c>
      <c r="H510" s="48">
        <v>326</v>
      </c>
      <c r="I510" s="49">
        <v>32.6</v>
      </c>
      <c r="J510" s="95">
        <v>275</v>
      </c>
      <c r="K510" s="48">
        <v>8.4</v>
      </c>
      <c r="L510" s="50">
        <v>8417</v>
      </c>
      <c r="M510" s="48">
        <v>58</v>
      </c>
      <c r="N510" s="75">
        <v>66.099999999999994</v>
      </c>
      <c r="O510" s="61">
        <v>326</v>
      </c>
      <c r="P510" s="44" t="s">
        <v>544</v>
      </c>
      <c r="Q510" s="56">
        <v>24</v>
      </c>
      <c r="R510" s="48">
        <v>0.01</v>
      </c>
      <c r="S510" s="62" t="s">
        <v>406</v>
      </c>
      <c r="T510" s="73" t="s">
        <v>739</v>
      </c>
      <c r="U510" s="62" t="s">
        <v>411</v>
      </c>
      <c r="V510" s="62"/>
      <c r="W510" s="52">
        <v>15133996</v>
      </c>
      <c r="X510" s="57"/>
      <c r="Z510" s="104" t="s">
        <v>3259</v>
      </c>
      <c r="AA510" s="47" t="str">
        <f>CONCATENATE("&gt;",F510,"_",C510," ",Z510)</f>
        <v>&gt;ChikP_ Alpha.ChikV</v>
      </c>
      <c r="AB510" s="44" t="str">
        <f>P510</f>
        <v>TCCGACATCATCCTCCTTGCTGGC</v>
      </c>
      <c r="AH510" s="45">
        <v>509</v>
      </c>
    </row>
    <row r="511" spans="1:34" ht="14.25" customHeight="1" thickTop="1" thickBot="1" x14ac:dyDescent="0.25">
      <c r="A511" s="71">
        <v>100</v>
      </c>
      <c r="B511" s="53">
        <f>(I511/1000)/(A511/1000000)</f>
        <v>492.99999999999994</v>
      </c>
      <c r="C511" s="46"/>
      <c r="F511" s="81" t="s">
        <v>959</v>
      </c>
      <c r="H511" s="48">
        <v>493</v>
      </c>
      <c r="I511" s="49">
        <v>49.3</v>
      </c>
      <c r="J511" s="95">
        <v>370</v>
      </c>
      <c r="K511" s="48">
        <v>12.3</v>
      </c>
      <c r="L511" s="50">
        <v>7489</v>
      </c>
      <c r="M511" s="48">
        <v>52</v>
      </c>
      <c r="N511" s="75">
        <v>59.8</v>
      </c>
      <c r="O511" s="61">
        <v>493</v>
      </c>
      <c r="P511" s="44" t="s">
        <v>960</v>
      </c>
      <c r="Q511" s="56">
        <v>21</v>
      </c>
      <c r="R511" s="48">
        <v>0.01</v>
      </c>
      <c r="S511" s="62" t="s">
        <v>406</v>
      </c>
      <c r="T511" s="73" t="s">
        <v>278</v>
      </c>
      <c r="U511" s="62" t="s">
        <v>426</v>
      </c>
      <c r="V511" s="62"/>
      <c r="W511" s="52">
        <v>15133997</v>
      </c>
      <c r="X511" s="57"/>
      <c r="Y511" s="220"/>
      <c r="Z511" s="104" t="s">
        <v>3246</v>
      </c>
      <c r="AA511" s="47" t="str">
        <f>CONCATENATE("&gt;",F511,"_",C511," ",Z511)</f>
        <v>&gt;SIND P_ Alpha.SindV</v>
      </c>
      <c r="AB511" s="44" t="str">
        <f>P511</f>
        <v>CAGAGCATTTTCGCATCTGGC</v>
      </c>
      <c r="AH511" s="45">
        <v>510</v>
      </c>
    </row>
    <row r="512" spans="1:34" ht="14.25" customHeight="1" thickTop="1" thickBot="1" x14ac:dyDescent="0.25">
      <c r="A512" s="71">
        <v>100</v>
      </c>
      <c r="B512" s="53">
        <f>(I512/1000)/(A512/1000000)</f>
        <v>80</v>
      </c>
      <c r="C512" s="46">
        <v>760</v>
      </c>
      <c r="F512" s="81" t="s">
        <v>1225</v>
      </c>
      <c r="H512" s="48">
        <v>80</v>
      </c>
      <c r="I512" s="49">
        <v>8</v>
      </c>
      <c r="J512" s="95">
        <v>72</v>
      </c>
      <c r="K512" s="48">
        <v>2.6</v>
      </c>
      <c r="L512" s="50">
        <v>8903</v>
      </c>
      <c r="M512" s="48">
        <v>52</v>
      </c>
      <c r="N512" s="75">
        <v>64.599999999999994</v>
      </c>
      <c r="O512" s="61">
        <v>80</v>
      </c>
      <c r="P512" s="44" t="s">
        <v>1577</v>
      </c>
      <c r="Q512" s="56">
        <v>25</v>
      </c>
      <c r="R512" s="48">
        <v>0.01</v>
      </c>
      <c r="S512" s="62" t="s">
        <v>406</v>
      </c>
      <c r="T512" s="73" t="s">
        <v>1003</v>
      </c>
      <c r="U512" s="62" t="s">
        <v>804</v>
      </c>
      <c r="V512" s="62"/>
      <c r="W512" s="52">
        <v>15133998</v>
      </c>
      <c r="X512" s="57"/>
      <c r="Y512" s="220"/>
      <c r="Z512" s="104" t="s">
        <v>3304</v>
      </c>
      <c r="AA512" s="47" t="str">
        <f>CONCATENATE("&gt;",F512,"_",C512," ",Z512)</f>
        <v>&gt;BataiP_760 BunyaV.Bunyamw.Batai</v>
      </c>
      <c r="AB512" s="44" t="str">
        <f>P512</f>
        <v>AACAGTCCAGTTCCAGACGATGGTC</v>
      </c>
      <c r="AH512" s="45">
        <v>511</v>
      </c>
    </row>
    <row r="513" spans="1:34" ht="14.25" customHeight="1" thickTop="1" thickBot="1" x14ac:dyDescent="0.25">
      <c r="A513" s="71">
        <v>100</v>
      </c>
      <c r="B513" s="53">
        <f>(I513/1000)/(A513/1000000)</f>
        <v>515</v>
      </c>
      <c r="C513" s="46"/>
      <c r="F513" s="81" t="s">
        <v>1308</v>
      </c>
      <c r="H513" s="48">
        <v>515</v>
      </c>
      <c r="I513" s="49">
        <v>51.5</v>
      </c>
      <c r="J513" s="95">
        <v>460</v>
      </c>
      <c r="K513" s="48">
        <v>16.2</v>
      </c>
      <c r="L513" s="50">
        <v>8934</v>
      </c>
      <c r="M513" s="48">
        <v>56</v>
      </c>
      <c r="N513" s="75">
        <v>66.3</v>
      </c>
      <c r="O513" s="61">
        <v>515</v>
      </c>
      <c r="P513" s="44" t="s">
        <v>1011</v>
      </c>
      <c r="Q513" s="56">
        <v>25</v>
      </c>
      <c r="R513" s="48">
        <v>0.01</v>
      </c>
      <c r="S513" s="62" t="s">
        <v>406</v>
      </c>
      <c r="T513" s="73" t="s">
        <v>279</v>
      </c>
      <c r="U513" s="62" t="s">
        <v>426</v>
      </c>
      <c r="V513" s="62"/>
      <c r="W513" s="52">
        <v>15133999</v>
      </c>
      <c r="X513" s="57"/>
      <c r="Z513" s="104" t="s">
        <v>1302</v>
      </c>
      <c r="AA513" s="47" t="str">
        <f>CONCATENATE("&gt;",F513,"_",C513," ",Z513)</f>
        <v>&gt;MS2probe_ IC</v>
      </c>
      <c r="AB513" s="44" t="str">
        <f>P513</f>
        <v>TCAGACACGCGGTCCGCTATAACGA</v>
      </c>
      <c r="AH513" s="45">
        <v>512</v>
      </c>
    </row>
    <row r="514" spans="1:34" ht="14.25" customHeight="1" thickTop="1" thickBot="1" x14ac:dyDescent="0.25">
      <c r="A514" s="71">
        <v>100</v>
      </c>
      <c r="B514" s="53">
        <f>(I514/1000)/(A514/1000000)</f>
        <v>207.99999999999997</v>
      </c>
      <c r="C514" s="46"/>
      <c r="F514" s="81" t="s">
        <v>1309</v>
      </c>
      <c r="H514" s="48">
        <v>208</v>
      </c>
      <c r="I514" s="49">
        <v>20.8</v>
      </c>
      <c r="J514" s="95">
        <v>215</v>
      </c>
      <c r="K514" s="48">
        <v>7.8</v>
      </c>
      <c r="L514" s="50">
        <v>10329</v>
      </c>
      <c r="M514" s="48">
        <v>54</v>
      </c>
      <c r="N514" s="75">
        <v>72</v>
      </c>
      <c r="O514" s="61">
        <v>208</v>
      </c>
      <c r="P514" s="44" t="s">
        <v>1310</v>
      </c>
      <c r="Q514" s="56">
        <v>33</v>
      </c>
      <c r="R514" s="48">
        <v>0.05</v>
      </c>
      <c r="S514" s="62" t="s">
        <v>385</v>
      </c>
      <c r="T514" s="73"/>
      <c r="U514" s="62"/>
      <c r="V514" s="62"/>
      <c r="W514" s="52">
        <v>15112428</v>
      </c>
      <c r="X514" s="57"/>
      <c r="Y514" s="220"/>
      <c r="Z514" s="104" t="s">
        <v>3256</v>
      </c>
      <c r="AA514" s="47" t="str">
        <f>CONCATENATE("&gt;",F514,"_",C514," ",Z514)</f>
        <v>&gt;WEEV_non_MK_Rev8_ Alpha.WEEV</v>
      </c>
      <c r="AB514" s="44" t="str">
        <f>P514</f>
        <v>AGGGTACCGAAACATTTTGGCGGTGGGTAGGTG</v>
      </c>
      <c r="AH514" s="45">
        <v>513</v>
      </c>
    </row>
    <row r="515" spans="1:34" ht="14.25" customHeight="1" thickTop="1" thickBot="1" x14ac:dyDescent="0.25">
      <c r="A515" s="71">
        <v>100</v>
      </c>
      <c r="B515" s="53">
        <f>(I515/1000)/(A515/1000000)</f>
        <v>196.00000000000003</v>
      </c>
      <c r="C515" s="46"/>
      <c r="F515" s="81" t="s">
        <v>1311</v>
      </c>
      <c r="H515" s="48">
        <v>196</v>
      </c>
      <c r="I515" s="49">
        <v>19.600000000000001</v>
      </c>
      <c r="J515" s="95">
        <v>199</v>
      </c>
      <c r="K515" s="48">
        <v>7.1</v>
      </c>
      <c r="L515" s="50">
        <v>10153</v>
      </c>
      <c r="M515" s="48">
        <v>51</v>
      </c>
      <c r="N515" s="75">
        <v>70.7</v>
      </c>
      <c r="O515" s="61">
        <v>196</v>
      </c>
      <c r="P515" s="44" t="s">
        <v>1312</v>
      </c>
      <c r="Q515" s="56">
        <v>33</v>
      </c>
      <c r="R515" s="48">
        <v>0.05</v>
      </c>
      <c r="S515" s="62" t="s">
        <v>385</v>
      </c>
      <c r="T515" s="73"/>
      <c r="U515" s="62"/>
      <c r="V515" s="62"/>
      <c r="W515" s="52">
        <v>15112429</v>
      </c>
      <c r="X515" s="57"/>
      <c r="Y515" s="220"/>
      <c r="Z515" s="104" t="s">
        <v>3246</v>
      </c>
      <c r="AA515" s="47" t="str">
        <f>CONCATENATE("&gt;",F515,"_",C515," ",Z515)</f>
        <v>&gt;Sindbis-BB-Fw2_ Alpha.SindV</v>
      </c>
      <c r="AB515" s="44" t="str">
        <f>P515</f>
        <v>AGGGTACCCTGGCATTGAGAACTTTTGCCCAGA</v>
      </c>
      <c r="AH515" s="45">
        <v>514</v>
      </c>
    </row>
    <row r="516" spans="1:34" ht="14.25" customHeight="1" thickTop="1" thickBot="1" x14ac:dyDescent="0.25">
      <c r="A516" s="71">
        <v>200</v>
      </c>
      <c r="B516" s="53">
        <f>(I516/1000)/(A516/1000000)</f>
        <v>224.99999999999997</v>
      </c>
      <c r="C516" s="252">
        <v>510</v>
      </c>
      <c r="F516" s="81" t="s">
        <v>1313</v>
      </c>
      <c r="H516" s="48">
        <v>450</v>
      </c>
      <c r="I516" s="49">
        <v>45</v>
      </c>
      <c r="J516" s="95">
        <v>274</v>
      </c>
      <c r="K516" s="48">
        <v>10.4</v>
      </c>
      <c r="L516" s="50">
        <v>6079</v>
      </c>
      <c r="M516" s="48">
        <v>45</v>
      </c>
      <c r="N516" s="75">
        <v>55.3</v>
      </c>
      <c r="O516" s="61">
        <v>450</v>
      </c>
      <c r="P516" s="44" t="s">
        <v>1314</v>
      </c>
      <c r="Q516" s="56">
        <v>20</v>
      </c>
      <c r="R516" s="48" t="s">
        <v>393</v>
      </c>
      <c r="S516" s="62" t="s">
        <v>393</v>
      </c>
      <c r="T516" s="73"/>
      <c r="U516" s="62"/>
      <c r="V516" s="62"/>
      <c r="W516" s="52">
        <v>15076427</v>
      </c>
      <c r="X516" s="57"/>
      <c r="Z516" s="104" t="s">
        <v>3228</v>
      </c>
      <c r="AA516" s="47" t="str">
        <f>CONCATENATE("&gt;",F516,"_",C516," ",Z516)</f>
        <v>&gt;JEVF_510 Flav.JEV</v>
      </c>
      <c r="AB516" s="44" t="str">
        <f>P516</f>
        <v>TGATGACCATCAACAACACG</v>
      </c>
      <c r="AH516" s="45">
        <v>515</v>
      </c>
    </row>
    <row r="517" spans="1:34" ht="14.25" customHeight="1" thickTop="1" thickBot="1" x14ac:dyDescent="0.25">
      <c r="A517" s="71">
        <v>100</v>
      </c>
      <c r="B517" s="53">
        <f>(I517/1000)/(A517/1000000)</f>
        <v>308.99999999999994</v>
      </c>
      <c r="C517" s="454">
        <v>511</v>
      </c>
      <c r="F517" s="81" t="s">
        <v>1315</v>
      </c>
      <c r="H517" s="48">
        <v>309</v>
      </c>
      <c r="I517" s="49">
        <v>30.9</v>
      </c>
      <c r="J517" s="95">
        <v>188</v>
      </c>
      <c r="K517" s="48">
        <v>7.1</v>
      </c>
      <c r="L517" s="50">
        <v>6094</v>
      </c>
      <c r="M517" s="48">
        <v>45</v>
      </c>
      <c r="N517" s="75">
        <v>55.3</v>
      </c>
      <c r="O517" s="61">
        <v>309</v>
      </c>
      <c r="P517" s="44" t="s">
        <v>1316</v>
      </c>
      <c r="Q517" s="56">
        <v>20</v>
      </c>
      <c r="R517" s="48" t="s">
        <v>393</v>
      </c>
      <c r="S517" s="62" t="s">
        <v>393</v>
      </c>
      <c r="T517" s="73"/>
      <c r="U517" s="62"/>
      <c r="V517" s="62"/>
      <c r="W517" s="52">
        <v>15076428</v>
      </c>
      <c r="X517" s="57"/>
      <c r="Z517" s="104" t="s">
        <v>3228</v>
      </c>
      <c r="AA517" s="47" t="str">
        <f>CONCATENATE("&gt;",F517,"_",C517," ",Z517)</f>
        <v>&gt;JEVF_mod_511 Flav.JEV</v>
      </c>
      <c r="AB517" s="44" t="str">
        <f>P517</f>
        <v>TGATGACCRTCAACAAYACG</v>
      </c>
      <c r="AH517" s="45">
        <v>516</v>
      </c>
    </row>
    <row r="518" spans="1:34" ht="14.25" customHeight="1" thickTop="1" thickBot="1" x14ac:dyDescent="0.25">
      <c r="A518" s="71">
        <v>300</v>
      </c>
      <c r="B518" s="193">
        <f>(I518/1000)/(A518/1000000)</f>
        <v>272.33333333333337</v>
      </c>
      <c r="C518" s="456">
        <v>512</v>
      </c>
      <c r="F518" s="81" t="s">
        <v>1317</v>
      </c>
      <c r="H518" s="48">
        <v>817</v>
      </c>
      <c r="I518" s="49">
        <v>81.7</v>
      </c>
      <c r="J518" s="95">
        <v>501</v>
      </c>
      <c r="K518" s="48">
        <v>17.600000000000001</v>
      </c>
      <c r="L518" s="50">
        <v>6132</v>
      </c>
      <c r="M518" s="48">
        <v>55</v>
      </c>
      <c r="N518" s="75">
        <v>59.4</v>
      </c>
      <c r="O518" s="61">
        <v>817</v>
      </c>
      <c r="P518" s="44" t="s">
        <v>1318</v>
      </c>
      <c r="Q518" s="56">
        <v>20</v>
      </c>
      <c r="R518" s="48" t="s">
        <v>393</v>
      </c>
      <c r="S518" s="62" t="s">
        <v>393</v>
      </c>
      <c r="T518" s="73"/>
      <c r="U518" s="62"/>
      <c r="V518" s="62"/>
      <c r="W518" s="52">
        <v>15076429</v>
      </c>
      <c r="X518" s="57"/>
      <c r="Z518" s="104" t="s">
        <v>3228</v>
      </c>
      <c r="AA518" s="47" t="str">
        <f>CONCATENATE("&gt;",F518,"_",C518," ",Z518)</f>
        <v>&gt;JEVR_512 Flav.JEV</v>
      </c>
      <c r="AB518" s="44" t="str">
        <f>P518</f>
        <v>CATGCGGACGTCCAATGTTG</v>
      </c>
      <c r="AH518" s="45">
        <v>517</v>
      </c>
    </row>
    <row r="519" spans="1:34" ht="14.25" customHeight="1" thickTop="1" thickBot="1" x14ac:dyDescent="0.25">
      <c r="A519" s="71">
        <v>200</v>
      </c>
      <c r="B519" s="53">
        <f>(I519/1000)/(A519/1000000)</f>
        <v>301.99999999999994</v>
      </c>
      <c r="C519" s="454">
        <v>513</v>
      </c>
      <c r="F519" s="81" t="s">
        <v>1319</v>
      </c>
      <c r="H519" s="48">
        <v>604</v>
      </c>
      <c r="I519" s="49">
        <v>60.4</v>
      </c>
      <c r="J519" s="95">
        <v>539</v>
      </c>
      <c r="K519" s="48">
        <v>19.600000000000001</v>
      </c>
      <c r="L519" s="50">
        <v>8926</v>
      </c>
      <c r="M519" s="48">
        <v>51</v>
      </c>
      <c r="N519" s="75">
        <v>68.099999999999994</v>
      </c>
      <c r="O519" s="61">
        <v>604</v>
      </c>
      <c r="P519" s="44" t="s">
        <v>1320</v>
      </c>
      <c r="Q519" s="56">
        <v>29</v>
      </c>
      <c r="R519" s="48" t="s">
        <v>393</v>
      </c>
      <c r="S519" s="62" t="s">
        <v>393</v>
      </c>
      <c r="T519" s="73"/>
      <c r="U519" s="62"/>
      <c r="V519" s="62"/>
      <c r="W519" s="52">
        <v>15076430</v>
      </c>
      <c r="X519" s="57"/>
      <c r="Z519" s="104" t="s">
        <v>3228</v>
      </c>
      <c r="AA519" s="47" t="str">
        <f>CONCATENATE("&gt;",F519,"_",C519," ",Z519)</f>
        <v>&gt;JEV sense1_513 Flav.JEV</v>
      </c>
      <c r="AB519" s="44" t="str">
        <f>P519</f>
        <v>TTACTCAGCGCAAGTAGGAGCGTCTCAAG</v>
      </c>
      <c r="AH519" s="45">
        <v>518</v>
      </c>
    </row>
    <row r="520" spans="1:34" ht="14.25" customHeight="1" thickTop="1" thickBot="1" x14ac:dyDescent="0.25">
      <c r="A520" s="71">
        <v>200</v>
      </c>
      <c r="B520" s="193">
        <f>(I520/1000)/(A520/1000000)</f>
        <v>297.5</v>
      </c>
      <c r="C520" s="456">
        <v>514</v>
      </c>
      <c r="F520" s="81" t="s">
        <v>1321</v>
      </c>
      <c r="H520" s="48">
        <v>595</v>
      </c>
      <c r="I520" s="49">
        <v>59.5</v>
      </c>
      <c r="J520" s="95">
        <v>440</v>
      </c>
      <c r="K520" s="48">
        <v>15.2</v>
      </c>
      <c r="L520" s="50">
        <v>7384</v>
      </c>
      <c r="M520" s="48">
        <v>58</v>
      </c>
      <c r="N520" s="75">
        <v>66.099999999999994</v>
      </c>
      <c r="O520" s="61">
        <v>595</v>
      </c>
      <c r="P520" s="44" t="s">
        <v>1322</v>
      </c>
      <c r="Q520" s="56">
        <v>24</v>
      </c>
      <c r="R520" s="48" t="s">
        <v>393</v>
      </c>
      <c r="S520" s="62" t="s">
        <v>393</v>
      </c>
      <c r="T520" s="73"/>
      <c r="U520" s="62"/>
      <c r="V520" s="62"/>
      <c r="W520" s="52">
        <v>15076431</v>
      </c>
      <c r="X520" s="57"/>
      <c r="Z520" s="104" t="s">
        <v>3228</v>
      </c>
      <c r="AA520" s="47" t="str">
        <f>CONCATENATE("&gt;",F520,"_",C520," ",Z520)</f>
        <v>&gt;JEV sense2_514 Flav.JEV</v>
      </c>
      <c r="AB520" s="44" t="str">
        <f>P520</f>
        <v>TTACTCAGCGCAAGTTGGGGCGTC</v>
      </c>
      <c r="AH520" s="45">
        <v>519</v>
      </c>
    </row>
    <row r="521" spans="1:34" ht="14.25" customHeight="1" thickTop="1" thickBot="1" x14ac:dyDescent="0.25">
      <c r="A521" s="71">
        <v>200</v>
      </c>
      <c r="B521" s="53">
        <f>(I521/1000)/(A521/1000000)</f>
        <v>269.49999999999994</v>
      </c>
      <c r="C521" s="252">
        <v>515</v>
      </c>
      <c r="F521" s="81" t="s">
        <v>1323</v>
      </c>
      <c r="H521" s="48">
        <v>539</v>
      </c>
      <c r="I521" s="49">
        <v>53.9</v>
      </c>
      <c r="J521" s="95">
        <v>353</v>
      </c>
      <c r="K521" s="48">
        <v>12.4</v>
      </c>
      <c r="L521" s="50">
        <v>6543</v>
      </c>
      <c r="M521" s="48">
        <v>66</v>
      </c>
      <c r="N521" s="75">
        <v>65.7</v>
      </c>
      <c r="O521" s="61">
        <v>539</v>
      </c>
      <c r="P521" s="44" t="s">
        <v>1324</v>
      </c>
      <c r="Q521" s="56">
        <v>21</v>
      </c>
      <c r="R521" s="48" t="s">
        <v>393</v>
      </c>
      <c r="S521" s="62" t="s">
        <v>393</v>
      </c>
      <c r="T521" s="73"/>
      <c r="U521" s="62"/>
      <c r="V521" s="62"/>
      <c r="W521" s="52">
        <v>15076432</v>
      </c>
      <c r="X521" s="57"/>
      <c r="Z521" s="104" t="s">
        <v>3228</v>
      </c>
      <c r="AA521" s="47" t="str">
        <f>CONCATENATE("&gt;",F521,"_",C521," ",Z521)</f>
        <v>&gt;JEV antisense1_515 Flav.JEV</v>
      </c>
      <c r="AB521" s="44" t="str">
        <f>P521</f>
        <v>ATGCCGTGCTTGAGGGGGACG</v>
      </c>
      <c r="AH521" s="45">
        <v>520</v>
      </c>
    </row>
    <row r="522" spans="1:34" ht="14.25" customHeight="1" thickTop="1" thickBot="1" x14ac:dyDescent="0.25">
      <c r="A522" s="71">
        <v>200</v>
      </c>
      <c r="B522" s="193">
        <f>(I522/1000)/(A522/1000000)</f>
        <v>243.5</v>
      </c>
      <c r="C522" s="456">
        <v>516</v>
      </c>
      <c r="F522" s="81" t="s">
        <v>1325</v>
      </c>
      <c r="H522" s="48">
        <v>487</v>
      </c>
      <c r="I522" s="49">
        <v>48.7</v>
      </c>
      <c r="J522" s="95">
        <v>331</v>
      </c>
      <c r="K522" s="48">
        <v>11.7</v>
      </c>
      <c r="L522" s="50">
        <v>6808</v>
      </c>
      <c r="M522" s="48">
        <v>65</v>
      </c>
      <c r="N522" s="75">
        <v>66.8</v>
      </c>
      <c r="O522" s="61">
        <v>487</v>
      </c>
      <c r="P522" s="44" t="s">
        <v>1326</v>
      </c>
      <c r="Q522" s="56">
        <v>22</v>
      </c>
      <c r="R522" s="48" t="s">
        <v>393</v>
      </c>
      <c r="S522" s="62" t="s">
        <v>393</v>
      </c>
      <c r="T522" s="73"/>
      <c r="U522" s="62"/>
      <c r="V522" s="62"/>
      <c r="W522" s="52">
        <v>15076433</v>
      </c>
      <c r="X522" s="57"/>
      <c r="Z522" s="104" t="s">
        <v>3228</v>
      </c>
      <c r="AA522" s="47" t="str">
        <f>CONCATENATE("&gt;",F522,"_",C522," ",Z522)</f>
        <v>&gt;JEV antisense2_516 Flav.JEV</v>
      </c>
      <c r="AB522" s="44" t="str">
        <f>P522</f>
        <v>CAYGCTGTGCTCGAAGGGGACG</v>
      </c>
      <c r="AH522" s="45">
        <v>521</v>
      </c>
    </row>
    <row r="523" spans="1:34" ht="14.25" customHeight="1" thickTop="1" thickBot="1" x14ac:dyDescent="0.25">
      <c r="A523" s="71">
        <v>300</v>
      </c>
      <c r="B523" s="53">
        <f>(I523/1000)/(A523/1000000)</f>
        <v>227</v>
      </c>
      <c r="C523" s="252">
        <v>517</v>
      </c>
      <c r="F523" s="81" t="s">
        <v>1327</v>
      </c>
      <c r="H523" s="48">
        <v>681</v>
      </c>
      <c r="I523" s="49">
        <v>68.099999999999994</v>
      </c>
      <c r="J523" s="95">
        <v>507</v>
      </c>
      <c r="K523" s="48">
        <v>20</v>
      </c>
      <c r="L523" s="50">
        <v>7443</v>
      </c>
      <c r="M523" s="48">
        <v>45</v>
      </c>
      <c r="N523" s="75">
        <v>61</v>
      </c>
      <c r="O523" s="61">
        <v>681</v>
      </c>
      <c r="P523" s="44" t="s">
        <v>1328</v>
      </c>
      <c r="Q523" s="56">
        <v>24</v>
      </c>
      <c r="R523" s="48" t="s">
        <v>393</v>
      </c>
      <c r="S523" s="62" t="s">
        <v>393</v>
      </c>
      <c r="T523" s="73"/>
      <c r="U523" s="62"/>
      <c r="V523" s="62"/>
      <c r="W523" s="52">
        <v>15076434</v>
      </c>
      <c r="X523" s="57"/>
      <c r="Z523" s="104" t="s">
        <v>3228</v>
      </c>
      <c r="AA523" s="47" t="str">
        <f>CONCATENATE("&gt;",F523,"_",C523," ",Z523)</f>
        <v>&gt;JEV1_517 Flav.JEV</v>
      </c>
      <c r="AB523" s="44" t="str">
        <f>P523</f>
        <v>CACAAGAGAAGCGAGCTGATAGTA</v>
      </c>
      <c r="AH523" s="45">
        <v>522</v>
      </c>
    </row>
    <row r="524" spans="1:34" ht="14.25" customHeight="1" thickTop="1" thickBot="1" x14ac:dyDescent="0.25">
      <c r="A524" s="71">
        <v>200</v>
      </c>
      <c r="B524" s="53">
        <f>(I524/1000)/(A524/1000000)</f>
        <v>294.99999999999994</v>
      </c>
      <c r="C524" s="252">
        <v>518</v>
      </c>
      <c r="F524" s="81" t="s">
        <v>1329</v>
      </c>
      <c r="H524" s="48">
        <v>590</v>
      </c>
      <c r="I524" s="49">
        <v>59</v>
      </c>
      <c r="J524" s="95">
        <v>444</v>
      </c>
      <c r="K524" s="48">
        <v>15.2</v>
      </c>
      <c r="L524" s="50">
        <v>7521</v>
      </c>
      <c r="M524" s="48">
        <v>52</v>
      </c>
      <c r="N524" s="75">
        <v>64.599999999999994</v>
      </c>
      <c r="O524" s="61">
        <v>590</v>
      </c>
      <c r="P524" s="44" t="s">
        <v>1330</v>
      </c>
      <c r="Q524" s="56">
        <v>25</v>
      </c>
      <c r="R524" s="48" t="s">
        <v>393</v>
      </c>
      <c r="S524" s="62" t="s">
        <v>393</v>
      </c>
      <c r="T524" s="73"/>
      <c r="U524" s="62"/>
      <c r="V524" s="62"/>
      <c r="W524" s="52">
        <v>15076435</v>
      </c>
      <c r="X524" s="57"/>
      <c r="Z524" s="104" t="s">
        <v>3228</v>
      </c>
      <c r="AA524" s="47" t="str">
        <f>CONCATENATE("&gt;",F524,"_",C524," ",Z524)</f>
        <v>&gt;JEV2_518 Flav.JEV</v>
      </c>
      <c r="AB524" s="44" t="str">
        <f>P524</f>
        <v>CCCCAACTTGCGCTGAATAATTCCC</v>
      </c>
      <c r="AH524" s="45">
        <v>523</v>
      </c>
    </row>
    <row r="525" spans="1:34" ht="14.25" customHeight="1" thickTop="1" thickBot="1" x14ac:dyDescent="0.25">
      <c r="A525" s="71">
        <v>100</v>
      </c>
      <c r="B525" s="53">
        <f>(I525/1000)/(A525/1000000)</f>
        <v>253.99999999999997</v>
      </c>
      <c r="C525" s="220" t="s">
        <v>3129</v>
      </c>
      <c r="F525" s="81" t="s">
        <v>26</v>
      </c>
      <c r="H525" s="48">
        <v>254</v>
      </c>
      <c r="I525" s="49">
        <v>25.4</v>
      </c>
      <c r="J525" s="95">
        <v>180</v>
      </c>
      <c r="K525" s="48">
        <v>7</v>
      </c>
      <c r="L525" s="50">
        <v>7105</v>
      </c>
      <c r="M525" s="48">
        <v>43</v>
      </c>
      <c r="N525" s="75">
        <v>58.9</v>
      </c>
      <c r="O525" s="61">
        <v>254</v>
      </c>
      <c r="P525" s="44" t="s">
        <v>27</v>
      </c>
      <c r="Q525" s="56">
        <v>23</v>
      </c>
      <c r="R525" s="48">
        <v>0.01</v>
      </c>
      <c r="S525" s="62" t="s">
        <v>385</v>
      </c>
      <c r="T525" s="73"/>
      <c r="U525" s="62"/>
      <c r="V525" s="62"/>
      <c r="W525" s="52">
        <v>15061962</v>
      </c>
      <c r="X525" s="57"/>
      <c r="Z525" s="104" t="s">
        <v>3239</v>
      </c>
      <c r="AA525" s="47" t="str">
        <f>CONCATENATE("&gt;",F525,"_",C525," ",Z525)</f>
        <v>&gt;RVFV-7_164a Phlebo.RVFV</v>
      </c>
      <c r="AB525" s="44" t="str">
        <f>P525</f>
        <v>AAAGGAACAATGGACTCTGGTCA</v>
      </c>
      <c r="AH525" s="45">
        <v>524</v>
      </c>
    </row>
    <row r="526" spans="1:34" ht="14.25" customHeight="1" thickTop="1" thickBot="1" x14ac:dyDescent="0.25">
      <c r="A526" s="71">
        <v>100</v>
      </c>
      <c r="B526" s="53">
        <f>(I526/1000)/(A526/1000000)</f>
        <v>447</v>
      </c>
      <c r="C526" s="220"/>
      <c r="F526" s="81" t="s">
        <v>28</v>
      </c>
      <c r="H526" s="48">
        <v>447</v>
      </c>
      <c r="I526" s="49">
        <v>44.7</v>
      </c>
      <c r="J526" s="95">
        <v>347</v>
      </c>
      <c r="K526" s="48">
        <v>11.7</v>
      </c>
      <c r="L526" s="50">
        <v>7776</v>
      </c>
      <c r="M526" s="48">
        <v>42</v>
      </c>
      <c r="N526" s="75">
        <v>61.6</v>
      </c>
      <c r="O526" s="61">
        <v>447</v>
      </c>
      <c r="P526" s="44" t="s">
        <v>30</v>
      </c>
      <c r="Q526" s="56">
        <v>26</v>
      </c>
      <c r="R526" s="48">
        <v>0.01</v>
      </c>
      <c r="S526" s="62" t="s">
        <v>385</v>
      </c>
      <c r="T526" s="73"/>
      <c r="U526" s="62"/>
      <c r="V526" s="62"/>
      <c r="W526" s="52">
        <v>15061963</v>
      </c>
      <c r="X526" s="57"/>
      <c r="Z526" s="104" t="s">
        <v>3239</v>
      </c>
      <c r="AA526" s="47" t="str">
        <f>CONCATENATE("&gt;",F526,"_",C526," ",Z526)</f>
        <v>&gt;RVFV-8_ Phlebo.RVFV</v>
      </c>
      <c r="AB526" s="44" t="str">
        <f>P526</f>
        <v>CACTTCTTACTACCATGTCCTCCAAT</v>
      </c>
      <c r="AH526" s="45">
        <v>525</v>
      </c>
    </row>
    <row r="527" spans="1:34" ht="14.25" customHeight="1" thickTop="1" thickBot="1" x14ac:dyDescent="0.25">
      <c r="A527" s="71">
        <v>100</v>
      </c>
      <c r="B527" s="53">
        <f>(I527/1000)/(A527/1000000)</f>
        <v>191.00000000000003</v>
      </c>
      <c r="C527" s="220" t="s">
        <v>3125</v>
      </c>
      <c r="F527" s="81" t="s">
        <v>31</v>
      </c>
      <c r="H527" s="48">
        <v>191</v>
      </c>
      <c r="I527" s="49">
        <v>19.100000000000001</v>
      </c>
      <c r="J527" s="95">
        <v>185</v>
      </c>
      <c r="K527" s="48">
        <v>6.8</v>
      </c>
      <c r="L527" s="50">
        <v>9720</v>
      </c>
      <c r="M527" s="48">
        <v>42</v>
      </c>
      <c r="N527" s="75">
        <v>63.7</v>
      </c>
      <c r="O527" s="61">
        <v>191</v>
      </c>
      <c r="P527" s="44" t="s">
        <v>32</v>
      </c>
      <c r="Q527" s="56">
        <v>28</v>
      </c>
      <c r="R527" s="48">
        <v>0.01</v>
      </c>
      <c r="S527" s="62" t="s">
        <v>406</v>
      </c>
      <c r="T527" s="73" t="s">
        <v>278</v>
      </c>
      <c r="U527" s="62" t="s">
        <v>407</v>
      </c>
      <c r="V527" s="62"/>
      <c r="W527" s="52">
        <v>15061964</v>
      </c>
      <c r="X527" s="57"/>
      <c r="Z527" s="104" t="s">
        <v>3239</v>
      </c>
      <c r="AA527" s="47" t="str">
        <f>CONCATENATE("&gt;",F527,"_",C527," ",Z527)</f>
        <v>&gt;RVFV-9_166a Phlebo.RVFV</v>
      </c>
      <c r="AB527" s="44" t="str">
        <f>P527</f>
        <v>AAAGCTTTGATATCTCTCAGTGCCCCAA</v>
      </c>
      <c r="AH527" s="45">
        <v>526</v>
      </c>
    </row>
    <row r="528" spans="1:34" ht="14.25" customHeight="1" thickTop="1" thickBot="1" x14ac:dyDescent="0.25">
      <c r="A528" s="71">
        <v>300</v>
      </c>
      <c r="B528" s="53">
        <f>(I528/1000)/(A528/1000000)</f>
        <v>224.33333333333334</v>
      </c>
      <c r="C528" s="454">
        <v>478</v>
      </c>
      <c r="F528" s="81" t="s">
        <v>1331</v>
      </c>
      <c r="H528" s="48">
        <v>673</v>
      </c>
      <c r="I528" s="49">
        <v>67.3</v>
      </c>
      <c r="J528" s="95">
        <v>454</v>
      </c>
      <c r="K528" s="48">
        <v>16.8</v>
      </c>
      <c r="L528" s="50">
        <v>6743</v>
      </c>
      <c r="M528" s="48">
        <v>45</v>
      </c>
      <c r="N528" s="75">
        <v>58.4</v>
      </c>
      <c r="O528" s="61">
        <v>673</v>
      </c>
      <c r="P528" s="44" t="s">
        <v>1332</v>
      </c>
      <c r="Q528" s="56">
        <v>22</v>
      </c>
      <c r="R528" s="48" t="s">
        <v>393</v>
      </c>
      <c r="S528" s="62" t="s">
        <v>393</v>
      </c>
      <c r="T528" s="73"/>
      <c r="U528" s="62"/>
      <c r="V528" s="62"/>
      <c r="W528" s="52">
        <v>15057886</v>
      </c>
      <c r="X528" s="57"/>
      <c r="Z528" s="104" t="s">
        <v>3228</v>
      </c>
      <c r="AA528" s="47" t="str">
        <f>CONCATENATE("&gt;",F528,"_",C528," ",Z528)</f>
        <v>&gt;JEV_Forv_478 Flav.JEV</v>
      </c>
      <c r="AB528" s="44" t="str">
        <f>P528</f>
        <v>ATCAATATGCTGAAACGCGGTC</v>
      </c>
      <c r="AH528" s="45">
        <v>527</v>
      </c>
    </row>
    <row r="529" spans="1:34" ht="14.25" customHeight="1" thickTop="1" thickBot="1" x14ac:dyDescent="0.25">
      <c r="A529" s="71">
        <v>300</v>
      </c>
      <c r="B529" s="193">
        <f>(I529/1000)/(A529/1000000)</f>
        <v>241.66666666666666</v>
      </c>
      <c r="C529" s="456">
        <v>479</v>
      </c>
      <c r="F529" s="81" t="s">
        <v>1333</v>
      </c>
      <c r="H529" s="48">
        <v>725</v>
      </c>
      <c r="I529" s="49">
        <v>72.5</v>
      </c>
      <c r="J529" s="95">
        <v>512</v>
      </c>
      <c r="K529" s="48">
        <v>16.899999999999999</v>
      </c>
      <c r="L529" s="50">
        <v>7052</v>
      </c>
      <c r="M529" s="48">
        <v>52</v>
      </c>
      <c r="N529" s="75">
        <v>62.4</v>
      </c>
      <c r="O529" s="61">
        <v>725</v>
      </c>
      <c r="P529" s="44" t="s">
        <v>1334</v>
      </c>
      <c r="Q529" s="56">
        <v>23</v>
      </c>
      <c r="R529" s="48" t="s">
        <v>393</v>
      </c>
      <c r="S529" s="62" t="s">
        <v>393</v>
      </c>
      <c r="T529" s="73"/>
      <c r="U529" s="62"/>
      <c r="V529" s="62"/>
      <c r="W529" s="52">
        <v>15057887</v>
      </c>
      <c r="X529" s="57"/>
      <c r="Z529" s="104" t="s">
        <v>3228</v>
      </c>
      <c r="AA529" s="47" t="str">
        <f>CONCATENATE("&gt;",F529,"_",C529," ",Z529)</f>
        <v>&gt;JEV_rev_479 Flav.JEV</v>
      </c>
      <c r="AB529" s="44" t="str">
        <f>P529</f>
        <v>TTCCTTGTGCGCTTTGTGGACGA</v>
      </c>
      <c r="AH529" s="45">
        <v>528</v>
      </c>
    </row>
    <row r="530" spans="1:34" ht="14.25" customHeight="1" thickTop="1" thickBot="1" x14ac:dyDescent="0.25">
      <c r="A530" s="71">
        <v>300</v>
      </c>
      <c r="B530" s="53">
        <f>(I530/1000)/(A530/1000000)</f>
        <v>237.33333333333334</v>
      </c>
      <c r="C530" s="252">
        <v>480</v>
      </c>
      <c r="F530" s="81" t="s">
        <v>1335</v>
      </c>
      <c r="H530" s="48">
        <v>712</v>
      </c>
      <c r="I530" s="49">
        <v>71.2</v>
      </c>
      <c r="J530" s="95">
        <v>440</v>
      </c>
      <c r="K530" s="48">
        <v>17.600000000000001</v>
      </c>
      <c r="L530" s="50">
        <v>6183</v>
      </c>
      <c r="M530" s="48">
        <v>40</v>
      </c>
      <c r="N530" s="75">
        <v>53.2</v>
      </c>
      <c r="O530" s="61">
        <v>712</v>
      </c>
      <c r="P530" s="44" t="s">
        <v>1336</v>
      </c>
      <c r="Q530" s="56">
        <v>20</v>
      </c>
      <c r="R530" s="48" t="s">
        <v>393</v>
      </c>
      <c r="S530" s="62" t="s">
        <v>393</v>
      </c>
      <c r="T530" s="73"/>
      <c r="U530" s="62"/>
      <c r="V530" s="62"/>
      <c r="W530" s="52">
        <v>15057888</v>
      </c>
      <c r="X530" s="57"/>
      <c r="Z530" s="104" t="s">
        <v>3228</v>
      </c>
      <c r="AA530" s="47" t="str">
        <f>CONCATENATE("&gt;",F530,"_",C530," ",Z530)</f>
        <v>&gt;JEV_1_480 Flav.JEV</v>
      </c>
      <c r="AB530" s="44" t="str">
        <f>P530</f>
        <v>TAGAACGGAAGATAACCATG</v>
      </c>
      <c r="AH530" s="45">
        <v>529</v>
      </c>
    </row>
    <row r="531" spans="1:34" ht="14.25" customHeight="1" thickTop="1" thickBot="1" x14ac:dyDescent="0.25">
      <c r="A531" s="71">
        <v>300</v>
      </c>
      <c r="B531" s="193">
        <f>(I531/1000)/(A531/1000000)</f>
        <v>216.66666666666669</v>
      </c>
      <c r="C531" s="456">
        <v>481</v>
      </c>
      <c r="F531" s="81" t="s">
        <v>1337</v>
      </c>
      <c r="H531" s="48">
        <v>650</v>
      </c>
      <c r="I531" s="49">
        <v>65</v>
      </c>
      <c r="J531" s="95">
        <v>400</v>
      </c>
      <c r="K531" s="48">
        <v>14.9</v>
      </c>
      <c r="L531" s="50">
        <v>6166</v>
      </c>
      <c r="M531" s="48">
        <v>50</v>
      </c>
      <c r="N531" s="75">
        <v>57.3</v>
      </c>
      <c r="O531" s="61">
        <v>650</v>
      </c>
      <c r="P531" s="44" t="s">
        <v>1338</v>
      </c>
      <c r="Q531" s="56">
        <v>20</v>
      </c>
      <c r="R531" s="48" t="s">
        <v>393</v>
      </c>
      <c r="S531" s="62" t="s">
        <v>393</v>
      </c>
      <c r="T531" s="73"/>
      <c r="U531" s="62"/>
      <c r="V531" s="62"/>
      <c r="W531" s="52">
        <v>15057889</v>
      </c>
      <c r="X531" s="57"/>
      <c r="Z531" s="104" t="s">
        <v>3228</v>
      </c>
      <c r="AA531" s="47" t="str">
        <f>CONCATENATE("&gt;",F531,"_",C531," ",Z531)</f>
        <v>&gt;JEV_2_481 Flav.JEV</v>
      </c>
      <c r="AB531" s="44" t="str">
        <f>P531</f>
        <v>GGATGCTTGGCAGTAACAAC</v>
      </c>
      <c r="AH531" s="45">
        <v>530</v>
      </c>
    </row>
    <row r="532" spans="1:34" ht="14.25" customHeight="1" thickTop="1" thickBot="1" x14ac:dyDescent="0.25">
      <c r="A532" s="71">
        <v>300</v>
      </c>
      <c r="B532" s="193">
        <f>(I532/1000)/(A532/1000000)</f>
        <v>231.33333333333337</v>
      </c>
      <c r="C532" s="456">
        <v>501</v>
      </c>
      <c r="F532" s="81" t="s">
        <v>1339</v>
      </c>
      <c r="H532" s="48">
        <v>694</v>
      </c>
      <c r="I532" s="49">
        <v>69.400000000000006</v>
      </c>
      <c r="J532" s="95">
        <v>428</v>
      </c>
      <c r="K532" s="48">
        <v>15.5</v>
      </c>
      <c r="L532" s="50">
        <v>6157</v>
      </c>
      <c r="M532" s="48">
        <v>50</v>
      </c>
      <c r="N532" s="75">
        <v>57.3</v>
      </c>
      <c r="O532" s="61">
        <v>694</v>
      </c>
      <c r="P532" s="44" t="s">
        <v>1340</v>
      </c>
      <c r="Q532" s="56">
        <v>20</v>
      </c>
      <c r="R532" s="48" t="s">
        <v>393</v>
      </c>
      <c r="S532" s="62" t="s">
        <v>393</v>
      </c>
      <c r="T532" s="73"/>
      <c r="U532" s="62"/>
      <c r="V532" s="62"/>
      <c r="W532" s="52">
        <v>15057890</v>
      </c>
      <c r="X532" s="57"/>
      <c r="Z532" s="104" t="s">
        <v>3228</v>
      </c>
      <c r="AA532" s="47" t="str">
        <f>CONCATENATE("&gt;",F532,"_",C532," ",Z532)</f>
        <v>&gt;JEV_3_501 Flav.JEV</v>
      </c>
      <c r="AB532" s="44" t="str">
        <f>P532</f>
        <v>CATCGTGGTGGAGTACTCAA</v>
      </c>
      <c r="AH532" s="45">
        <v>531</v>
      </c>
    </row>
    <row r="533" spans="1:34" ht="14.25" customHeight="1" thickTop="1" thickBot="1" x14ac:dyDescent="0.25">
      <c r="A533" s="71">
        <v>300</v>
      </c>
      <c r="B533" s="53">
        <f>(I533/1000)/(A533/1000000)</f>
        <v>245.66666666666669</v>
      </c>
      <c r="C533" s="454">
        <v>502</v>
      </c>
      <c r="F533" s="81" t="s">
        <v>1341</v>
      </c>
      <c r="H533" s="48">
        <v>737</v>
      </c>
      <c r="I533" s="49">
        <v>73.7</v>
      </c>
      <c r="J533" s="95">
        <v>456</v>
      </c>
      <c r="K533" s="48">
        <v>16.7</v>
      </c>
      <c r="L533" s="50">
        <v>6187</v>
      </c>
      <c r="M533" s="48">
        <v>40</v>
      </c>
      <c r="N533" s="75">
        <v>53.2</v>
      </c>
      <c r="O533" s="61">
        <v>737</v>
      </c>
      <c r="P533" s="44" t="s">
        <v>1342</v>
      </c>
      <c r="Q533" s="56">
        <v>20</v>
      </c>
      <c r="R533" s="48" t="s">
        <v>393</v>
      </c>
      <c r="S533" s="62" t="s">
        <v>393</v>
      </c>
      <c r="T533" s="73"/>
      <c r="U533" s="62"/>
      <c r="V533" s="62"/>
      <c r="W533" s="52">
        <v>15057891</v>
      </c>
      <c r="X533" s="57"/>
      <c r="Z533" s="104" t="s">
        <v>3228</v>
      </c>
      <c r="AA533" s="47" t="str">
        <f>CONCATENATE("&gt;",F533,"_",C533," ",Z533)</f>
        <v>&gt;JEV_4_502 Flav.JEV</v>
      </c>
      <c r="AB533" s="44" t="str">
        <f>P533</f>
        <v>CATAGTGGTGGAGTATTCTA</v>
      </c>
      <c r="AH533" s="45">
        <v>532</v>
      </c>
    </row>
    <row r="534" spans="1:34" ht="14.25" customHeight="1" thickTop="1" thickBot="1" x14ac:dyDescent="0.25">
      <c r="A534" s="71">
        <v>300</v>
      </c>
      <c r="B534" s="53">
        <f>(I534/1000)/(A534/1000000)</f>
        <v>238.66666666666669</v>
      </c>
      <c r="C534" s="454">
        <v>503</v>
      </c>
      <c r="F534" s="81" t="s">
        <v>1343</v>
      </c>
      <c r="H534" s="48">
        <v>716</v>
      </c>
      <c r="I534" s="49">
        <v>71.599999999999994</v>
      </c>
      <c r="J534" s="95">
        <v>434</v>
      </c>
      <c r="K534" s="48">
        <v>14.5</v>
      </c>
      <c r="L534" s="50">
        <v>6058</v>
      </c>
      <c r="M534" s="48">
        <v>50</v>
      </c>
      <c r="N534" s="75">
        <v>57.3</v>
      </c>
      <c r="O534" s="61">
        <v>716</v>
      </c>
      <c r="P534" s="44" t="s">
        <v>1344</v>
      </c>
      <c r="Q534" s="56">
        <v>20</v>
      </c>
      <c r="R534" s="48" t="s">
        <v>393</v>
      </c>
      <c r="S534" s="62" t="s">
        <v>393</v>
      </c>
      <c r="T534" s="73"/>
      <c r="U534" s="62"/>
      <c r="V534" s="62"/>
      <c r="W534" s="52">
        <v>15057892</v>
      </c>
      <c r="X534" s="57"/>
      <c r="Z534" s="104" t="s">
        <v>3228</v>
      </c>
      <c r="AA534" s="47" t="str">
        <f>CONCATENATE("&gt;",F534,"_",C534," ",Z534)</f>
        <v>&gt;JEV_5_503 Flav.JEV</v>
      </c>
      <c r="AB534" s="44" t="str">
        <f>P534</f>
        <v>CTGGCTCCTTCTATGAAGTC</v>
      </c>
      <c r="AH534" s="45">
        <v>533</v>
      </c>
    </row>
    <row r="535" spans="1:34" ht="14.25" customHeight="1" thickTop="1" thickBot="1" x14ac:dyDescent="0.25">
      <c r="A535" s="71">
        <v>300</v>
      </c>
      <c r="B535" s="193">
        <f>(I535/1000)/(A535/1000000)</f>
        <v>260</v>
      </c>
      <c r="C535" s="456">
        <v>504</v>
      </c>
      <c r="F535" s="81" t="s">
        <v>1345</v>
      </c>
      <c r="H535" s="48">
        <v>780</v>
      </c>
      <c r="I535" s="49">
        <v>78</v>
      </c>
      <c r="J535" s="95">
        <v>476</v>
      </c>
      <c r="K535" s="48">
        <v>16.600000000000001</v>
      </c>
      <c r="L535" s="50">
        <v>6107</v>
      </c>
      <c r="M535" s="48">
        <v>50</v>
      </c>
      <c r="N535" s="75">
        <v>57.3</v>
      </c>
      <c r="O535" s="61">
        <v>780</v>
      </c>
      <c r="P535" s="44" t="s">
        <v>1346</v>
      </c>
      <c r="Q535" s="56">
        <v>20</v>
      </c>
      <c r="R535" s="48" t="s">
        <v>393</v>
      </c>
      <c r="S535" s="62" t="s">
        <v>393</v>
      </c>
      <c r="T535" s="73"/>
      <c r="U535" s="62"/>
      <c r="V535" s="62"/>
      <c r="W535" s="52">
        <v>15057893</v>
      </c>
      <c r="X535" s="57"/>
      <c r="Z535" s="104" t="s">
        <v>3228</v>
      </c>
      <c r="AA535" s="47" t="str">
        <f>CONCATENATE("&gt;",F535,"_",C535," ",Z535)</f>
        <v>&gt;JEV_6_504 Flav.JEV</v>
      </c>
      <c r="AB535" s="44" t="str">
        <f>P535</f>
        <v>TTCTGTGCACATGCCATAGG</v>
      </c>
      <c r="AH535" s="45">
        <v>534</v>
      </c>
    </row>
    <row r="536" spans="1:34" ht="14.25" customHeight="1" thickTop="1" thickBot="1" x14ac:dyDescent="0.25">
      <c r="A536" s="71">
        <v>300</v>
      </c>
      <c r="B536" s="53">
        <f>(I536/1000)/(A536/1000000)</f>
        <v>251.66666666666669</v>
      </c>
      <c r="C536" s="454">
        <v>505</v>
      </c>
      <c r="F536" s="81" t="s">
        <v>1347</v>
      </c>
      <c r="H536" s="48">
        <v>755</v>
      </c>
      <c r="I536" s="49">
        <v>75.5</v>
      </c>
      <c r="J536" s="95">
        <v>462</v>
      </c>
      <c r="K536" s="48">
        <v>16.2</v>
      </c>
      <c r="L536" s="50">
        <v>6122</v>
      </c>
      <c r="M536" s="48">
        <v>45</v>
      </c>
      <c r="N536" s="75">
        <v>55.3</v>
      </c>
      <c r="O536" s="61">
        <v>755</v>
      </c>
      <c r="P536" s="44" t="s">
        <v>1348</v>
      </c>
      <c r="Q536" s="56">
        <v>20</v>
      </c>
      <c r="R536" s="48" t="s">
        <v>393</v>
      </c>
      <c r="S536" s="62" t="s">
        <v>393</v>
      </c>
      <c r="T536" s="73"/>
      <c r="U536" s="62"/>
      <c r="V536" s="62"/>
      <c r="W536" s="52">
        <v>15057894</v>
      </c>
      <c r="X536" s="57"/>
      <c r="Z536" s="104" t="s">
        <v>3228</v>
      </c>
      <c r="AA536" s="47" t="str">
        <f>CONCATENATE("&gt;",F536,"_",C536," ",Z536)</f>
        <v>&gt;JEV_7_505 Flav.JEV</v>
      </c>
      <c r="AB536" s="44" t="str">
        <f>P536</f>
        <v>TCTTGTGATGTCAATGGCAC</v>
      </c>
      <c r="AH536" s="45">
        <v>535</v>
      </c>
    </row>
    <row r="537" spans="1:34" ht="14.25" customHeight="1" thickTop="1" thickBot="1" x14ac:dyDescent="0.25">
      <c r="A537" s="71">
        <v>300</v>
      </c>
      <c r="B537" s="53">
        <f>(I537/1000)/(A537/1000000)</f>
        <v>234.66666666666671</v>
      </c>
      <c r="C537" s="454">
        <v>506</v>
      </c>
      <c r="F537" s="81" t="s">
        <v>1349</v>
      </c>
      <c r="H537" s="48">
        <v>704</v>
      </c>
      <c r="I537" s="49">
        <v>70.400000000000006</v>
      </c>
      <c r="J537" s="95">
        <v>536</v>
      </c>
      <c r="K537" s="48">
        <v>18.8</v>
      </c>
      <c r="L537" s="50">
        <v>7606</v>
      </c>
      <c r="M537" s="48">
        <v>40</v>
      </c>
      <c r="N537" s="75">
        <v>59.7</v>
      </c>
      <c r="O537" s="61">
        <v>704</v>
      </c>
      <c r="P537" s="44" t="s">
        <v>1350</v>
      </c>
      <c r="Q537" s="56">
        <v>25</v>
      </c>
      <c r="R537" s="48" t="s">
        <v>393</v>
      </c>
      <c r="S537" s="62" t="s">
        <v>393</v>
      </c>
      <c r="T537" s="73"/>
      <c r="U537" s="62"/>
      <c r="V537" s="62"/>
      <c r="W537" s="52">
        <v>15057895</v>
      </c>
      <c r="X537" s="57"/>
      <c r="Z537" s="104" t="s">
        <v>3228</v>
      </c>
      <c r="AA537" s="47" t="str">
        <f>CONCATENATE("&gt;",F537,"_",C537," ",Z537)</f>
        <v>&gt;JEV-prMf_506 Flav.JEV</v>
      </c>
      <c r="AB537" s="44" t="str">
        <f>P537</f>
        <v>CGTTCTTCAAGTTTACAGCATTAGC</v>
      </c>
      <c r="AH537" s="45">
        <v>536</v>
      </c>
    </row>
    <row r="538" spans="1:34" ht="14.25" customHeight="1" thickTop="1" thickBot="1" x14ac:dyDescent="0.25">
      <c r="A538" s="71">
        <v>300</v>
      </c>
      <c r="B538" s="53">
        <f>(I538/1000)/(A538/1000000)</f>
        <v>226.00000000000003</v>
      </c>
      <c r="C538" s="252">
        <v>507</v>
      </c>
      <c r="F538" s="81" t="s">
        <v>1351</v>
      </c>
      <c r="H538" s="48">
        <v>678</v>
      </c>
      <c r="I538" s="49">
        <v>67.8</v>
      </c>
      <c r="J538" s="95">
        <v>530</v>
      </c>
      <c r="K538" s="48">
        <v>17.600000000000001</v>
      </c>
      <c r="L538" s="50">
        <v>7807</v>
      </c>
      <c r="M538" s="48">
        <v>57</v>
      </c>
      <c r="N538" s="75">
        <v>68</v>
      </c>
      <c r="O538" s="61">
        <v>678</v>
      </c>
      <c r="P538" s="44" t="s">
        <v>1352</v>
      </c>
      <c r="Q538" s="56">
        <v>26</v>
      </c>
      <c r="R538" s="48" t="s">
        <v>393</v>
      </c>
      <c r="S538" s="62" t="s">
        <v>393</v>
      </c>
      <c r="T538" s="73"/>
      <c r="U538" s="62"/>
      <c r="V538" s="62"/>
      <c r="W538" s="52">
        <v>15057896</v>
      </c>
      <c r="X538" s="57"/>
      <c r="Z538" s="104" t="s">
        <v>3228</v>
      </c>
      <c r="AA538" s="47" t="str">
        <f>CONCATENATE("&gt;",F538,"_",C538," ",Z538)</f>
        <v>&gt;JEV-prMr_507 Flav.JEV</v>
      </c>
      <c r="AB538" s="44" t="str">
        <f>P538</f>
        <v>CCYRTGTTYCTGCCAAGCATCCAMCC</v>
      </c>
      <c r="AH538" s="45">
        <v>537</v>
      </c>
    </row>
    <row r="539" spans="1:34" ht="14.25" customHeight="1" thickTop="1" thickBot="1" x14ac:dyDescent="0.25">
      <c r="A539" s="71">
        <v>300</v>
      </c>
      <c r="B539" s="193">
        <f>(I539/1000)/(A539/1000000)</f>
        <v>248.33333333333334</v>
      </c>
      <c r="C539" s="194">
        <v>508</v>
      </c>
      <c r="F539" s="81" t="s">
        <v>1353</v>
      </c>
      <c r="H539" s="48">
        <v>745</v>
      </c>
      <c r="I539" s="49">
        <v>74.5</v>
      </c>
      <c r="J539" s="95">
        <v>432</v>
      </c>
      <c r="K539" s="48">
        <v>13.9</v>
      </c>
      <c r="L539" s="50">
        <v>5794</v>
      </c>
      <c r="M539" s="48">
        <v>60</v>
      </c>
      <c r="N539" s="75">
        <v>59.9</v>
      </c>
      <c r="O539" s="61">
        <v>745</v>
      </c>
      <c r="P539" s="44" t="s">
        <v>1354</v>
      </c>
      <c r="Q539" s="56">
        <v>19</v>
      </c>
      <c r="R539" s="48" t="s">
        <v>393</v>
      </c>
      <c r="S539" s="62" t="s">
        <v>393</v>
      </c>
      <c r="T539" s="73"/>
      <c r="U539" s="62"/>
      <c r="V539" s="62"/>
      <c r="W539" s="52">
        <v>15057897</v>
      </c>
      <c r="X539" s="57"/>
      <c r="Z539" s="104" t="s">
        <v>3228</v>
      </c>
      <c r="AA539" s="47" t="str">
        <f>CONCATENATE("&gt;",F539,"_",C539," ",Z539)</f>
        <v>&gt;JEV-Ef_508 Flav.JEV</v>
      </c>
      <c r="AB539" s="44" t="str">
        <f>P539</f>
        <v>TGYTGGTCGCTCCGGCTTA</v>
      </c>
      <c r="AH539" s="45">
        <v>538</v>
      </c>
    </row>
    <row r="540" spans="1:34" ht="14.25" customHeight="1" thickTop="1" thickBot="1" x14ac:dyDescent="0.25">
      <c r="A540" s="71">
        <v>300</v>
      </c>
      <c r="B540" s="193">
        <f>(I540/1000)/(A540/1000000)</f>
        <v>250.33333333333334</v>
      </c>
      <c r="C540" s="194">
        <v>509</v>
      </c>
      <c r="F540" s="81" t="s">
        <v>1355</v>
      </c>
      <c r="H540" s="48">
        <v>751</v>
      </c>
      <c r="I540" s="49">
        <v>75.099999999999994</v>
      </c>
      <c r="J540" s="95">
        <v>474</v>
      </c>
      <c r="K540" s="48">
        <v>16.600000000000001</v>
      </c>
      <c r="L540" s="50">
        <v>6302</v>
      </c>
      <c r="M540" s="48">
        <v>50</v>
      </c>
      <c r="N540" s="75">
        <v>58.8</v>
      </c>
      <c r="O540" s="61">
        <v>751</v>
      </c>
      <c r="P540" s="44" t="s">
        <v>1356</v>
      </c>
      <c r="Q540" s="56">
        <v>21</v>
      </c>
      <c r="R540" s="48" t="s">
        <v>393</v>
      </c>
      <c r="S540" s="62" t="s">
        <v>393</v>
      </c>
      <c r="T540" s="73"/>
      <c r="U540" s="62"/>
      <c r="V540" s="62"/>
      <c r="W540" s="52">
        <v>15057898</v>
      </c>
      <c r="X540" s="57"/>
      <c r="Z540" s="104" t="s">
        <v>3228</v>
      </c>
      <c r="AA540" s="47" t="str">
        <f>CONCATENATE("&gt;",F540,"_",C540," ",Z540)</f>
        <v>&gt;JEV-Er_509 Flav.JEV</v>
      </c>
      <c r="AB540" s="44" t="str">
        <f>P540</f>
        <v>AAGATGCCACTTCCACAYCTC</v>
      </c>
      <c r="AH540" s="45">
        <v>539</v>
      </c>
    </row>
    <row r="541" spans="1:34" ht="14.25" customHeight="1" thickTop="1" thickBot="1" x14ac:dyDescent="0.25">
      <c r="A541" s="71">
        <v>100</v>
      </c>
      <c r="B541" s="53">
        <f>(I541/1000)/(A541/1000000)</f>
        <v>332.99999999999994</v>
      </c>
      <c r="C541" s="46"/>
      <c r="F541" s="81" t="s">
        <v>1357</v>
      </c>
      <c r="H541" s="48">
        <v>333</v>
      </c>
      <c r="I541" s="49">
        <v>33.299999999999997</v>
      </c>
      <c r="J541" s="95">
        <v>256</v>
      </c>
      <c r="K541" s="48">
        <v>9</v>
      </c>
      <c r="L541" s="50">
        <v>7687</v>
      </c>
      <c r="M541" s="48">
        <v>48</v>
      </c>
      <c r="N541" s="75">
        <v>63</v>
      </c>
      <c r="O541" s="61">
        <v>333</v>
      </c>
      <c r="P541" s="44" t="s">
        <v>1358</v>
      </c>
      <c r="Q541" s="56">
        <v>25</v>
      </c>
      <c r="R541" s="48">
        <v>0.05</v>
      </c>
      <c r="S541" s="62" t="s">
        <v>385</v>
      </c>
      <c r="T541" s="73"/>
      <c r="U541" s="62"/>
      <c r="V541" s="62"/>
      <c r="W541" s="52">
        <v>15054165</v>
      </c>
      <c r="X541" s="57"/>
      <c r="Z541" s="104" t="s">
        <v>3256</v>
      </c>
      <c r="AA541" s="47" t="str">
        <f>CONCATENATE("&gt;",F541,"_",C541," ",Z541)</f>
        <v>&gt;WEEV_non_MK_Rev6_ Alpha.WEEV</v>
      </c>
      <c r="AB541" s="44" t="str">
        <f>P541</f>
        <v>CTCTGTCATGCTTGAATGGGTGCAA</v>
      </c>
      <c r="AH541" s="45">
        <v>540</v>
      </c>
    </row>
    <row r="542" spans="1:34" ht="14.25" customHeight="1" thickTop="1" thickBot="1" x14ac:dyDescent="0.25">
      <c r="A542" s="71">
        <v>100</v>
      </c>
      <c r="B542" s="53">
        <f>(I542/1000)/(A542/1000000)</f>
        <v>271</v>
      </c>
      <c r="C542" s="46"/>
      <c r="F542" s="81" t="s">
        <v>1359</v>
      </c>
      <c r="H542" s="48">
        <v>271</v>
      </c>
      <c r="I542" s="49">
        <v>27.1</v>
      </c>
      <c r="J542" s="95">
        <v>208</v>
      </c>
      <c r="K542" s="48">
        <v>7.4</v>
      </c>
      <c r="L542" s="50">
        <v>7666</v>
      </c>
      <c r="M542" s="48">
        <v>56</v>
      </c>
      <c r="N542" s="75">
        <v>66.3</v>
      </c>
      <c r="O542" s="61">
        <v>271</v>
      </c>
      <c r="P542" s="44" t="s">
        <v>1360</v>
      </c>
      <c r="Q542" s="56">
        <v>25</v>
      </c>
      <c r="R542" s="48">
        <v>0.05</v>
      </c>
      <c r="S542" s="62" t="s">
        <v>385</v>
      </c>
      <c r="T542" s="73"/>
      <c r="U542" s="62"/>
      <c r="V542" s="62"/>
      <c r="W542" s="52">
        <v>15054166</v>
      </c>
      <c r="X542" s="57"/>
      <c r="Z542" s="104" t="s">
        <v>3256</v>
      </c>
      <c r="AA542" s="47" t="str">
        <f>CONCATENATE("&gt;",F542,"_",C542," ",Z542)</f>
        <v>&gt;WEEV_non_MK_FW8_ Alpha.WEEV</v>
      </c>
      <c r="AB542" s="44" t="str">
        <f>P542</f>
        <v>CGCTAGCTGGTGACCCCTGGATAAA</v>
      </c>
      <c r="AH542" s="45">
        <v>541</v>
      </c>
    </row>
    <row r="543" spans="1:34" ht="14.25" customHeight="1" thickTop="1" thickBot="1" x14ac:dyDescent="0.25">
      <c r="A543" s="71">
        <v>100</v>
      </c>
      <c r="B543" s="53">
        <f>(I543/1000)/(A543/1000000)</f>
        <v>221</v>
      </c>
      <c r="C543" s="46"/>
      <c r="F543" s="81" t="s">
        <v>1361</v>
      </c>
      <c r="H543" s="48">
        <v>221</v>
      </c>
      <c r="I543" s="49">
        <v>22.1</v>
      </c>
      <c r="J543" s="95">
        <v>214</v>
      </c>
      <c r="K543" s="48">
        <v>7.8</v>
      </c>
      <c r="L543" s="50">
        <v>9686</v>
      </c>
      <c r="M543" s="48">
        <v>48</v>
      </c>
      <c r="N543" s="75">
        <v>68.2</v>
      </c>
      <c r="O543" s="61">
        <v>221</v>
      </c>
      <c r="P543" s="44" t="s">
        <v>1362</v>
      </c>
      <c r="Q543" s="56">
        <v>31</v>
      </c>
      <c r="R543" s="48">
        <v>0.05</v>
      </c>
      <c r="S543" s="62" t="s">
        <v>385</v>
      </c>
      <c r="T543" s="73"/>
      <c r="U543" s="62"/>
      <c r="V543" s="62"/>
      <c r="W543" s="52">
        <v>15054167</v>
      </c>
      <c r="X543" s="57"/>
      <c r="Z543" s="104" t="s">
        <v>3256</v>
      </c>
      <c r="AA543" s="47" t="str">
        <f>CONCATENATE("&gt;",F543,"_",C543," ",Z543)</f>
        <v>&gt;WEEV_non_MK_Rev7_ Alpha.WEEV</v>
      </c>
      <c r="AB543" s="44" t="str">
        <f>P543</f>
        <v>TGATCAGAAACATTTTGGCGGTGGGTAGGTG</v>
      </c>
      <c r="AH543" s="45">
        <v>542</v>
      </c>
    </row>
    <row r="544" spans="1:34" ht="14.25" customHeight="1" thickTop="1" thickBot="1" x14ac:dyDescent="0.25">
      <c r="A544" s="71">
        <v>100</v>
      </c>
      <c r="B544" s="53">
        <f>(I544/1000)/(A544/1000000)</f>
        <v>291</v>
      </c>
      <c r="C544" s="46"/>
      <c r="F544" s="81" t="s">
        <v>1363</v>
      </c>
      <c r="H544" s="48">
        <v>291</v>
      </c>
      <c r="I544" s="49">
        <v>29.1</v>
      </c>
      <c r="J544" s="95">
        <v>277</v>
      </c>
      <c r="K544" s="48">
        <v>9.9</v>
      </c>
      <c r="L544" s="50">
        <v>9510</v>
      </c>
      <c r="M544" s="48">
        <v>45</v>
      </c>
      <c r="N544" s="75">
        <v>66.8</v>
      </c>
      <c r="O544" s="61">
        <v>291</v>
      </c>
      <c r="P544" s="44" t="s">
        <v>1364</v>
      </c>
      <c r="Q544" s="56">
        <v>31</v>
      </c>
      <c r="R544" s="48">
        <v>0.05</v>
      </c>
      <c r="S544" s="62" t="s">
        <v>385</v>
      </c>
      <c r="T544" s="73"/>
      <c r="U544" s="62"/>
      <c r="V544" s="62"/>
      <c r="W544" s="52">
        <v>15054168</v>
      </c>
      <c r="X544" s="57"/>
      <c r="Z544" s="104" t="s">
        <v>3246</v>
      </c>
      <c r="AA544" s="47" t="str">
        <f>CONCATENATE("&gt;",F544,"_",C544," ",Z544)</f>
        <v>&gt;Sindbis-BB-Fw1_ Alpha.SindV</v>
      </c>
      <c r="AB544" s="44" t="str">
        <f>P544</f>
        <v>TGATCACTGGCATTGAGAACTTTTGCCCAGA</v>
      </c>
      <c r="AH544" s="45">
        <v>543</v>
      </c>
    </row>
    <row r="545" spans="1:34" ht="14.25" customHeight="1" thickTop="1" thickBot="1" x14ac:dyDescent="0.25">
      <c r="A545" s="71">
        <v>100</v>
      </c>
      <c r="B545" s="53">
        <f>(I545/1000)/(A545/1000000)</f>
        <v>327.99999999999994</v>
      </c>
      <c r="C545" s="46"/>
      <c r="F545" s="81" t="s">
        <v>1365</v>
      </c>
      <c r="H545" s="48">
        <v>328</v>
      </c>
      <c r="I545" s="49">
        <v>32.799999999999997</v>
      </c>
      <c r="J545" s="95">
        <v>374</v>
      </c>
      <c r="K545" s="48">
        <v>12.6</v>
      </c>
      <c r="L545" s="50">
        <v>11378</v>
      </c>
      <c r="M545" s="48">
        <v>54</v>
      </c>
      <c r="N545" s="75">
        <v>73.900000000000006</v>
      </c>
      <c r="O545" s="61">
        <v>328</v>
      </c>
      <c r="P545" s="44" t="s">
        <v>1366</v>
      </c>
      <c r="Q545" s="56">
        <v>37</v>
      </c>
      <c r="R545" s="48">
        <v>0.05</v>
      </c>
      <c r="S545" s="62" t="s">
        <v>385</v>
      </c>
      <c r="T545" s="73"/>
      <c r="U545" s="62"/>
      <c r="V545" s="62"/>
      <c r="W545" s="52">
        <v>15054169</v>
      </c>
      <c r="X545" s="57"/>
      <c r="Z545" s="104" t="s">
        <v>3246</v>
      </c>
      <c r="AA545" s="47" t="str">
        <f>CONCATENATE("&gt;",F545,"_",C545," ",Z545)</f>
        <v>&gt;Sindbis-BB-Rev1_ Alpha.SindV</v>
      </c>
      <c r="AB545" s="44" t="str">
        <f>P545</f>
        <v>ATCCTAGGCGCCGTGCAATTGGTCGGCTGTTTGATTC</v>
      </c>
      <c r="AH545" s="45">
        <v>544</v>
      </c>
    </row>
    <row r="546" spans="1:34" ht="14.25" customHeight="1" thickTop="1" thickBot="1" x14ac:dyDescent="0.25">
      <c r="A546" s="71">
        <v>100</v>
      </c>
      <c r="B546" s="53">
        <f>(I546/1000)/(A546/1000000)</f>
        <v>306.99999999999994</v>
      </c>
      <c r="C546" s="46"/>
      <c r="F546" s="81" t="s">
        <v>1367</v>
      </c>
      <c r="H546" s="48">
        <v>307</v>
      </c>
      <c r="I546" s="49">
        <v>30.7</v>
      </c>
      <c r="J546" s="95">
        <v>242</v>
      </c>
      <c r="K546" s="48">
        <v>8.3000000000000007</v>
      </c>
      <c r="L546" s="50">
        <v>7886</v>
      </c>
      <c r="M546" s="48">
        <v>53</v>
      </c>
      <c r="N546" s="75">
        <v>66.400000000000006</v>
      </c>
      <c r="O546" s="61">
        <v>307</v>
      </c>
      <c r="P546" s="44" t="s">
        <v>153</v>
      </c>
      <c r="Q546" s="56">
        <v>26</v>
      </c>
      <c r="R546" s="48" t="s">
        <v>393</v>
      </c>
      <c r="S546" s="62" t="s">
        <v>393</v>
      </c>
      <c r="T546" s="73"/>
      <c r="U546" s="62"/>
      <c r="V546" s="62"/>
      <c r="W546" s="52">
        <v>15043554</v>
      </c>
      <c r="X546" s="57"/>
      <c r="Z546" s="104" t="s">
        <v>824</v>
      </c>
      <c r="AA546" s="47" t="str">
        <f>CONCATENATE("&gt;",F546,"_",C546," ",Z546)</f>
        <v>&gt;ORF1_1_ HEV</v>
      </c>
      <c r="AB546" s="44" t="str">
        <f>P546</f>
        <v>CCCAYCAGTTYATWAAGGCTCCTGGC</v>
      </c>
      <c r="AH546" s="45">
        <v>545</v>
      </c>
    </row>
    <row r="547" spans="1:34" ht="14.25" customHeight="1" thickTop="1" thickBot="1" x14ac:dyDescent="0.25">
      <c r="A547" s="71">
        <v>100</v>
      </c>
      <c r="B547" s="53">
        <f>(I547/1000)/(A547/1000000)</f>
        <v>273.99999999999994</v>
      </c>
      <c r="C547" s="46"/>
      <c r="F547" s="81" t="s">
        <v>1368</v>
      </c>
      <c r="H547" s="48">
        <v>274</v>
      </c>
      <c r="I547" s="49">
        <v>27.4</v>
      </c>
      <c r="J547" s="95">
        <v>240</v>
      </c>
      <c r="K547" s="48">
        <v>9</v>
      </c>
      <c r="L547" s="50">
        <v>8790</v>
      </c>
      <c r="M547" s="48">
        <v>39</v>
      </c>
      <c r="N547" s="75">
        <v>63.1</v>
      </c>
      <c r="O547" s="61">
        <v>274</v>
      </c>
      <c r="P547" s="44" t="s">
        <v>118</v>
      </c>
      <c r="Q547" s="56">
        <v>29</v>
      </c>
      <c r="R547" s="48" t="s">
        <v>393</v>
      </c>
      <c r="S547" s="62" t="s">
        <v>393</v>
      </c>
      <c r="T547" s="73"/>
      <c r="U547" s="62"/>
      <c r="V547" s="62"/>
      <c r="W547" s="52">
        <v>15043555</v>
      </c>
      <c r="X547" s="57"/>
      <c r="Z547" s="104" t="s">
        <v>824</v>
      </c>
      <c r="AA547" s="47" t="str">
        <f>CONCATENATE("&gt;",F547,"_",C547," ",Z547)</f>
        <v>&gt;ORF1_2_ HEV</v>
      </c>
      <c r="AB547" s="44" t="str">
        <f>P547</f>
        <v>TTAACCARCCARTCACARTCYGAYTCAAA</v>
      </c>
      <c r="AH547" s="45">
        <v>546</v>
      </c>
    </row>
    <row r="548" spans="1:34" ht="14.25" customHeight="1" thickTop="1" thickBot="1" x14ac:dyDescent="0.25">
      <c r="A548" s="71">
        <v>100</v>
      </c>
      <c r="B548" s="53">
        <f>(I548/1000)/(A548/1000000)</f>
        <v>615</v>
      </c>
      <c r="F548" s="81" t="s">
        <v>1369</v>
      </c>
      <c r="H548" s="48">
        <v>615</v>
      </c>
      <c r="I548" s="49">
        <v>61.5</v>
      </c>
      <c r="J548" s="95">
        <v>431</v>
      </c>
      <c r="K548" s="48">
        <v>14.2</v>
      </c>
      <c r="L548" s="50">
        <v>7009</v>
      </c>
      <c r="M548" s="48">
        <v>54</v>
      </c>
      <c r="N548" s="75">
        <v>63.3</v>
      </c>
      <c r="O548" s="61">
        <v>615</v>
      </c>
      <c r="P548" s="44" t="s">
        <v>109</v>
      </c>
      <c r="Q548" s="56">
        <v>23</v>
      </c>
      <c r="R548" s="48" t="s">
        <v>393</v>
      </c>
      <c r="S548" s="62" t="s">
        <v>393</v>
      </c>
      <c r="T548" s="73"/>
      <c r="U548" s="62"/>
      <c r="V548" s="62"/>
      <c r="W548" s="52">
        <v>15043556</v>
      </c>
      <c r="X548" s="57"/>
      <c r="Z548" s="104" t="s">
        <v>824</v>
      </c>
      <c r="AA548" s="47" t="str">
        <f>CONCATENATE("&gt;",F548,"_",C548," ",Z548)</f>
        <v>&gt;ORF1_3_ HEV</v>
      </c>
      <c r="AB548" s="44" t="str">
        <f>P548</f>
        <v>TTYTCYCCTGGGCAYMTYTGGGA</v>
      </c>
      <c r="AH548" s="45">
        <v>547</v>
      </c>
    </row>
    <row r="549" spans="1:34" ht="14.25" customHeight="1" thickTop="1" thickBot="1" x14ac:dyDescent="0.25">
      <c r="A549" s="71">
        <v>100</v>
      </c>
      <c r="B549" s="53">
        <f>(I549/1000)/(A549/1000000)</f>
        <v>538</v>
      </c>
      <c r="C549" s="220"/>
      <c r="F549" s="81" t="s">
        <v>1370</v>
      </c>
      <c r="H549" s="48">
        <v>538</v>
      </c>
      <c r="I549" s="49">
        <v>53.8</v>
      </c>
      <c r="J549" s="95">
        <v>376</v>
      </c>
      <c r="K549" s="48">
        <v>13</v>
      </c>
      <c r="L549" s="50">
        <v>6993</v>
      </c>
      <c r="M549" s="48">
        <v>51</v>
      </c>
      <c r="N549" s="75">
        <v>62.1</v>
      </c>
      <c r="O549" s="61">
        <v>538</v>
      </c>
      <c r="P549" s="44" t="s">
        <v>300</v>
      </c>
      <c r="Q549" s="56">
        <v>23</v>
      </c>
      <c r="R549" s="48" t="s">
        <v>393</v>
      </c>
      <c r="S549" s="62" t="s">
        <v>393</v>
      </c>
      <c r="T549" s="73"/>
      <c r="U549" s="62"/>
      <c r="V549" s="62"/>
      <c r="W549" s="52">
        <v>15043557</v>
      </c>
      <c r="X549" s="57"/>
      <c r="Y549" s="219" t="s">
        <v>58</v>
      </c>
      <c r="Z549" s="104" t="s">
        <v>824</v>
      </c>
      <c r="AA549" s="47" t="str">
        <f>CONCATENATE("&gt;",F549,"_",C549," ",Z549)</f>
        <v>&gt;ORF1_4_ HEV</v>
      </c>
      <c r="AB549" s="44" t="str">
        <f>P549</f>
        <v>GCCATGTTCCAGACDGTRTTCCA</v>
      </c>
      <c r="AH549" s="45">
        <v>548</v>
      </c>
    </row>
    <row r="550" spans="1:34" ht="14.25" customHeight="1" thickTop="1" thickBot="1" x14ac:dyDescent="0.25">
      <c r="A550" s="71">
        <v>100</v>
      </c>
      <c r="B550" s="53">
        <f>(I550/1000)/(A550/1000000)</f>
        <v>480</v>
      </c>
      <c r="C550" s="46"/>
      <c r="F550" s="81" t="s">
        <v>1371</v>
      </c>
      <c r="H550" s="48">
        <v>480</v>
      </c>
      <c r="I550" s="49">
        <v>48</v>
      </c>
      <c r="J550" s="95">
        <v>333</v>
      </c>
      <c r="K550" s="48">
        <v>11.6</v>
      </c>
      <c r="L550" s="50">
        <v>6931</v>
      </c>
      <c r="M550" s="48">
        <v>45</v>
      </c>
      <c r="N550" s="75">
        <v>59.8</v>
      </c>
      <c r="O550" s="61">
        <v>480</v>
      </c>
      <c r="P550" s="44" t="s">
        <v>297</v>
      </c>
      <c r="Q550" s="56">
        <v>23</v>
      </c>
      <c r="R550" s="48" t="s">
        <v>393</v>
      </c>
      <c r="S550" s="62" t="s">
        <v>393</v>
      </c>
      <c r="T550" s="73"/>
      <c r="U550" s="62"/>
      <c r="V550" s="62"/>
      <c r="W550" s="52">
        <v>15043558</v>
      </c>
      <c r="X550" s="57"/>
      <c r="Y550" s="219" t="s">
        <v>58</v>
      </c>
      <c r="Z550" s="104" t="s">
        <v>824</v>
      </c>
      <c r="AA550" s="47" t="str">
        <f>CONCATENATE("&gt;",F550,"_",C550," ",Z550)</f>
        <v>&gt;ORF1_5_ HEV</v>
      </c>
      <c r="AB550" s="44" t="str">
        <f>P550</f>
        <v>TCGCGCATCACMTTYTTCCARAA</v>
      </c>
      <c r="AH550" s="45">
        <v>549</v>
      </c>
    </row>
    <row r="551" spans="1:34" ht="14.25" customHeight="1" thickTop="1" thickBot="1" x14ac:dyDescent="0.25">
      <c r="A551" s="71">
        <v>100</v>
      </c>
      <c r="B551" s="53">
        <f>(I551/1000)/(A551/1000000)</f>
        <v>439</v>
      </c>
      <c r="C551" s="220"/>
      <c r="F551" s="81" t="s">
        <v>1372</v>
      </c>
      <c r="H551" s="48">
        <v>439</v>
      </c>
      <c r="I551" s="49">
        <v>43.9</v>
      </c>
      <c r="J551" s="95">
        <v>310</v>
      </c>
      <c r="K551" s="48">
        <v>12.4</v>
      </c>
      <c r="L551" s="50">
        <v>7073</v>
      </c>
      <c r="M551" s="48">
        <v>52</v>
      </c>
      <c r="N551" s="75">
        <v>62.4</v>
      </c>
      <c r="O551" s="61">
        <v>439</v>
      </c>
      <c r="P551" s="44" t="s">
        <v>1373</v>
      </c>
      <c r="Q551" s="56">
        <v>23</v>
      </c>
      <c r="R551" s="48" t="s">
        <v>393</v>
      </c>
      <c r="S551" s="62" t="s">
        <v>393</v>
      </c>
      <c r="T551" s="73"/>
      <c r="U551" s="62"/>
      <c r="V551" s="62"/>
      <c r="W551" s="52">
        <v>15043559</v>
      </c>
      <c r="X551" s="57"/>
      <c r="Z551" s="104" t="s">
        <v>824</v>
      </c>
      <c r="AA551" s="47" t="str">
        <f>CONCATENATE("&gt;",F551,"_",C551," ",Z551)</f>
        <v>&gt;ORF1_6_ HEV</v>
      </c>
      <c r="AB551" s="44" t="str">
        <f>P551</f>
        <v>GARGARCARMAACAGAACAGCCC</v>
      </c>
      <c r="AH551" s="45">
        <v>550</v>
      </c>
    </row>
    <row r="552" spans="1:34" ht="14.25" customHeight="1" thickTop="1" thickBot="1" x14ac:dyDescent="0.25">
      <c r="A552" s="71">
        <v>100</v>
      </c>
      <c r="B552" s="53">
        <f>(I552/1000)/(A552/1000000)</f>
        <v>196.99999999999997</v>
      </c>
      <c r="C552" s="46"/>
      <c r="F552" s="81" t="s">
        <v>1374</v>
      </c>
      <c r="H552" s="48">
        <v>197</v>
      </c>
      <c r="I552" s="49">
        <v>19.7</v>
      </c>
      <c r="J552" s="95">
        <v>122</v>
      </c>
      <c r="K552" s="48">
        <v>4.4000000000000004</v>
      </c>
      <c r="L552" s="50">
        <v>6213</v>
      </c>
      <c r="M552" s="48">
        <v>55</v>
      </c>
      <c r="N552" s="75">
        <v>59.4</v>
      </c>
      <c r="O552" s="61">
        <v>197</v>
      </c>
      <c r="P552" s="44" t="s">
        <v>1578</v>
      </c>
      <c r="Q552" s="56">
        <v>20</v>
      </c>
      <c r="R552" s="48">
        <v>0.01</v>
      </c>
      <c r="S552" s="62" t="s">
        <v>385</v>
      </c>
      <c r="T552" s="73"/>
      <c r="U552" s="62"/>
      <c r="V552" s="62"/>
      <c r="W552" s="52">
        <v>15042664</v>
      </c>
      <c r="X552" s="57"/>
      <c r="Y552" s="220"/>
      <c r="AA552" s="47" t="str">
        <f>CONCATENATE("&gt;",F552,"_",C552," ",Z552)</f>
        <v xml:space="preserve">&gt;BLSV-HEVf_ </v>
      </c>
      <c r="AB552" s="44" t="str">
        <f>P552</f>
        <v>AATGTGCTGCGGGGTGTCAA</v>
      </c>
      <c r="AH552" s="45">
        <v>551</v>
      </c>
    </row>
    <row r="553" spans="1:34" ht="14.25" customHeight="1" thickTop="1" thickBot="1" x14ac:dyDescent="0.25">
      <c r="A553" s="71">
        <v>100</v>
      </c>
      <c r="B553" s="53">
        <f>(I553/1000)/(A553/1000000)</f>
        <v>386</v>
      </c>
      <c r="C553" s="220"/>
      <c r="F553" s="81" t="s">
        <v>1375</v>
      </c>
      <c r="H553" s="48">
        <v>386</v>
      </c>
      <c r="I553" s="49">
        <v>38.6</v>
      </c>
      <c r="J553" s="95">
        <v>236</v>
      </c>
      <c r="K553" s="48">
        <v>8.3000000000000007</v>
      </c>
      <c r="L553" s="50">
        <v>6132</v>
      </c>
      <c r="M553" s="48">
        <v>55</v>
      </c>
      <c r="N553" s="75">
        <v>59.4</v>
      </c>
      <c r="O553" s="61">
        <v>386</v>
      </c>
      <c r="P553" s="44" t="s">
        <v>1580</v>
      </c>
      <c r="Q553" s="56">
        <v>20</v>
      </c>
      <c r="R553" s="48">
        <v>0.01</v>
      </c>
      <c r="S553" s="62" t="s">
        <v>385</v>
      </c>
      <c r="T553" s="73"/>
      <c r="U553" s="62"/>
      <c r="V553" s="62"/>
      <c r="W553" s="52">
        <v>15042665</v>
      </c>
      <c r="X553" s="57"/>
      <c r="Y553" s="220"/>
      <c r="AA553" s="47" t="str">
        <f>CONCATENATE("&gt;",F553,"_",C553," ",Z553)</f>
        <v xml:space="preserve">&gt;BLSV-HEVr_ </v>
      </c>
      <c r="AB553" s="44" t="str">
        <f>P553</f>
        <v>CATCTGGTACCGTGCGAGTA</v>
      </c>
      <c r="AH553" s="45">
        <v>552</v>
      </c>
    </row>
    <row r="554" spans="1:34" ht="14.25" customHeight="1" thickTop="1" thickBot="1" x14ac:dyDescent="0.25">
      <c r="A554" s="71">
        <v>100</v>
      </c>
      <c r="B554" s="53">
        <f>(I554/1000)/(A554/1000000)</f>
        <v>301.99999999999994</v>
      </c>
      <c r="C554" s="220"/>
      <c r="F554" s="81" t="s">
        <v>1250</v>
      </c>
      <c r="H554" s="48">
        <v>302</v>
      </c>
      <c r="I554" s="49">
        <v>30.2</v>
      </c>
      <c r="J554" s="95">
        <v>156</v>
      </c>
      <c r="K554" s="48">
        <v>5.7</v>
      </c>
      <c r="L554" s="50">
        <v>5179</v>
      </c>
      <c r="M554" s="48">
        <v>52</v>
      </c>
      <c r="N554" s="75">
        <v>52.8</v>
      </c>
      <c r="O554" s="61">
        <v>302</v>
      </c>
      <c r="P554" s="44" t="s">
        <v>1251</v>
      </c>
      <c r="Q554" s="56">
        <v>17</v>
      </c>
      <c r="R554" s="48" t="s">
        <v>393</v>
      </c>
      <c r="S554" s="62" t="s">
        <v>393</v>
      </c>
      <c r="T554" s="73"/>
      <c r="U554" s="62"/>
      <c r="V554" s="62"/>
      <c r="W554" s="52">
        <v>15042666</v>
      </c>
      <c r="X554" s="57"/>
      <c r="Z554" s="104" t="s">
        <v>3305</v>
      </c>
      <c r="AA554" s="47" t="str">
        <f>CONCATENATE("&gt;",F554,"_",C554," ",Z554)</f>
        <v>&gt;INK FP_ BunyaV.CEV.Inkoo</v>
      </c>
      <c r="AB554" s="44" t="str">
        <f>P554</f>
        <v>CATTGGAACAATGGCCC</v>
      </c>
      <c r="AH554" s="45">
        <v>553</v>
      </c>
    </row>
    <row r="555" spans="1:34" ht="14.25" customHeight="1" thickTop="1" thickBot="1" x14ac:dyDescent="0.25">
      <c r="A555" s="71">
        <v>100</v>
      </c>
      <c r="B555" s="53">
        <f>(I555/1000)/(A555/1000000)</f>
        <v>347</v>
      </c>
      <c r="C555" s="220"/>
      <c r="F555" s="81" t="s">
        <v>1252</v>
      </c>
      <c r="H555" s="48">
        <v>347</v>
      </c>
      <c r="I555" s="49">
        <v>34.700000000000003</v>
      </c>
      <c r="J555" s="95">
        <v>221</v>
      </c>
      <c r="K555" s="48">
        <v>7.9</v>
      </c>
      <c r="L555" s="50">
        <v>6365</v>
      </c>
      <c r="M555" s="48">
        <v>42</v>
      </c>
      <c r="N555" s="75">
        <v>55.9</v>
      </c>
      <c r="O555" s="61">
        <v>347</v>
      </c>
      <c r="P555" s="44" t="s">
        <v>1253</v>
      </c>
      <c r="Q555" s="56">
        <v>21</v>
      </c>
      <c r="R555" s="48" t="s">
        <v>393</v>
      </c>
      <c r="S555" s="62" t="s">
        <v>393</v>
      </c>
      <c r="T555" s="73"/>
      <c r="U555" s="62"/>
      <c r="V555" s="62"/>
      <c r="W555" s="52">
        <v>15042667</v>
      </c>
      <c r="X555" s="57"/>
      <c r="Y555" s="220"/>
      <c r="Z555" s="104" t="s">
        <v>3305</v>
      </c>
      <c r="AA555" s="47" t="str">
        <f>CONCATENATE("&gt;",F555,"_",C555," ",Z555)</f>
        <v>&gt;INK RP_ BunyaV.CEV.Inkoo</v>
      </c>
      <c r="AB555" s="44" t="str">
        <f>P555</f>
        <v>AGGATCCATCATACCATGCTT</v>
      </c>
      <c r="AH555" s="45">
        <v>554</v>
      </c>
    </row>
    <row r="556" spans="1:34" ht="14.25" customHeight="1" thickTop="1" thickBot="1" x14ac:dyDescent="0.25">
      <c r="A556" s="71">
        <v>100</v>
      </c>
      <c r="B556" s="53">
        <f>(I556/1000)/(A556/1000000)</f>
        <v>138</v>
      </c>
      <c r="C556" s="220"/>
      <c r="F556" s="81" t="s">
        <v>1254</v>
      </c>
      <c r="H556" s="48">
        <v>138</v>
      </c>
      <c r="I556" s="49">
        <v>13.8</v>
      </c>
      <c r="J556" s="95">
        <v>151</v>
      </c>
      <c r="K556" s="48">
        <v>5.4</v>
      </c>
      <c r="L556" s="50">
        <v>10914</v>
      </c>
      <c r="M556" s="48">
        <v>37</v>
      </c>
      <c r="N556" s="75">
        <v>64.400000000000006</v>
      </c>
      <c r="O556" s="61">
        <v>138</v>
      </c>
      <c r="P556" s="44" t="s">
        <v>1255</v>
      </c>
      <c r="Q556" s="56">
        <v>32</v>
      </c>
      <c r="R556" s="48">
        <v>0.01</v>
      </c>
      <c r="S556" s="62" t="s">
        <v>406</v>
      </c>
      <c r="T556" s="73" t="s">
        <v>278</v>
      </c>
      <c r="U556" s="62" t="s">
        <v>426</v>
      </c>
      <c r="V556" s="62"/>
      <c r="W556" s="52">
        <v>15042668</v>
      </c>
      <c r="X556" s="57"/>
      <c r="Z556" s="104" t="s">
        <v>3305</v>
      </c>
      <c r="AA556" s="47" t="str">
        <f>CONCATENATE("&gt;",F556,"_",C556," ",Z556)</f>
        <v>&gt;INK P_ BunyaV.CEV.Inkoo</v>
      </c>
      <c r="AB556" s="44" t="str">
        <f>P556</f>
        <v>TCCCAGGAACAGAAATGTTTCTAGAAGTTTTC</v>
      </c>
      <c r="AH556" s="45">
        <v>555</v>
      </c>
    </row>
    <row r="557" spans="1:34" ht="14.25" customHeight="1" thickTop="1" thickBot="1" x14ac:dyDescent="0.25">
      <c r="A557" s="71">
        <v>100</v>
      </c>
      <c r="B557" s="53">
        <f>(I557/1000)/(A557/1000000)</f>
        <v>196.99999999999997</v>
      </c>
      <c r="C557" s="220"/>
      <c r="F557" s="81" t="s">
        <v>1376</v>
      </c>
      <c r="H557" s="48">
        <v>197</v>
      </c>
      <c r="I557" s="49">
        <v>19.7</v>
      </c>
      <c r="J557" s="95">
        <v>152</v>
      </c>
      <c r="K557" s="48">
        <v>5</v>
      </c>
      <c r="L557" s="50">
        <v>7702</v>
      </c>
      <c r="M557" s="48">
        <v>68</v>
      </c>
      <c r="N557" s="75">
        <v>67.7</v>
      </c>
      <c r="O557" s="61">
        <v>197</v>
      </c>
      <c r="P557" s="44" t="s">
        <v>1581</v>
      </c>
      <c r="Q557" s="56">
        <v>22</v>
      </c>
      <c r="R557" s="48">
        <v>0.01</v>
      </c>
      <c r="S557" s="62" t="s">
        <v>406</v>
      </c>
      <c r="T557" s="73" t="s">
        <v>278</v>
      </c>
      <c r="U557" s="62" t="s">
        <v>426</v>
      </c>
      <c r="V557" s="62"/>
      <c r="W557" s="52">
        <v>15042669</v>
      </c>
      <c r="X557" s="57"/>
      <c r="Z557" s="104" t="s">
        <v>824</v>
      </c>
      <c r="AA557" s="47" t="str">
        <f>CONCATENATE("&gt;",F557,"_",C557," ",Z557)</f>
        <v>&gt;Probe HEV-3_ HEV</v>
      </c>
      <c r="AB557" s="44" t="str">
        <f>P557</f>
        <v>CTCCCAAACGCYCYCAGCCGGA</v>
      </c>
      <c r="AH557" s="45">
        <v>556</v>
      </c>
    </row>
    <row r="558" spans="1:34" ht="14.25" customHeight="1" thickTop="1" thickBot="1" x14ac:dyDescent="0.25">
      <c r="A558" s="71">
        <v>100</v>
      </c>
      <c r="B558" s="53">
        <f>(I558/1000)/(A558/1000000)</f>
        <v>383.99999999999994</v>
      </c>
      <c r="C558" s="220"/>
      <c r="F558" s="81" t="s">
        <v>1377</v>
      </c>
      <c r="H558" s="48">
        <v>384</v>
      </c>
      <c r="I558" s="49">
        <v>38.4</v>
      </c>
      <c r="J558" s="95">
        <v>386</v>
      </c>
      <c r="K558" s="48">
        <v>12.7</v>
      </c>
      <c r="L558" s="50">
        <v>10059</v>
      </c>
      <c r="M558" s="48">
        <v>59</v>
      </c>
      <c r="N558" s="75">
        <v>73.8</v>
      </c>
      <c r="O558" s="61">
        <v>384</v>
      </c>
      <c r="P558" s="44" t="s">
        <v>1378</v>
      </c>
      <c r="Q558" s="56">
        <v>33</v>
      </c>
      <c r="R558" s="48">
        <v>0.01</v>
      </c>
      <c r="S558" s="62" t="s">
        <v>385</v>
      </c>
      <c r="T558" s="73"/>
      <c r="U558" s="62"/>
      <c r="V558" s="62"/>
      <c r="W558" s="52">
        <v>15006580</v>
      </c>
      <c r="X558" s="57"/>
      <c r="Z558" s="104" t="s">
        <v>1682</v>
      </c>
      <c r="AA558" s="47" t="str">
        <f>CONCATENATE("&gt;",F558,"_",C558," ",Z558)</f>
        <v>&gt;Nairo reverse_ Nairo</v>
      </c>
      <c r="AB558" s="44" t="str">
        <f>P558</f>
        <v>GTCCTTCCTCCACTTGWGRGCAGCCTGCTGGTA</v>
      </c>
      <c r="AH558" s="45">
        <v>557</v>
      </c>
    </row>
    <row r="559" spans="1:34" s="278" customFormat="1" ht="14.25" customHeight="1" thickTop="1" thickBot="1" x14ac:dyDescent="0.25">
      <c r="A559" s="71">
        <v>100</v>
      </c>
      <c r="B559" s="53">
        <f>(I559/1000)/(A559/1000000)</f>
        <v>657.99999999999989</v>
      </c>
      <c r="C559" s="45"/>
      <c r="D559" s="45"/>
      <c r="E559" s="45"/>
      <c r="F559" s="81" t="s">
        <v>1379</v>
      </c>
      <c r="G559" s="45"/>
      <c r="H559" s="48">
        <v>658</v>
      </c>
      <c r="I559" s="49">
        <v>65.8</v>
      </c>
      <c r="J559" s="95">
        <v>563</v>
      </c>
      <c r="K559" s="48">
        <v>19.600000000000001</v>
      </c>
      <c r="L559" s="50">
        <v>8554</v>
      </c>
      <c r="M559" s="48">
        <v>46</v>
      </c>
      <c r="N559" s="75">
        <v>65.099999999999994</v>
      </c>
      <c r="O559" s="61">
        <v>658</v>
      </c>
      <c r="P559" s="44" t="s">
        <v>1380</v>
      </c>
      <c r="Q559" s="56">
        <v>28</v>
      </c>
      <c r="R559" s="48" t="s">
        <v>393</v>
      </c>
      <c r="S559" s="62" t="s">
        <v>393</v>
      </c>
      <c r="T559" s="73"/>
      <c r="U559" s="62"/>
      <c r="V559" s="62"/>
      <c r="W559" s="52">
        <v>15006581</v>
      </c>
      <c r="X559" s="57"/>
      <c r="Y559" s="45"/>
      <c r="Z559" s="104"/>
      <c r="AA559" s="47" t="str">
        <f>CONCATENATE("&gt;",F559,"_",C559," ",Z559)</f>
        <v xml:space="preserve">&gt;VIR966F_ </v>
      </c>
      <c r="AB559" s="44" t="str">
        <f>P559</f>
        <v>TCCATGCTAATGCTAGAGCGTTTTCGCA</v>
      </c>
      <c r="AC559" s="45"/>
      <c r="AD559" s="45"/>
      <c r="AE559" s="45"/>
      <c r="AF559" s="45"/>
      <c r="AG559" s="45"/>
      <c r="AH559" s="45">
        <v>558</v>
      </c>
    </row>
    <row r="560" spans="1:34" ht="14.25" customHeight="1" thickTop="1" thickBot="1" x14ac:dyDescent="0.25">
      <c r="A560" s="71">
        <v>100</v>
      </c>
      <c r="B560" s="53">
        <f>(I560/1000)/(A560/1000000)</f>
        <v>642.99999999999989</v>
      </c>
      <c r="F560" s="81" t="s">
        <v>1381</v>
      </c>
      <c r="H560" s="48">
        <v>643</v>
      </c>
      <c r="I560" s="49">
        <v>64.3</v>
      </c>
      <c r="J560" s="95">
        <v>472</v>
      </c>
      <c r="K560" s="48">
        <v>16.399999999999999</v>
      </c>
      <c r="L560" s="50">
        <v>7328</v>
      </c>
      <c r="M560" s="48">
        <v>54</v>
      </c>
      <c r="N560" s="75">
        <v>64.400000000000006</v>
      </c>
      <c r="O560" s="61">
        <v>643</v>
      </c>
      <c r="P560" s="44" t="s">
        <v>1382</v>
      </c>
      <c r="Q560" s="56">
        <v>24</v>
      </c>
      <c r="R560" s="48" t="s">
        <v>393</v>
      </c>
      <c r="S560" s="62" t="s">
        <v>393</v>
      </c>
      <c r="T560" s="73"/>
      <c r="U560" s="62"/>
      <c r="V560" s="62"/>
      <c r="W560" s="52">
        <v>15006582</v>
      </c>
      <c r="X560" s="57"/>
      <c r="AA560" s="47" t="str">
        <f>CONCATENATE("&gt;",F560,"_",C560," ",Z560)</f>
        <v xml:space="preserve">&gt;VIR966R_ </v>
      </c>
      <c r="AB560" s="44" t="str">
        <f>P560</f>
        <v>TGGCGCACTTCCAATGTCCAGGAT</v>
      </c>
      <c r="AH560" s="45">
        <v>559</v>
      </c>
    </row>
    <row r="561" spans="1:34" ht="14.25" customHeight="1" thickTop="1" thickBot="1" x14ac:dyDescent="0.25">
      <c r="A561" s="71">
        <v>100</v>
      </c>
      <c r="B561" s="53">
        <f>(I561/1000)/(A561/1000000)</f>
        <v>523.99999999999989</v>
      </c>
      <c r="C561" s="220"/>
      <c r="F561" s="81" t="s">
        <v>1383</v>
      </c>
      <c r="H561" s="48">
        <v>524</v>
      </c>
      <c r="I561" s="49">
        <v>52.4</v>
      </c>
      <c r="J561" s="95">
        <v>335</v>
      </c>
      <c r="K561" s="48">
        <v>12.3</v>
      </c>
      <c r="L561" s="50">
        <v>6384</v>
      </c>
      <c r="M561" s="48">
        <v>52</v>
      </c>
      <c r="N561" s="75">
        <v>59.8</v>
      </c>
      <c r="O561" s="61">
        <v>524</v>
      </c>
      <c r="P561" s="44" t="s">
        <v>1384</v>
      </c>
      <c r="Q561" s="56">
        <v>21</v>
      </c>
      <c r="R561" s="48" t="s">
        <v>393</v>
      </c>
      <c r="S561" s="62" t="s">
        <v>393</v>
      </c>
      <c r="T561" s="73"/>
      <c r="U561" s="62"/>
      <c r="V561" s="62"/>
      <c r="W561" s="52">
        <v>15006583</v>
      </c>
      <c r="X561" s="57"/>
      <c r="Z561" s="104" t="s">
        <v>1682</v>
      </c>
      <c r="AA561" s="47" t="str">
        <f>CONCATENATE("&gt;",F561,"_",C561," ",Z561)</f>
        <v>&gt;Nairo forward_ Nairo</v>
      </c>
      <c r="AB561" s="44" t="str">
        <f>P561</f>
        <v>TCTCAAAGAAACACGTGCCGC</v>
      </c>
      <c r="AH561" s="45">
        <v>560</v>
      </c>
    </row>
    <row r="562" spans="1:34" ht="14.25" customHeight="1" thickTop="1" thickBot="1" x14ac:dyDescent="0.25">
      <c r="A562" s="71">
        <v>100</v>
      </c>
      <c r="B562" s="53">
        <f>(I562/1000)/(A562/1000000)</f>
        <v>595</v>
      </c>
      <c r="C562" s="220">
        <v>519</v>
      </c>
      <c r="F562" s="81" t="s">
        <v>1385</v>
      </c>
      <c r="H562" s="48">
        <v>595</v>
      </c>
      <c r="I562" s="49">
        <v>59.5</v>
      </c>
      <c r="J562" s="95">
        <v>459</v>
      </c>
      <c r="K562" s="48">
        <v>16.899999999999999</v>
      </c>
      <c r="L562" s="50">
        <v>7721</v>
      </c>
      <c r="M562" s="48">
        <v>44</v>
      </c>
      <c r="N562" s="75">
        <v>61.3</v>
      </c>
      <c r="O562" s="61">
        <v>595</v>
      </c>
      <c r="P562" s="44" t="s">
        <v>1386</v>
      </c>
      <c r="Q562" s="56">
        <v>25</v>
      </c>
      <c r="R562" s="48" t="s">
        <v>393</v>
      </c>
      <c r="S562" s="62" t="s">
        <v>393</v>
      </c>
      <c r="T562" s="73"/>
      <c r="U562" s="62"/>
      <c r="V562" s="62"/>
      <c r="W562" s="52">
        <v>15006584</v>
      </c>
      <c r="X562" s="57"/>
      <c r="Z562" s="104" t="s">
        <v>3312</v>
      </c>
      <c r="AA562" s="47" t="str">
        <f>CONCATENATE("&gt;",F562,"_",C562," ",Z562)</f>
        <v>&gt;Cal/Bwa forward_519 BunyaV.CEV.PAN</v>
      </c>
      <c r="AB562" s="44" t="str">
        <f>P562</f>
        <v>GCAAATGGATTTGATCCTGATGCAG</v>
      </c>
      <c r="AH562" s="45">
        <v>561</v>
      </c>
    </row>
    <row r="563" spans="1:34" ht="14.25" customHeight="1" thickTop="1" thickBot="1" x14ac:dyDescent="0.25">
      <c r="A563" s="71">
        <v>100</v>
      </c>
      <c r="B563" s="53">
        <f>(I563/1000)/(A563/1000000)</f>
        <v>616</v>
      </c>
      <c r="C563" s="220">
        <v>534</v>
      </c>
      <c r="F563" s="81" t="s">
        <v>1387</v>
      </c>
      <c r="H563" s="48">
        <v>616</v>
      </c>
      <c r="I563" s="49">
        <v>61.6</v>
      </c>
      <c r="J563" s="95">
        <v>486</v>
      </c>
      <c r="K563" s="48">
        <v>17.2</v>
      </c>
      <c r="L563" s="50">
        <v>7890</v>
      </c>
      <c r="M563" s="48">
        <v>46</v>
      </c>
      <c r="N563" s="75">
        <v>63.2</v>
      </c>
      <c r="O563" s="61">
        <v>616</v>
      </c>
      <c r="P563" s="44" t="s">
        <v>1388</v>
      </c>
      <c r="Q563" s="56">
        <v>26</v>
      </c>
      <c r="R563" s="48" t="s">
        <v>393</v>
      </c>
      <c r="S563" s="62" t="s">
        <v>393</v>
      </c>
      <c r="T563" s="73"/>
      <c r="U563" s="62"/>
      <c r="V563" s="62"/>
      <c r="W563" s="52">
        <v>15006585</v>
      </c>
      <c r="X563" s="57"/>
      <c r="Y563" s="220"/>
      <c r="Z563" s="104" t="s">
        <v>3310</v>
      </c>
      <c r="AA563" s="47" t="str">
        <f>CONCATENATE("&gt;",F563,"_",C563," ",Z563)</f>
        <v>&gt;Bun forward_534 BunyaV.Bunyamw</v>
      </c>
      <c r="AB563" s="44" t="str">
        <f>P563</f>
        <v>CTGCTAACACCAGCAGTACTTTTGAC</v>
      </c>
      <c r="AH563" s="45">
        <v>562</v>
      </c>
    </row>
    <row r="564" spans="1:34" ht="14.25" customHeight="1" thickTop="1" thickBot="1" x14ac:dyDescent="0.25">
      <c r="A564" s="71">
        <v>100</v>
      </c>
      <c r="B564" s="53">
        <f>(I564/1000)/(A564/1000000)</f>
        <v>674</v>
      </c>
      <c r="C564" s="220"/>
      <c r="F564" s="81" t="s">
        <v>1389</v>
      </c>
      <c r="H564" s="48">
        <v>674</v>
      </c>
      <c r="I564" s="49">
        <v>67.400000000000006</v>
      </c>
      <c r="J564" s="95">
        <v>606</v>
      </c>
      <c r="K564" s="48">
        <v>22.4</v>
      </c>
      <c r="L564" s="50">
        <v>8991</v>
      </c>
      <c r="M564" s="48">
        <v>27</v>
      </c>
      <c r="N564" s="75">
        <v>58.2</v>
      </c>
      <c r="O564" s="61">
        <v>674</v>
      </c>
      <c r="P564" s="44" t="s">
        <v>1390</v>
      </c>
      <c r="Q564" s="56">
        <v>29</v>
      </c>
      <c r="R564" s="48" t="s">
        <v>393</v>
      </c>
      <c r="S564" s="62" t="s">
        <v>393</v>
      </c>
      <c r="T564" s="73"/>
      <c r="U564" s="62"/>
      <c r="V564" s="62"/>
      <c r="W564" s="52">
        <v>15006586</v>
      </c>
      <c r="X564" s="57"/>
      <c r="Z564" s="104" t="s">
        <v>3180</v>
      </c>
      <c r="AA564" s="47" t="str">
        <f>CONCATENATE("&gt;",F564,"_",C564," ",Z564)</f>
        <v>&gt;Wyeomyia forward_ Wyeomyia</v>
      </c>
      <c r="AB564" s="44" t="str">
        <f>P564</f>
        <v>ATGTCTGAAATTGTATTTGATGATATTGG</v>
      </c>
      <c r="AH564" s="45">
        <v>563</v>
      </c>
    </row>
    <row r="565" spans="1:34" ht="14.25" customHeight="1" thickTop="1" thickBot="1" x14ac:dyDescent="0.25">
      <c r="A565" s="71">
        <v>100</v>
      </c>
      <c r="B565" s="53">
        <f>(I565/1000)/(A565/1000000)</f>
        <v>667.00000000000011</v>
      </c>
      <c r="C565" s="220"/>
      <c r="F565" s="81" t="s">
        <v>1391</v>
      </c>
      <c r="H565" s="48">
        <v>667</v>
      </c>
      <c r="I565" s="49">
        <v>66.7</v>
      </c>
      <c r="J565" s="95">
        <v>447</v>
      </c>
      <c r="K565" s="48">
        <v>14.9</v>
      </c>
      <c r="L565" s="50">
        <v>6692</v>
      </c>
      <c r="M565" s="48">
        <v>50</v>
      </c>
      <c r="N565" s="75">
        <v>60.3</v>
      </c>
      <c r="O565" s="61">
        <v>667</v>
      </c>
      <c r="P565" s="44" t="s">
        <v>1392</v>
      </c>
      <c r="Q565" s="56">
        <v>22</v>
      </c>
      <c r="R565" s="48" t="s">
        <v>393</v>
      </c>
      <c r="S565" s="62" t="s">
        <v>393</v>
      </c>
      <c r="T565" s="73"/>
      <c r="U565" s="62"/>
      <c r="V565" s="62"/>
      <c r="W565" s="52">
        <v>15006587</v>
      </c>
      <c r="X565" s="57"/>
      <c r="Z565" s="104" t="s">
        <v>3317</v>
      </c>
      <c r="AA565" s="47" t="str">
        <f>CONCATENATE("&gt;",F565,"_",C565," ",Z565)</f>
        <v>&gt;Oropouche forwar_ BunyaV.Oropouche</v>
      </c>
      <c r="AB565" s="44" t="str">
        <f>P565</f>
        <v>GGCCCATGGTTGACCTTACTTT</v>
      </c>
      <c r="AH565" s="45">
        <v>564</v>
      </c>
    </row>
    <row r="566" spans="1:34" ht="14.25" customHeight="1" thickTop="1" thickBot="1" x14ac:dyDescent="0.25">
      <c r="A566" s="71">
        <v>100</v>
      </c>
      <c r="B566" s="53">
        <f>(I566/1000)/(A566/1000000)</f>
        <v>616</v>
      </c>
      <c r="C566" s="220">
        <v>520</v>
      </c>
      <c r="F566" s="81" t="s">
        <v>1393</v>
      </c>
      <c r="H566" s="48">
        <v>616</v>
      </c>
      <c r="I566" s="49">
        <v>61.6</v>
      </c>
      <c r="J566" s="95">
        <v>474</v>
      </c>
      <c r="K566" s="48">
        <v>16.7</v>
      </c>
      <c r="L566" s="50">
        <v>7692</v>
      </c>
      <c r="M566" s="48">
        <v>36</v>
      </c>
      <c r="N566" s="75">
        <v>58.1</v>
      </c>
      <c r="O566" s="61">
        <v>616</v>
      </c>
      <c r="P566" s="44" t="s">
        <v>1394</v>
      </c>
      <c r="Q566" s="56">
        <v>25</v>
      </c>
      <c r="R566" s="48" t="s">
        <v>393</v>
      </c>
      <c r="S566" s="62" t="s">
        <v>393</v>
      </c>
      <c r="T566" s="73"/>
      <c r="U566" s="62"/>
      <c r="V566" s="62"/>
      <c r="W566" s="52">
        <v>15006588</v>
      </c>
      <c r="X566" s="57"/>
      <c r="Z566" s="104" t="s">
        <v>3312</v>
      </c>
      <c r="AA566" s="47" t="str">
        <f>CONCATENATE("&gt;",F566,"_",C566," ",Z566)</f>
        <v>&gt;Cal/Bwa reverse_520 BunyaV.CEV.PAN</v>
      </c>
      <c r="AB566" s="44" t="str">
        <f>P566</f>
        <v>TTGTTCCTGTTTGCTGGAAAATGAT</v>
      </c>
      <c r="AH566" s="45">
        <v>565</v>
      </c>
    </row>
    <row r="567" spans="1:34" ht="14.25" customHeight="1" thickTop="1" thickBot="1" x14ac:dyDescent="0.25">
      <c r="A567" s="71">
        <v>100</v>
      </c>
      <c r="B567" s="53">
        <f>(I567/1000)/(A567/1000000)</f>
        <v>615</v>
      </c>
      <c r="C567" s="220">
        <v>535</v>
      </c>
      <c r="F567" s="81" t="s">
        <v>1395</v>
      </c>
      <c r="H567" s="48">
        <v>615</v>
      </c>
      <c r="I567" s="49">
        <v>61.5</v>
      </c>
      <c r="J567" s="95">
        <v>535</v>
      </c>
      <c r="K567" s="48">
        <v>19.899999999999999</v>
      </c>
      <c r="L567" s="50">
        <v>8702</v>
      </c>
      <c r="M567" s="48">
        <v>53</v>
      </c>
      <c r="N567" s="75">
        <v>68</v>
      </c>
      <c r="O567" s="61">
        <v>615</v>
      </c>
      <c r="P567" s="44" t="s">
        <v>1396</v>
      </c>
      <c r="Q567" s="56">
        <v>28</v>
      </c>
      <c r="R567" s="48" t="s">
        <v>393</v>
      </c>
      <c r="S567" s="62" t="s">
        <v>393</v>
      </c>
      <c r="T567" s="73"/>
      <c r="U567" s="62"/>
      <c r="V567" s="62"/>
      <c r="W567" s="52">
        <v>15006589</v>
      </c>
      <c r="X567" s="57"/>
      <c r="Y567" s="220"/>
      <c r="Z567" s="104" t="s">
        <v>3310</v>
      </c>
      <c r="AA567" s="47" t="str">
        <f>CONCATENATE("&gt;",F567,"_",C567," ",Z567)</f>
        <v>&gt;Bun reverse_535 BunyaV.Bunyamw</v>
      </c>
      <c r="AB567" s="44" t="str">
        <f>P567</f>
        <v>TGGAGGGTAAGACCATCGTCAGGAACTG</v>
      </c>
      <c r="AH567" s="45">
        <v>566</v>
      </c>
    </row>
    <row r="568" spans="1:34" ht="14.25" customHeight="1" thickTop="1" thickBot="1" x14ac:dyDescent="0.25">
      <c r="A568" s="71">
        <v>100</v>
      </c>
      <c r="B568" s="53">
        <f>(I568/1000)/(A568/1000000)</f>
        <v>594</v>
      </c>
      <c r="F568" s="81" t="s">
        <v>1397</v>
      </c>
      <c r="H568" s="48">
        <v>594</v>
      </c>
      <c r="I568" s="49">
        <v>59.4</v>
      </c>
      <c r="J568" s="95">
        <v>380</v>
      </c>
      <c r="K568" s="48">
        <v>13.4</v>
      </c>
      <c r="L568" s="50">
        <v>6396</v>
      </c>
      <c r="M568" s="48">
        <v>42</v>
      </c>
      <c r="N568" s="75">
        <v>55.9</v>
      </c>
      <c r="O568" s="61">
        <v>594</v>
      </c>
      <c r="P568" s="44" t="s">
        <v>1398</v>
      </c>
      <c r="Q568" s="56">
        <v>21</v>
      </c>
      <c r="R568" s="48" t="s">
        <v>393</v>
      </c>
      <c r="S568" s="62" t="s">
        <v>393</v>
      </c>
      <c r="T568" s="73"/>
      <c r="U568" s="62"/>
      <c r="V568" s="62"/>
      <c r="W568" s="52">
        <v>15006590</v>
      </c>
      <c r="X568" s="57"/>
      <c r="Z568" s="104" t="s">
        <v>3180</v>
      </c>
      <c r="AA568" s="47" t="str">
        <f>CONCATENATE("&gt;",F568,"_",C568," ",Z568)</f>
        <v>&gt;Wyeomyia reverse_ Wyeomyia</v>
      </c>
      <c r="AB568" s="44" t="str">
        <f>P568</f>
        <v>TATTTCGATTCCCCGGAAAGT</v>
      </c>
      <c r="AH568" s="45">
        <v>567</v>
      </c>
    </row>
    <row r="569" spans="1:34" ht="14.25" customHeight="1" thickTop="1" thickBot="1" x14ac:dyDescent="0.25">
      <c r="A569" s="71">
        <v>100</v>
      </c>
      <c r="B569" s="53">
        <f>(I569/1000)/(A569/1000000)</f>
        <v>505</v>
      </c>
      <c r="C569" s="220"/>
      <c r="F569" s="81" t="s">
        <v>1399</v>
      </c>
      <c r="H569" s="48">
        <v>505</v>
      </c>
      <c r="I569" s="49">
        <v>50.5</v>
      </c>
      <c r="J569" s="95">
        <v>331</v>
      </c>
      <c r="K569" s="48">
        <v>13.8</v>
      </c>
      <c r="L569" s="50">
        <v>6545</v>
      </c>
      <c r="M569" s="48">
        <v>38</v>
      </c>
      <c r="N569" s="75">
        <v>54</v>
      </c>
      <c r="O569" s="61">
        <v>505</v>
      </c>
      <c r="P569" s="44" t="s">
        <v>1400</v>
      </c>
      <c r="Q569" s="56">
        <v>21</v>
      </c>
      <c r="R569" s="48" t="s">
        <v>393</v>
      </c>
      <c r="S569" s="62" t="s">
        <v>393</v>
      </c>
      <c r="T569" s="73"/>
      <c r="U569" s="62"/>
      <c r="V569" s="62"/>
      <c r="W569" s="52">
        <v>15006591</v>
      </c>
      <c r="X569" s="57"/>
      <c r="Y569" s="220"/>
      <c r="Z569" s="104" t="s">
        <v>3317</v>
      </c>
      <c r="AA569" s="47" t="str">
        <f>CONCATENATE("&gt;",F569,"_",C569," ",Z569)</f>
        <v>&gt;Oropouche revers_ BunyaV.Oropouche</v>
      </c>
      <c r="AB569" s="44" t="str">
        <f>P569</f>
        <v>ACCAAAGGGAAGAAAGTGAAT</v>
      </c>
      <c r="AH569" s="45">
        <v>568</v>
      </c>
    </row>
    <row r="570" spans="1:34" ht="14.25" customHeight="1" thickTop="1" thickBot="1" x14ac:dyDescent="0.25">
      <c r="A570" s="71">
        <v>100</v>
      </c>
      <c r="B570" s="53">
        <f>(I570/1000)/(A570/1000000)</f>
        <v>233.99999999999997</v>
      </c>
      <c r="C570" s="220"/>
      <c r="F570" s="81" t="s">
        <v>1401</v>
      </c>
      <c r="H570" s="48">
        <v>234</v>
      </c>
      <c r="I570" s="49">
        <v>23.4</v>
      </c>
      <c r="J570" s="95">
        <v>210</v>
      </c>
      <c r="K570" s="48">
        <v>7.4</v>
      </c>
      <c r="L570" s="50">
        <v>8953</v>
      </c>
      <c r="M570" s="48">
        <v>68</v>
      </c>
      <c r="N570" s="75" t="s">
        <v>416</v>
      </c>
      <c r="O570" s="61">
        <v>234</v>
      </c>
      <c r="P570" s="44" t="s">
        <v>1402</v>
      </c>
      <c r="Q570" s="56">
        <v>29</v>
      </c>
      <c r="R570" s="48">
        <v>0.05</v>
      </c>
      <c r="S570" s="62" t="s">
        <v>385</v>
      </c>
      <c r="T570" s="73"/>
      <c r="U570" s="62"/>
      <c r="V570" s="62"/>
      <c r="W570" s="52">
        <v>14982317</v>
      </c>
      <c r="X570" s="57"/>
      <c r="Z570" s="104" t="s">
        <v>3258</v>
      </c>
      <c r="AA570" s="47" t="str">
        <f>CONCATENATE("&gt;",F570,"_",C570," ",Z570)</f>
        <v>&gt;oT-EEEV-revApa_ Alpha.EEEV</v>
      </c>
      <c r="AB570" s="44" t="str">
        <f>P570</f>
        <v>GCGAGTGGGCCCTCAGAGCCACACGGATG</v>
      </c>
      <c r="AH570" s="45">
        <v>569</v>
      </c>
    </row>
    <row r="571" spans="1:34" ht="14.25" customHeight="1" thickTop="1" thickBot="1" x14ac:dyDescent="0.25">
      <c r="A571" s="71">
        <v>100</v>
      </c>
      <c r="B571" s="53">
        <f>(I571/1000)/(A571/1000000)</f>
        <v>252</v>
      </c>
      <c r="C571" s="220"/>
      <c r="F571" s="81" t="s">
        <v>1403</v>
      </c>
      <c r="H571" s="48">
        <v>252</v>
      </c>
      <c r="I571" s="49">
        <v>25.2</v>
      </c>
      <c r="J571" s="95">
        <v>225</v>
      </c>
      <c r="K571" s="48">
        <v>8</v>
      </c>
      <c r="L571" s="50">
        <v>8912</v>
      </c>
      <c r="M571" s="48">
        <v>62</v>
      </c>
      <c r="N571" s="75">
        <v>72.3</v>
      </c>
      <c r="O571" s="61">
        <v>252</v>
      </c>
      <c r="P571" s="44" t="s">
        <v>1404</v>
      </c>
      <c r="Q571" s="56">
        <v>29</v>
      </c>
      <c r="R571" s="48">
        <v>0.05</v>
      </c>
      <c r="S571" s="62" t="s">
        <v>385</v>
      </c>
      <c r="T571" s="73"/>
      <c r="U571" s="62"/>
      <c r="V571" s="62"/>
      <c r="W571" s="52">
        <v>14982318</v>
      </c>
      <c r="X571" s="57"/>
      <c r="Z571" s="104" t="s">
        <v>3258</v>
      </c>
      <c r="AA571" s="47" t="str">
        <f>CONCATENATE("&gt;",F571,"_",C571," ",Z571)</f>
        <v>&gt;EE2-His-Fw_ Alpha.EEEV</v>
      </c>
      <c r="AB571" s="44" t="str">
        <f>P571</f>
        <v>AAGGAGGGGCCCCATGGGCCATCATCATC</v>
      </c>
      <c r="AH571" s="45">
        <v>570</v>
      </c>
    </row>
    <row r="572" spans="1:34" ht="14.25" customHeight="1" thickTop="1" thickBot="1" x14ac:dyDescent="0.25">
      <c r="A572" s="71">
        <v>100</v>
      </c>
      <c r="B572" s="53">
        <f>(I572/1000)/(A572/1000000)</f>
        <v>133</v>
      </c>
      <c r="C572" s="220"/>
      <c r="F572" s="81" t="s">
        <v>1405</v>
      </c>
      <c r="H572" s="48">
        <v>133</v>
      </c>
      <c r="I572" s="49">
        <v>13.3</v>
      </c>
      <c r="J572" s="95">
        <v>97</v>
      </c>
      <c r="K572" s="48">
        <v>3.5</v>
      </c>
      <c r="L572" s="50">
        <v>7316</v>
      </c>
      <c r="M572" s="48">
        <v>62</v>
      </c>
      <c r="N572" s="75">
        <v>67.8</v>
      </c>
      <c r="O572" s="61">
        <v>133</v>
      </c>
      <c r="P572" s="44" t="s">
        <v>1406</v>
      </c>
      <c r="Q572" s="56">
        <v>24</v>
      </c>
      <c r="R572" s="48">
        <v>0.05</v>
      </c>
      <c r="S572" s="62" t="s">
        <v>385</v>
      </c>
      <c r="T572" s="73"/>
      <c r="U572" s="62"/>
      <c r="V572" s="62"/>
      <c r="W572" s="52">
        <v>14982319</v>
      </c>
      <c r="X572" s="57"/>
      <c r="Z572" s="104" t="s">
        <v>3206</v>
      </c>
      <c r="AA572" s="47" t="str">
        <f>CONCATENATE("&gt;",F572,"_",C572," ",Z572)</f>
        <v>&gt;alphav20_ Alpha</v>
      </c>
      <c r="AB572" s="44" t="str">
        <f>P572</f>
        <v>CTTGACCGCAAGCGCACAGCACAG</v>
      </c>
      <c r="AH572" s="45">
        <v>571</v>
      </c>
    </row>
    <row r="573" spans="1:34" ht="14.25" customHeight="1" thickTop="1" thickBot="1" x14ac:dyDescent="0.25">
      <c r="A573" s="71">
        <v>100</v>
      </c>
      <c r="B573" s="53">
        <f>(I573/1000)/(A573/1000000)</f>
        <v>777.99999999999989</v>
      </c>
      <c r="C573" s="220"/>
      <c r="F573" s="81" t="s">
        <v>1006</v>
      </c>
      <c r="H573" s="48">
        <v>778</v>
      </c>
      <c r="I573" s="49">
        <v>77.8</v>
      </c>
      <c r="J573" s="95">
        <v>526</v>
      </c>
      <c r="K573" s="48">
        <v>17.899999999999999</v>
      </c>
      <c r="L573" s="50">
        <v>6757</v>
      </c>
      <c r="M573" s="48">
        <v>54</v>
      </c>
      <c r="N573" s="75">
        <v>62.1</v>
      </c>
      <c r="O573" s="61">
        <v>778</v>
      </c>
      <c r="P573" s="44" t="s">
        <v>1007</v>
      </c>
      <c r="Q573" s="56">
        <v>22</v>
      </c>
      <c r="R573" s="48" t="s">
        <v>393</v>
      </c>
      <c r="S573" s="62" t="s">
        <v>393</v>
      </c>
      <c r="T573" s="73"/>
      <c r="U573" s="62"/>
      <c r="V573" s="62"/>
      <c r="W573" s="52">
        <v>14896729</v>
      </c>
      <c r="X573" s="57"/>
      <c r="Z573" s="104" t="s">
        <v>1302</v>
      </c>
      <c r="AA573" s="47" t="str">
        <f>CONCATENATE("&gt;",F573,"_",C573," ",Z573)</f>
        <v>&gt;MS2F_ IC</v>
      </c>
      <c r="AB573" s="44" t="str">
        <f>P573</f>
        <v>CTCTGAGAGCGGCTCTATTGGT</v>
      </c>
      <c r="AH573" s="45">
        <v>572</v>
      </c>
    </row>
    <row r="574" spans="1:34" ht="14.25" customHeight="1" thickTop="1" thickBot="1" x14ac:dyDescent="0.25">
      <c r="A574" s="71">
        <v>100</v>
      </c>
      <c r="B574" s="53">
        <f>(I574/1000)/(A574/1000000)</f>
        <v>457</v>
      </c>
      <c r="F574" s="81" t="s">
        <v>1008</v>
      </c>
      <c r="H574" s="48">
        <v>457</v>
      </c>
      <c r="I574" s="49">
        <v>45.7</v>
      </c>
      <c r="J574" s="95">
        <v>332</v>
      </c>
      <c r="K574" s="48">
        <v>11.8</v>
      </c>
      <c r="L574" s="50">
        <v>7256</v>
      </c>
      <c r="M574" s="48">
        <v>45</v>
      </c>
      <c r="N574" s="75">
        <v>61</v>
      </c>
      <c r="O574" s="61">
        <v>457</v>
      </c>
      <c r="P574" s="44" t="s">
        <v>1009</v>
      </c>
      <c r="Q574" s="56">
        <v>24</v>
      </c>
      <c r="R574" s="48" t="s">
        <v>393</v>
      </c>
      <c r="S574" s="62" t="s">
        <v>393</v>
      </c>
      <c r="T574" s="73"/>
      <c r="U574" s="62"/>
      <c r="V574" s="62"/>
      <c r="W574" s="52">
        <v>14896730</v>
      </c>
      <c r="X574" s="57"/>
      <c r="Z574" s="104" t="s">
        <v>1302</v>
      </c>
      <c r="AA574" s="47" t="str">
        <f>CONCATENATE("&gt;",F574,"_",C574," ",Z574)</f>
        <v>&gt;MS2R_ IC</v>
      </c>
      <c r="AB574" s="44" t="str">
        <f>P574</f>
        <v>GTTCCCTACAACGAGCCTAAATTC</v>
      </c>
      <c r="AH574" s="45">
        <v>573</v>
      </c>
    </row>
    <row r="575" spans="1:34" ht="14.25" customHeight="1" thickTop="1" thickBot="1" x14ac:dyDescent="0.25">
      <c r="A575" s="71">
        <v>100</v>
      </c>
      <c r="B575" s="53">
        <f>(I575/1000)/(A575/1000000)</f>
        <v>92</v>
      </c>
      <c r="F575" s="81" t="s">
        <v>1308</v>
      </c>
      <c r="H575" s="48">
        <v>92</v>
      </c>
      <c r="I575" s="49">
        <v>9.1999999999999993</v>
      </c>
      <c r="J575" s="95">
        <v>82</v>
      </c>
      <c r="K575" s="48">
        <v>2.9</v>
      </c>
      <c r="L575" s="50">
        <v>8934</v>
      </c>
      <c r="M575" s="48">
        <v>56</v>
      </c>
      <c r="N575" s="75">
        <v>66.3</v>
      </c>
      <c r="O575" s="61">
        <v>92</v>
      </c>
      <c r="P575" s="44" t="s">
        <v>1011</v>
      </c>
      <c r="Q575" s="56">
        <v>25</v>
      </c>
      <c r="R575" s="48">
        <v>0.01</v>
      </c>
      <c r="S575" s="62" t="s">
        <v>406</v>
      </c>
      <c r="T575" s="73" t="s">
        <v>279</v>
      </c>
      <c r="U575" s="62" t="s">
        <v>426</v>
      </c>
      <c r="V575" s="62"/>
      <c r="W575" s="52">
        <v>14896731</v>
      </c>
      <c r="X575" s="57"/>
      <c r="Z575" s="104" t="s">
        <v>1302</v>
      </c>
      <c r="AA575" s="47" t="str">
        <f>CONCATENATE("&gt;",F575,"_",C575," ",Z575)</f>
        <v>&gt;MS2probe_ IC</v>
      </c>
      <c r="AB575" s="44" t="str">
        <f>P575</f>
        <v>TCAGACACGCGGTCCGCTATAACGA</v>
      </c>
      <c r="AH575" s="45">
        <v>574</v>
      </c>
    </row>
    <row r="576" spans="1:34" ht="14.25" customHeight="1" thickTop="1" thickBot="1" x14ac:dyDescent="0.25">
      <c r="A576" s="195">
        <v>100</v>
      </c>
      <c r="B576" s="196">
        <f>(I576/1000)/(A576/1000000)</f>
        <v>226</v>
      </c>
      <c r="C576" s="222">
        <v>543</v>
      </c>
      <c r="D576" s="197"/>
      <c r="E576" s="197"/>
      <c r="F576" s="198" t="s">
        <v>983</v>
      </c>
      <c r="G576" s="197"/>
      <c r="H576" s="199">
        <v>226</v>
      </c>
      <c r="I576" s="200">
        <v>22.6</v>
      </c>
      <c r="J576" s="201">
        <v>205</v>
      </c>
      <c r="K576" s="199">
        <v>8.6</v>
      </c>
      <c r="L576" s="202">
        <v>9082</v>
      </c>
      <c r="M576" s="199">
        <v>36</v>
      </c>
      <c r="N576" s="203">
        <v>61.7</v>
      </c>
      <c r="O576" s="204">
        <v>226</v>
      </c>
      <c r="P576" s="44" t="s">
        <v>866</v>
      </c>
      <c r="Q576" s="206">
        <v>29</v>
      </c>
      <c r="R576" s="199" t="s">
        <v>393</v>
      </c>
      <c r="S576" s="207" t="s">
        <v>393</v>
      </c>
      <c r="T576" s="214"/>
      <c r="U576" s="207"/>
      <c r="V576" s="207"/>
      <c r="W576" s="208">
        <v>14787458</v>
      </c>
      <c r="X576" s="209"/>
      <c r="Y576" s="197"/>
      <c r="Z576" s="104" t="s">
        <v>2413</v>
      </c>
      <c r="AA576" s="210" t="str">
        <f>CONCATENATE("&gt;",F576,"_",C576," ",Z576)</f>
        <v>&gt;PFlav-fAARBt_543 Flav</v>
      </c>
      <c r="AB576" s="205" t="str">
        <f>P576</f>
        <v>TACAACATGATGGGAAAGAGAGAGAARAA</v>
      </c>
      <c r="AC576" s="197"/>
      <c r="AD576" s="197"/>
      <c r="AE576" s="197"/>
      <c r="AF576" s="197"/>
      <c r="AG576" s="197"/>
      <c r="AH576" s="45">
        <v>575</v>
      </c>
    </row>
    <row r="577" spans="1:34" ht="14.25" customHeight="1" thickTop="1" thickBot="1" x14ac:dyDescent="0.25">
      <c r="A577" s="195">
        <v>100</v>
      </c>
      <c r="B577" s="196">
        <f>(I577/1000)/(A577/1000000)</f>
        <v>212.99999999999997</v>
      </c>
      <c r="C577" s="222"/>
      <c r="D577" s="197"/>
      <c r="E577" s="197"/>
      <c r="F577" s="198" t="s">
        <v>983</v>
      </c>
      <c r="G577" s="197"/>
      <c r="H577" s="199">
        <v>213</v>
      </c>
      <c r="I577" s="200">
        <v>21.3</v>
      </c>
      <c r="J577" s="201">
        <v>193</v>
      </c>
      <c r="K577" s="199">
        <v>8.1</v>
      </c>
      <c r="L577" s="202">
        <v>9082</v>
      </c>
      <c r="M577" s="199">
        <v>36</v>
      </c>
      <c r="N577" s="203">
        <v>61.7</v>
      </c>
      <c r="O577" s="204">
        <v>213</v>
      </c>
      <c r="P577" s="44" t="s">
        <v>866</v>
      </c>
      <c r="Q577" s="206">
        <v>29</v>
      </c>
      <c r="R577" s="199" t="s">
        <v>393</v>
      </c>
      <c r="S577" s="207" t="s">
        <v>393</v>
      </c>
      <c r="T577" s="214"/>
      <c r="U577" s="207"/>
      <c r="V577" s="207"/>
      <c r="W577" s="208">
        <v>14787474</v>
      </c>
      <c r="X577" s="209"/>
      <c r="Y577" s="197"/>
      <c r="Z577" s="104" t="s">
        <v>2413</v>
      </c>
      <c r="AA577" s="210" t="str">
        <f>CONCATENATE("&gt;",F577,"_",C577," ",Z577)</f>
        <v>&gt;PFlav-fAARBt_ Flav</v>
      </c>
      <c r="AB577" s="205" t="str">
        <f>P577</f>
        <v>TACAACATGATGGGAAAGAGAGAGAARAA</v>
      </c>
      <c r="AC577" s="197"/>
      <c r="AD577" s="197"/>
      <c r="AE577" s="197"/>
      <c r="AF577" s="197"/>
      <c r="AG577" s="197"/>
      <c r="AH577" s="45">
        <v>576</v>
      </c>
    </row>
    <row r="578" spans="1:34" ht="14.25" customHeight="1" thickTop="1" thickBot="1" x14ac:dyDescent="0.25">
      <c r="A578" s="195">
        <v>100</v>
      </c>
      <c r="B578" s="196">
        <f>(I578/1000)/(A578/1000000)</f>
        <v>205</v>
      </c>
      <c r="C578" s="222"/>
      <c r="D578" s="197"/>
      <c r="E578" s="197"/>
      <c r="F578" s="198" t="s">
        <v>983</v>
      </c>
      <c r="G578" s="197"/>
      <c r="H578" s="199">
        <v>205</v>
      </c>
      <c r="I578" s="200">
        <v>20.5</v>
      </c>
      <c r="J578" s="201">
        <v>186</v>
      </c>
      <c r="K578" s="199">
        <v>7.8</v>
      </c>
      <c r="L578" s="202">
        <v>9082</v>
      </c>
      <c r="M578" s="199">
        <v>36</v>
      </c>
      <c r="N578" s="203">
        <v>61.7</v>
      </c>
      <c r="O578" s="204">
        <v>205</v>
      </c>
      <c r="P578" s="44" t="s">
        <v>866</v>
      </c>
      <c r="Q578" s="206">
        <v>29</v>
      </c>
      <c r="R578" s="199" t="s">
        <v>393</v>
      </c>
      <c r="S578" s="207" t="s">
        <v>393</v>
      </c>
      <c r="T578" s="214"/>
      <c r="U578" s="207"/>
      <c r="V578" s="207"/>
      <c r="W578" s="208">
        <v>14787475</v>
      </c>
      <c r="X578" s="209"/>
      <c r="Y578" s="197"/>
      <c r="Z578" s="104" t="s">
        <v>2413</v>
      </c>
      <c r="AA578" s="210" t="str">
        <f>CONCATENATE("&gt;",F578,"_",C578," ",Z578)</f>
        <v>&gt;PFlav-fAARBt_ Flav</v>
      </c>
      <c r="AB578" s="205" t="str">
        <f>P578</f>
        <v>TACAACATGATGGGAAAGAGAGAGAARAA</v>
      </c>
      <c r="AC578" s="197"/>
      <c r="AD578" s="197"/>
      <c r="AE578" s="197"/>
      <c r="AF578" s="197"/>
      <c r="AG578" s="197"/>
      <c r="AH578" s="45">
        <v>577</v>
      </c>
    </row>
    <row r="579" spans="1:34" ht="14.25" customHeight="1" thickTop="1" thickBot="1" x14ac:dyDescent="0.25">
      <c r="A579" s="195">
        <v>100</v>
      </c>
      <c r="B579" s="196">
        <f>(I579/1000)/(A579/1000000)</f>
        <v>556</v>
      </c>
      <c r="C579" s="222"/>
      <c r="D579" s="197"/>
      <c r="E579" s="197"/>
      <c r="F579" s="198" t="s">
        <v>984</v>
      </c>
      <c r="G579" s="197"/>
      <c r="H579" s="199">
        <v>556</v>
      </c>
      <c r="I579" s="200">
        <v>55.6</v>
      </c>
      <c r="J579" s="201">
        <v>388</v>
      </c>
      <c r="K579" s="199">
        <v>12.7</v>
      </c>
      <c r="L579" s="202">
        <v>6987</v>
      </c>
      <c r="M579" s="199">
        <v>60</v>
      </c>
      <c r="N579" s="203">
        <v>66</v>
      </c>
      <c r="O579" s="204">
        <v>556</v>
      </c>
      <c r="P579" s="44" t="s">
        <v>869</v>
      </c>
      <c r="Q579" s="206">
        <v>23</v>
      </c>
      <c r="R579" s="199" t="s">
        <v>393</v>
      </c>
      <c r="S579" s="207" t="s">
        <v>393</v>
      </c>
      <c r="T579" s="214"/>
      <c r="U579" s="207"/>
      <c r="V579" s="207"/>
      <c r="W579" s="208">
        <v>14787459</v>
      </c>
      <c r="X579" s="209"/>
      <c r="Y579" s="197"/>
      <c r="Z579" s="104" t="s">
        <v>2413</v>
      </c>
      <c r="AA579" s="210" t="str">
        <f>CONCATENATE("&gt;",F579,"_",C579," ",Z579)</f>
        <v>&gt;PFlav-rKRBt_ Flav</v>
      </c>
      <c r="AB579" s="205" t="str">
        <f>P579</f>
        <v>GTGTCCCAKCCRGCTGTGTCATC</v>
      </c>
      <c r="AC579" s="197"/>
      <c r="AD579" s="197"/>
      <c r="AE579" s="197"/>
      <c r="AF579" s="197"/>
      <c r="AG579" s="197"/>
      <c r="AH579" s="45">
        <v>578</v>
      </c>
    </row>
    <row r="580" spans="1:34" ht="14.25" customHeight="1" thickTop="1" thickBot="1" x14ac:dyDescent="0.25">
      <c r="A580" s="195">
        <v>100</v>
      </c>
      <c r="B580" s="196">
        <f>(I580/1000)/(A580/1000000)</f>
        <v>521</v>
      </c>
      <c r="C580" s="222"/>
      <c r="D580" s="197"/>
      <c r="E580" s="197"/>
      <c r="F580" s="198" t="s">
        <v>984</v>
      </c>
      <c r="G580" s="197"/>
      <c r="H580" s="199">
        <v>521</v>
      </c>
      <c r="I580" s="200">
        <v>52.1</v>
      </c>
      <c r="J580" s="201">
        <v>364</v>
      </c>
      <c r="K580" s="199">
        <v>11.9</v>
      </c>
      <c r="L580" s="202">
        <v>6987</v>
      </c>
      <c r="M580" s="199">
        <v>60</v>
      </c>
      <c r="N580" s="203">
        <v>66</v>
      </c>
      <c r="O580" s="204">
        <v>521</v>
      </c>
      <c r="P580" s="44" t="s">
        <v>869</v>
      </c>
      <c r="Q580" s="206">
        <v>23</v>
      </c>
      <c r="R580" s="199" t="s">
        <v>393</v>
      </c>
      <c r="S580" s="207" t="s">
        <v>393</v>
      </c>
      <c r="T580" s="214"/>
      <c r="U580" s="207"/>
      <c r="V580" s="207"/>
      <c r="W580" s="208">
        <v>14787476</v>
      </c>
      <c r="X580" s="209"/>
      <c r="Y580" s="197"/>
      <c r="Z580" s="104" t="s">
        <v>2413</v>
      </c>
      <c r="AA580" s="210" t="str">
        <f>CONCATENATE("&gt;",F580,"_",C580," ",Z580)</f>
        <v>&gt;PFlav-rKRBt_ Flav</v>
      </c>
      <c r="AB580" s="205" t="str">
        <f>P580</f>
        <v>GTGTCCCAKCCRGCTGTGTCATC</v>
      </c>
      <c r="AC580" s="197"/>
      <c r="AD580" s="197"/>
      <c r="AE580" s="197"/>
      <c r="AF580" s="197"/>
      <c r="AG580" s="197"/>
      <c r="AH580" s="45">
        <v>579</v>
      </c>
    </row>
    <row r="581" spans="1:34" ht="14.25" customHeight="1" thickTop="1" thickBot="1" x14ac:dyDescent="0.25">
      <c r="A581" s="195">
        <v>100</v>
      </c>
      <c r="B581" s="196">
        <f>(I581/1000)/(A581/1000000)</f>
        <v>626</v>
      </c>
      <c r="C581" s="222">
        <v>544</v>
      </c>
      <c r="D581" s="197"/>
      <c r="E581" s="197"/>
      <c r="F581" s="198" t="s">
        <v>984</v>
      </c>
      <c r="G581" s="197"/>
      <c r="H581" s="199">
        <v>626</v>
      </c>
      <c r="I581" s="200">
        <v>62.6</v>
      </c>
      <c r="J581" s="201">
        <v>437</v>
      </c>
      <c r="K581" s="199">
        <v>14.3</v>
      </c>
      <c r="L581" s="202">
        <v>6987</v>
      </c>
      <c r="M581" s="199">
        <v>60</v>
      </c>
      <c r="N581" s="203">
        <v>66</v>
      </c>
      <c r="O581" s="204">
        <v>626</v>
      </c>
      <c r="P581" s="44" t="s">
        <v>869</v>
      </c>
      <c r="Q581" s="206">
        <v>23</v>
      </c>
      <c r="R581" s="199" t="s">
        <v>393</v>
      </c>
      <c r="S581" s="207" t="s">
        <v>393</v>
      </c>
      <c r="T581" s="214"/>
      <c r="U581" s="207"/>
      <c r="V581" s="207"/>
      <c r="W581" s="208">
        <v>14787477</v>
      </c>
      <c r="X581" s="209"/>
      <c r="Y581" s="222"/>
      <c r="Z581" s="104" t="s">
        <v>2413</v>
      </c>
      <c r="AA581" s="210" t="str">
        <f>CONCATENATE("&gt;",F581,"_",C581," ",Z581)</f>
        <v>&gt;PFlav-rKRBt_544 Flav</v>
      </c>
      <c r="AB581" s="205" t="str">
        <f>P581</f>
        <v>GTGTCCCAKCCRGCTGTGTCATC</v>
      </c>
      <c r="AC581" s="197"/>
      <c r="AD581" s="197"/>
      <c r="AE581" s="197"/>
      <c r="AF581" s="197"/>
      <c r="AG581" s="197"/>
      <c r="AH581" s="45">
        <v>580</v>
      </c>
    </row>
    <row r="582" spans="1:34" ht="14.25" customHeight="1" thickTop="1" thickBot="1" x14ac:dyDescent="0.25">
      <c r="A582" s="71">
        <v>100</v>
      </c>
      <c r="B582" s="53">
        <f>(I582/1000)/(A582/1000000)</f>
        <v>615</v>
      </c>
      <c r="C582" s="220"/>
      <c r="F582" s="81" t="s">
        <v>1407</v>
      </c>
      <c r="H582" s="48">
        <v>615</v>
      </c>
      <c r="I582" s="49">
        <v>61.5</v>
      </c>
      <c r="J582" s="95">
        <v>335</v>
      </c>
      <c r="K582" s="48">
        <v>11.6</v>
      </c>
      <c r="L582" s="50">
        <v>5444</v>
      </c>
      <c r="M582" s="48">
        <v>61</v>
      </c>
      <c r="N582" s="75">
        <v>58.2</v>
      </c>
      <c r="O582" s="61">
        <v>615</v>
      </c>
      <c r="P582" s="44" t="s">
        <v>1408</v>
      </c>
      <c r="Q582" s="56">
        <v>18</v>
      </c>
      <c r="R582" s="48" t="s">
        <v>393</v>
      </c>
      <c r="S582" s="62" t="s">
        <v>393</v>
      </c>
      <c r="T582" s="73"/>
      <c r="U582" s="62"/>
      <c r="V582" s="62"/>
      <c r="W582" s="52">
        <v>14787460</v>
      </c>
      <c r="X582" s="57"/>
      <c r="AA582" s="47" t="str">
        <f>CONCATENATE("&gt;",F582,"_",C582," ",Z582)</f>
        <v xml:space="preserve">&gt;FMD-IRES-1F_ </v>
      </c>
      <c r="AB582" s="44" t="str">
        <f>P582</f>
        <v>TGTGTGCAACCCCAGCAC</v>
      </c>
      <c r="AH582" s="45">
        <v>581</v>
      </c>
    </row>
    <row r="583" spans="1:34" ht="14.25" customHeight="1" thickTop="1" thickBot="1" x14ac:dyDescent="0.25">
      <c r="A583" s="71">
        <v>100</v>
      </c>
      <c r="B583" s="53">
        <f>(I583/1000)/(A583/1000000)</f>
        <v>301</v>
      </c>
      <c r="C583" s="220"/>
      <c r="F583" s="81" t="s">
        <v>1409</v>
      </c>
      <c r="H583" s="48">
        <v>301</v>
      </c>
      <c r="I583" s="49">
        <v>30.1</v>
      </c>
      <c r="J583" s="95">
        <v>165</v>
      </c>
      <c r="K583" s="48">
        <v>5.6</v>
      </c>
      <c r="L583" s="50">
        <v>5498</v>
      </c>
      <c r="M583" s="48">
        <v>58</v>
      </c>
      <c r="N583" s="75">
        <v>57.1</v>
      </c>
      <c r="O583" s="61">
        <v>301</v>
      </c>
      <c r="P583" s="44" t="s">
        <v>1410</v>
      </c>
      <c r="Q583" s="56">
        <v>18</v>
      </c>
      <c r="R583" s="48" t="s">
        <v>393</v>
      </c>
      <c r="S583" s="62" t="s">
        <v>393</v>
      </c>
      <c r="T583" s="73"/>
      <c r="U583" s="62"/>
      <c r="V583" s="62"/>
      <c r="W583" s="52">
        <v>14787461</v>
      </c>
      <c r="X583" s="57"/>
      <c r="AA583" s="47" t="str">
        <f>CONCATENATE("&gt;",F583,"_",C583," ",Z583)</f>
        <v xml:space="preserve">&gt;FMD-IRES-1R_ </v>
      </c>
      <c r="AB583" s="44" t="str">
        <f>P583</f>
        <v>CGAGTGTCGCRTGTTACC</v>
      </c>
      <c r="AH583" s="45">
        <v>582</v>
      </c>
    </row>
    <row r="584" spans="1:34" ht="14.25" customHeight="1" thickTop="1" thickBot="1" x14ac:dyDescent="0.25">
      <c r="A584" s="71">
        <v>100</v>
      </c>
      <c r="B584" s="53">
        <f>(I584/1000)/(A584/1000000)</f>
        <v>258</v>
      </c>
      <c r="C584" s="220"/>
      <c r="F584" s="81" t="s">
        <v>1411</v>
      </c>
      <c r="H584" s="48">
        <v>258</v>
      </c>
      <c r="I584" s="49">
        <v>25.8</v>
      </c>
      <c r="J584" s="95">
        <v>191</v>
      </c>
      <c r="K584" s="48">
        <v>6.9</v>
      </c>
      <c r="L584" s="50">
        <v>7390</v>
      </c>
      <c r="M584" s="48">
        <v>39</v>
      </c>
      <c r="N584" s="75">
        <v>58.4</v>
      </c>
      <c r="O584" s="61">
        <v>258</v>
      </c>
      <c r="P584" s="44" t="s">
        <v>1412</v>
      </c>
      <c r="Q584" s="56">
        <v>24</v>
      </c>
      <c r="R584" s="48" t="s">
        <v>393</v>
      </c>
      <c r="S584" s="62" t="s">
        <v>393</v>
      </c>
      <c r="T584" s="73"/>
      <c r="U584" s="62"/>
      <c r="V584" s="62"/>
      <c r="W584" s="52">
        <v>14787462</v>
      </c>
      <c r="X584" s="57"/>
      <c r="Y584" s="220"/>
      <c r="AA584" s="47" t="str">
        <f>CONCATENATE("&gt;",F584,"_",C584," ",Z584)</f>
        <v xml:space="preserve">&gt;FMD-3D-2F_ </v>
      </c>
      <c r="AB584" s="44" t="str">
        <f>P584</f>
        <v>ACTGGGTTTTAYAAACCTGTGATG</v>
      </c>
      <c r="AH584" s="45">
        <v>583</v>
      </c>
    </row>
    <row r="585" spans="1:34" ht="14.25" customHeight="1" thickTop="1" thickBot="1" x14ac:dyDescent="0.25">
      <c r="A585" s="71">
        <v>100</v>
      </c>
      <c r="B585" s="53">
        <f>(I585/1000)/(A585/1000000)</f>
        <v>536</v>
      </c>
      <c r="C585" s="220"/>
      <c r="F585" s="81" t="s">
        <v>1413</v>
      </c>
      <c r="H585" s="48">
        <v>536</v>
      </c>
      <c r="I585" s="49">
        <v>53.6</v>
      </c>
      <c r="J585" s="95">
        <v>372</v>
      </c>
      <c r="K585" s="48">
        <v>12.4</v>
      </c>
      <c r="L585" s="50">
        <v>6937</v>
      </c>
      <c r="M585" s="48">
        <v>50</v>
      </c>
      <c r="N585" s="75">
        <v>61.5</v>
      </c>
      <c r="O585" s="61">
        <v>536</v>
      </c>
      <c r="P585" s="44" t="s">
        <v>1414</v>
      </c>
      <c r="Q585" s="56">
        <v>23</v>
      </c>
      <c r="R585" s="48" t="s">
        <v>393</v>
      </c>
      <c r="S585" s="62" t="s">
        <v>393</v>
      </c>
      <c r="T585" s="73"/>
      <c r="U585" s="62"/>
      <c r="V585" s="62"/>
      <c r="W585" s="52">
        <v>14787463</v>
      </c>
      <c r="X585" s="57"/>
      <c r="AA585" s="47" t="str">
        <f>CONCATENATE("&gt;",F585,"_",C585," ",Z585)</f>
        <v xml:space="preserve">&gt;FMD-3D-2R_ </v>
      </c>
      <c r="AB585" s="44" t="str">
        <f>P585</f>
        <v>TCAACTTCTCCTGKATGGTCCCA</v>
      </c>
      <c r="AH585" s="45">
        <v>584</v>
      </c>
    </row>
    <row r="586" spans="1:34" ht="14.25" customHeight="1" thickTop="1" thickBot="1" x14ac:dyDescent="0.25">
      <c r="A586" s="71">
        <v>100</v>
      </c>
      <c r="B586" s="53">
        <f>(I586/1000)/(A586/1000000)</f>
        <v>327</v>
      </c>
      <c r="C586" s="220"/>
      <c r="F586" s="81" t="s">
        <v>1415</v>
      </c>
      <c r="H586" s="48">
        <v>327</v>
      </c>
      <c r="I586" s="49">
        <v>32.700000000000003</v>
      </c>
      <c r="J586" s="95">
        <v>188</v>
      </c>
      <c r="K586" s="48">
        <v>7</v>
      </c>
      <c r="L586" s="50">
        <v>5748</v>
      </c>
      <c r="M586" s="48">
        <v>39</v>
      </c>
      <c r="N586" s="75">
        <v>51.3</v>
      </c>
      <c r="O586" s="61">
        <v>327</v>
      </c>
      <c r="P586" s="44" t="s">
        <v>1416</v>
      </c>
      <c r="Q586" s="56">
        <v>19</v>
      </c>
      <c r="R586" s="48" t="s">
        <v>393</v>
      </c>
      <c r="S586" s="62" t="s">
        <v>393</v>
      </c>
      <c r="T586" s="73"/>
      <c r="U586" s="62"/>
      <c r="V586" s="62"/>
      <c r="W586" s="52">
        <v>14787464</v>
      </c>
      <c r="X586" s="57"/>
      <c r="AA586" s="47" t="str">
        <f>CONCATENATE("&gt;",F586,"_",C586," ",Z586)</f>
        <v xml:space="preserve">&gt;R13_Forv_ </v>
      </c>
      <c r="AB586" s="44" t="str">
        <f>P586</f>
        <v>ATGTAACACCYCTACAATG</v>
      </c>
      <c r="AH586" s="45">
        <v>585</v>
      </c>
    </row>
    <row r="587" spans="1:34" ht="14.25" customHeight="1" thickTop="1" thickBot="1" x14ac:dyDescent="0.25">
      <c r="A587" s="71">
        <v>100</v>
      </c>
      <c r="B587" s="53">
        <f>(I587/1000)/(A587/1000000)</f>
        <v>551</v>
      </c>
      <c r="C587" s="220"/>
      <c r="F587" s="81" t="s">
        <v>1417</v>
      </c>
      <c r="H587" s="48">
        <v>551</v>
      </c>
      <c r="I587" s="49">
        <v>55.1</v>
      </c>
      <c r="J587" s="95">
        <v>338</v>
      </c>
      <c r="K587" s="48">
        <v>12.3</v>
      </c>
      <c r="L587" s="50">
        <v>6131</v>
      </c>
      <c r="M587" s="48">
        <v>40</v>
      </c>
      <c r="N587" s="75">
        <v>53.2</v>
      </c>
      <c r="O587" s="61">
        <v>551</v>
      </c>
      <c r="P587" s="44" t="s">
        <v>1418</v>
      </c>
      <c r="Q587" s="56">
        <v>20</v>
      </c>
      <c r="R587" s="48" t="s">
        <v>393</v>
      </c>
      <c r="S587" s="62" t="s">
        <v>393</v>
      </c>
      <c r="T587" s="73"/>
      <c r="U587" s="62"/>
      <c r="V587" s="62"/>
      <c r="W587" s="52">
        <v>14787465</v>
      </c>
      <c r="X587" s="57"/>
      <c r="AA587" s="47" t="str">
        <f>CONCATENATE("&gt;",F587,"_",C587," ",Z587)</f>
        <v xml:space="preserve">&gt;R13_Rev_ </v>
      </c>
      <c r="AB587" s="44" t="str">
        <f>P587</f>
        <v>GCAGGGTAYTTRTACTCATA</v>
      </c>
      <c r="AH587" s="45">
        <v>586</v>
      </c>
    </row>
    <row r="588" spans="1:34" ht="14.25" customHeight="1" thickTop="1" thickBot="1" x14ac:dyDescent="0.25">
      <c r="A588" s="71">
        <v>100</v>
      </c>
      <c r="B588" s="53">
        <f>(I588/1000)/(A588/1000000)</f>
        <v>659</v>
      </c>
      <c r="C588" s="220"/>
      <c r="F588" s="81" t="s">
        <v>1419</v>
      </c>
      <c r="H588" s="48">
        <v>659</v>
      </c>
      <c r="I588" s="49">
        <v>65.900000000000006</v>
      </c>
      <c r="J588" s="95">
        <v>464</v>
      </c>
      <c r="K588" s="48">
        <v>16.3</v>
      </c>
      <c r="L588" s="50">
        <v>7037</v>
      </c>
      <c r="M588" s="48">
        <v>41</v>
      </c>
      <c r="N588" s="75">
        <v>58</v>
      </c>
      <c r="O588" s="61">
        <v>659</v>
      </c>
      <c r="P588" s="44" t="s">
        <v>1420</v>
      </c>
      <c r="Q588" s="56">
        <v>23</v>
      </c>
      <c r="R588" s="48" t="s">
        <v>393</v>
      </c>
      <c r="S588" s="62" t="s">
        <v>393</v>
      </c>
      <c r="T588" s="73"/>
      <c r="U588" s="62"/>
      <c r="V588" s="62"/>
      <c r="W588" s="52">
        <v>14787466</v>
      </c>
      <c r="X588" s="57"/>
      <c r="AA588" s="47" t="str">
        <f>CONCATENATE("&gt;",F588,"_",C588," ",Z588)</f>
        <v xml:space="preserve">&gt;R14_Forv_ </v>
      </c>
      <c r="AB588" s="44" t="str">
        <f>P588</f>
        <v>GATCCTGATGAYGTATGTTCCTA</v>
      </c>
      <c r="AH588" s="45">
        <v>587</v>
      </c>
    </row>
    <row r="589" spans="1:34" ht="14.25" customHeight="1" thickTop="1" thickBot="1" x14ac:dyDescent="0.25">
      <c r="A589" s="71">
        <v>100</v>
      </c>
      <c r="B589" s="53">
        <f>(I589/1000)/(A589/1000000)</f>
        <v>481</v>
      </c>
      <c r="C589" s="220"/>
      <c r="F589" s="81" t="s">
        <v>1421</v>
      </c>
      <c r="H589" s="48">
        <v>481</v>
      </c>
      <c r="I589" s="49">
        <v>48.1</v>
      </c>
      <c r="J589" s="95">
        <v>279</v>
      </c>
      <c r="K589" s="48">
        <v>9.8000000000000007</v>
      </c>
      <c r="L589" s="50">
        <v>5803</v>
      </c>
      <c r="M589" s="48">
        <v>52</v>
      </c>
      <c r="N589" s="75">
        <v>56.7</v>
      </c>
      <c r="O589" s="61">
        <v>481</v>
      </c>
      <c r="P589" s="44" t="s">
        <v>1422</v>
      </c>
      <c r="Q589" s="56">
        <v>19</v>
      </c>
      <c r="R589" s="48" t="s">
        <v>393</v>
      </c>
      <c r="S589" s="62" t="s">
        <v>393</v>
      </c>
      <c r="T589" s="73"/>
      <c r="U589" s="62"/>
      <c r="V589" s="62"/>
      <c r="W589" s="52">
        <v>14787467</v>
      </c>
      <c r="X589" s="57"/>
      <c r="AA589" s="47" t="str">
        <f>CONCATENATE("&gt;",F589,"_",C589," ",Z589)</f>
        <v xml:space="preserve">&gt;R14_Rev_ </v>
      </c>
      <c r="AB589" s="44" t="str">
        <f>P589</f>
        <v>RGATTCCGTAGCTRGTCCA</v>
      </c>
      <c r="AH589" s="45">
        <v>588</v>
      </c>
    </row>
    <row r="590" spans="1:34" ht="14.25" customHeight="1" thickTop="1" thickBot="1" x14ac:dyDescent="0.25">
      <c r="A590" s="71">
        <v>100</v>
      </c>
      <c r="B590" s="53">
        <f>(I590/1000)/(A590/1000000)</f>
        <v>241.99999999999997</v>
      </c>
      <c r="C590" s="220"/>
      <c r="F590" s="81" t="s">
        <v>1423</v>
      </c>
      <c r="H590" s="48">
        <v>242</v>
      </c>
      <c r="I590" s="49">
        <v>24.2</v>
      </c>
      <c r="J590" s="95">
        <v>185</v>
      </c>
      <c r="K590" s="48">
        <v>7.2</v>
      </c>
      <c r="L590" s="50">
        <v>7652</v>
      </c>
      <c r="M590" s="48">
        <v>40</v>
      </c>
      <c r="N590" s="75">
        <v>59.7</v>
      </c>
      <c r="O590" s="61">
        <v>242</v>
      </c>
      <c r="P590" s="44" t="s">
        <v>1424</v>
      </c>
      <c r="Q590" s="56">
        <v>25</v>
      </c>
      <c r="R590" s="48" t="s">
        <v>393</v>
      </c>
      <c r="S590" s="62" t="s">
        <v>393</v>
      </c>
      <c r="T590" s="73"/>
      <c r="U590" s="62"/>
      <c r="V590" s="62"/>
      <c r="W590" s="52">
        <v>14787468</v>
      </c>
      <c r="X590" s="57"/>
      <c r="AA590" s="47" t="str">
        <f>CONCATENATE("&gt;",F590,"_",C590," ",Z590)</f>
        <v xml:space="preserve">&gt;ACT-1005-F_ </v>
      </c>
      <c r="AB590" s="44" t="str">
        <f>P590</f>
        <v>CAGCACAATGAAGATCAAGATCATC</v>
      </c>
      <c r="AH590" s="45">
        <v>589</v>
      </c>
    </row>
    <row r="591" spans="1:34" ht="14.25" customHeight="1" thickTop="1" thickBot="1" x14ac:dyDescent="0.25">
      <c r="A591" s="71">
        <v>100</v>
      </c>
      <c r="B591" s="53">
        <f>(I591/1000)/(A591/1000000)</f>
        <v>566</v>
      </c>
      <c r="C591" s="220"/>
      <c r="F591" s="81" t="s">
        <v>1425</v>
      </c>
      <c r="H591" s="48">
        <v>566</v>
      </c>
      <c r="I591" s="49">
        <v>56.6</v>
      </c>
      <c r="J591" s="95">
        <v>376</v>
      </c>
      <c r="K591" s="48">
        <v>12.3</v>
      </c>
      <c r="L591" s="50">
        <v>6637</v>
      </c>
      <c r="M591" s="48">
        <v>54</v>
      </c>
      <c r="N591" s="75">
        <v>62.1</v>
      </c>
      <c r="O591" s="61">
        <v>566</v>
      </c>
      <c r="P591" s="44" t="s">
        <v>1426</v>
      </c>
      <c r="Q591" s="56">
        <v>22</v>
      </c>
      <c r="R591" s="48" t="s">
        <v>393</v>
      </c>
      <c r="S591" s="62" t="s">
        <v>393</v>
      </c>
      <c r="T591" s="73"/>
      <c r="U591" s="62"/>
      <c r="V591" s="62"/>
      <c r="W591" s="52">
        <v>14787469</v>
      </c>
      <c r="X591" s="57"/>
      <c r="AA591" s="47" t="str">
        <f>CONCATENATE("&gt;",F591,"_",C591," ",Z591)</f>
        <v xml:space="preserve">&gt;ACT-1135-R_ </v>
      </c>
      <c r="AB591" s="44" t="str">
        <f>P591</f>
        <v>CGGACTCATCGTACTCCTGCTT</v>
      </c>
      <c r="AH591" s="45">
        <v>590</v>
      </c>
    </row>
    <row r="592" spans="1:34" ht="14.25" customHeight="1" thickTop="1" thickBot="1" x14ac:dyDescent="0.25">
      <c r="A592" s="71">
        <v>100</v>
      </c>
      <c r="B592" s="53">
        <f>(I592/1000)/(A592/1000000)</f>
        <v>233.99999999999997</v>
      </c>
      <c r="C592" s="220"/>
      <c r="F592" s="81" t="s">
        <v>1427</v>
      </c>
      <c r="H592" s="48">
        <v>234</v>
      </c>
      <c r="I592" s="49">
        <v>23.4</v>
      </c>
      <c r="J592" s="95">
        <v>219</v>
      </c>
      <c r="K592" s="48">
        <v>7.6</v>
      </c>
      <c r="L592" s="50">
        <v>9361</v>
      </c>
      <c r="M592" s="48">
        <v>55</v>
      </c>
      <c r="N592" s="75">
        <v>68</v>
      </c>
      <c r="O592" s="61">
        <v>234</v>
      </c>
      <c r="P592" s="44" t="s">
        <v>1579</v>
      </c>
      <c r="Q592" s="56">
        <v>27</v>
      </c>
      <c r="R592" s="48">
        <v>0.01</v>
      </c>
      <c r="S592" s="62" t="s">
        <v>406</v>
      </c>
      <c r="T592" s="73" t="s">
        <v>278</v>
      </c>
      <c r="U592" s="62" t="s">
        <v>426</v>
      </c>
      <c r="V592" s="62"/>
      <c r="W592" s="52">
        <v>14787470</v>
      </c>
      <c r="X592" s="57"/>
      <c r="AA592" s="47" t="str">
        <f>CONCATENATE("&gt;",F592,"_",C592," ",Z592)</f>
        <v xml:space="preserve">&gt;FMD-IRES1-FAM_ </v>
      </c>
      <c r="AB592" s="44" t="str">
        <f>P592</f>
        <v>ACAGGCTAAGGATGCCCTTCAGGTACC</v>
      </c>
      <c r="AH592" s="45">
        <v>591</v>
      </c>
    </row>
    <row r="593" spans="1:34" ht="14.25" customHeight="1" thickTop="1" thickBot="1" x14ac:dyDescent="0.25">
      <c r="A593" s="71">
        <v>100</v>
      </c>
      <c r="B593" s="53">
        <f>(I593/1000)/(A593/1000000)</f>
        <v>105</v>
      </c>
      <c r="C593" s="220"/>
      <c r="F593" s="81" t="s">
        <v>1428</v>
      </c>
      <c r="H593" s="48">
        <v>105</v>
      </c>
      <c r="I593" s="49">
        <v>10.5</v>
      </c>
      <c r="J593" s="95">
        <v>105</v>
      </c>
      <c r="K593" s="48">
        <v>4</v>
      </c>
      <c r="L593" s="50">
        <v>10008</v>
      </c>
      <c r="M593" s="48">
        <v>27</v>
      </c>
      <c r="N593" s="75">
        <v>58.2</v>
      </c>
      <c r="O593" s="61">
        <v>105</v>
      </c>
      <c r="P593" s="44" t="s">
        <v>1429</v>
      </c>
      <c r="Q593" s="56">
        <v>29</v>
      </c>
      <c r="R593" s="48">
        <v>0.01</v>
      </c>
      <c r="S593" s="62" t="s">
        <v>406</v>
      </c>
      <c r="T593" s="73" t="s">
        <v>278</v>
      </c>
      <c r="U593" s="62" t="s">
        <v>426</v>
      </c>
      <c r="V593" s="62"/>
      <c r="W593" s="52">
        <v>14787471</v>
      </c>
      <c r="X593" s="57"/>
      <c r="AA593" s="47" t="str">
        <f>CONCATENATE("&gt;",F593,"_",C593," ",Z593)</f>
        <v xml:space="preserve">&gt;R13_P_ </v>
      </c>
      <c r="AB593" s="44" t="str">
        <f>P593</f>
        <v>ACAAGATTGTATTCAAAGTCAATAATCAG</v>
      </c>
      <c r="AH593" s="45">
        <v>592</v>
      </c>
    </row>
    <row r="594" spans="1:34" ht="14.25" customHeight="1" thickTop="1" thickBot="1" x14ac:dyDescent="0.25">
      <c r="A594" s="71">
        <v>100</v>
      </c>
      <c r="B594" s="53">
        <f>(I594/1000)/(A594/1000000)</f>
        <v>143</v>
      </c>
      <c r="C594" s="220"/>
      <c r="F594" s="81" t="s">
        <v>1430</v>
      </c>
      <c r="H594" s="48">
        <v>143</v>
      </c>
      <c r="I594" s="49">
        <v>14.3</v>
      </c>
      <c r="J594" s="95">
        <v>126</v>
      </c>
      <c r="K594" s="48">
        <v>4.4000000000000004</v>
      </c>
      <c r="L594" s="50">
        <v>8821</v>
      </c>
      <c r="M594" s="48">
        <v>50</v>
      </c>
      <c r="N594" s="75">
        <v>63.8</v>
      </c>
      <c r="O594" s="61">
        <v>143</v>
      </c>
      <c r="P594" s="44" t="s">
        <v>1431</v>
      </c>
      <c r="Q594" s="56">
        <v>25</v>
      </c>
      <c r="R594" s="48">
        <v>0.01</v>
      </c>
      <c r="S594" s="62" t="s">
        <v>406</v>
      </c>
      <c r="T594" s="73" t="s">
        <v>278</v>
      </c>
      <c r="U594" s="62" t="s">
        <v>426</v>
      </c>
      <c r="V594" s="62"/>
      <c r="W594" s="52">
        <v>14787472</v>
      </c>
      <c r="X594" s="57"/>
      <c r="AA594" s="47" t="str">
        <f>CONCATENATE("&gt;",F594,"_",C594," ",Z594)</f>
        <v xml:space="preserve">&gt;R14_P_ </v>
      </c>
      <c r="AB594" s="44" t="str">
        <f>P594</f>
        <v>CAGCAATGCAGTTYTTTGAGGGGAC</v>
      </c>
      <c r="AH594" s="45">
        <v>593</v>
      </c>
    </row>
    <row r="595" spans="1:34" ht="14.25" customHeight="1" thickTop="1" thickBot="1" x14ac:dyDescent="0.25">
      <c r="A595" s="71">
        <v>100</v>
      </c>
      <c r="B595" s="53">
        <f>(I595/1000)/(A595/1000000)</f>
        <v>136.99999999999997</v>
      </c>
      <c r="C595" s="220"/>
      <c r="F595" s="81" t="s">
        <v>1432</v>
      </c>
      <c r="H595" s="48">
        <v>137</v>
      </c>
      <c r="I595" s="49">
        <v>13.7</v>
      </c>
      <c r="J595" s="95">
        <v>122</v>
      </c>
      <c r="K595" s="48">
        <v>4</v>
      </c>
      <c r="L595" s="50">
        <v>8867</v>
      </c>
      <c r="M595" s="48">
        <v>56</v>
      </c>
      <c r="N595" s="75">
        <v>66.3</v>
      </c>
      <c r="O595" s="61">
        <v>137</v>
      </c>
      <c r="P595" s="44" t="s">
        <v>1544</v>
      </c>
      <c r="Q595" s="56">
        <v>25</v>
      </c>
      <c r="R595" s="48">
        <v>0.01</v>
      </c>
      <c r="S595" s="62" t="s">
        <v>406</v>
      </c>
      <c r="T595" s="73" t="s">
        <v>279</v>
      </c>
      <c r="U595" s="62" t="s">
        <v>426</v>
      </c>
      <c r="V595" s="62"/>
      <c r="W595" s="52">
        <v>14787473</v>
      </c>
      <c r="X595" s="57"/>
      <c r="AA595" s="47" t="str">
        <f>CONCATENATE("&gt;",F595,"_",C595," ",Z595)</f>
        <v xml:space="preserve">&gt;ACT-1081-HEX_ </v>
      </c>
      <c r="AB595" s="44" t="str">
        <f>P595</f>
        <v>TCGCTGTCCACCTTCCAGCAGATGT</v>
      </c>
      <c r="AH595" s="45">
        <v>594</v>
      </c>
    </row>
    <row r="596" spans="1:34" ht="14.25" customHeight="1" thickTop="1" thickBot="1" x14ac:dyDescent="0.25">
      <c r="A596" s="71">
        <v>100</v>
      </c>
      <c r="B596" s="53">
        <f>(I596/1000)/(A596/1000000)</f>
        <v>488.99999999999994</v>
      </c>
      <c r="C596" s="223" t="s">
        <v>1957</v>
      </c>
      <c r="F596" s="81" t="s">
        <v>394</v>
      </c>
      <c r="H596" s="48">
        <v>489</v>
      </c>
      <c r="I596" s="49">
        <v>48.9</v>
      </c>
      <c r="J596" s="95">
        <v>331</v>
      </c>
      <c r="K596" s="48">
        <v>12.6</v>
      </c>
      <c r="L596" s="50">
        <v>6767</v>
      </c>
      <c r="M596" s="48">
        <v>40</v>
      </c>
      <c r="N596" s="75">
        <v>56.5</v>
      </c>
      <c r="O596" s="61">
        <v>489</v>
      </c>
      <c r="P596" s="44" t="s">
        <v>397</v>
      </c>
      <c r="Q596" s="56">
        <v>22</v>
      </c>
      <c r="R596" s="48" t="s">
        <v>393</v>
      </c>
      <c r="S596" s="62" t="s">
        <v>393</v>
      </c>
      <c r="T596" s="73"/>
      <c r="U596" s="62"/>
      <c r="V596" s="62"/>
      <c r="W596" s="52">
        <v>14788892</v>
      </c>
      <c r="X596" s="57"/>
      <c r="Z596" s="104" t="s">
        <v>3239</v>
      </c>
      <c r="AA596" s="47" t="str">
        <f>CONCATENATE("&gt;",F596,"_",C596," ",Z596)</f>
        <v>&gt;RVF-forw_149a Phlebo.RVFV</v>
      </c>
      <c r="AB596" s="44" t="str">
        <f>P596</f>
        <v>TGAAAATTCCTGAGACACATGG</v>
      </c>
      <c r="AH596" s="45">
        <v>595</v>
      </c>
    </row>
    <row r="597" spans="1:34" ht="14.25" customHeight="1" thickTop="1" thickBot="1" x14ac:dyDescent="0.25">
      <c r="A597" s="71">
        <v>100</v>
      </c>
      <c r="B597" s="53">
        <f>(I597/1000)/(A597/1000000)</f>
        <v>645.99999999999989</v>
      </c>
      <c r="C597" s="223" t="s">
        <v>1958</v>
      </c>
      <c r="F597" s="81" t="s">
        <v>398</v>
      </c>
      <c r="H597" s="48">
        <v>646</v>
      </c>
      <c r="I597" s="49">
        <v>64.599999999999994</v>
      </c>
      <c r="J597" s="95">
        <v>410</v>
      </c>
      <c r="K597" s="48">
        <v>13.9</v>
      </c>
      <c r="L597" s="50">
        <v>6347</v>
      </c>
      <c r="M597" s="48">
        <v>42</v>
      </c>
      <c r="N597" s="75">
        <v>55.9</v>
      </c>
      <c r="O597" s="61">
        <v>646</v>
      </c>
      <c r="P597" s="44" t="s">
        <v>401</v>
      </c>
      <c r="Q597" s="56">
        <v>21</v>
      </c>
      <c r="R597" s="48" t="s">
        <v>393</v>
      </c>
      <c r="S597" s="62" t="s">
        <v>393</v>
      </c>
      <c r="T597" s="73"/>
      <c r="U597" s="62"/>
      <c r="V597" s="62"/>
      <c r="W597" s="52">
        <v>14788893</v>
      </c>
      <c r="X597" s="57"/>
      <c r="Y597" s="220"/>
      <c r="Z597" s="104" t="s">
        <v>3239</v>
      </c>
      <c r="AA597" s="47" t="str">
        <f>CONCATENATE("&gt;",F597,"_",C597," ",Z597)</f>
        <v>&gt;RVF-rev_150a Phlebo.RVFV</v>
      </c>
      <c r="AB597" s="44" t="str">
        <f>P597</f>
        <v>ACTTCCTTGCATCATCTGATG</v>
      </c>
      <c r="AH597" s="45">
        <v>596</v>
      </c>
    </row>
    <row r="598" spans="1:34" ht="14.25" customHeight="1" thickTop="1" thickBot="1" x14ac:dyDescent="0.25">
      <c r="A598" s="71">
        <v>100</v>
      </c>
      <c r="B598" s="53">
        <f>(I598/1000)/(A598/1000000)</f>
        <v>325</v>
      </c>
      <c r="C598" s="223" t="s">
        <v>1959</v>
      </c>
      <c r="F598" s="81" t="s">
        <v>402</v>
      </c>
      <c r="H598" s="48">
        <v>325</v>
      </c>
      <c r="I598" s="49">
        <v>32.5</v>
      </c>
      <c r="J598" s="95">
        <v>319</v>
      </c>
      <c r="K598" s="48">
        <v>11</v>
      </c>
      <c r="L598" s="50">
        <v>9807</v>
      </c>
      <c r="M598" s="48">
        <v>53</v>
      </c>
      <c r="N598" s="75">
        <v>68</v>
      </c>
      <c r="O598" s="61">
        <v>325</v>
      </c>
      <c r="P598" s="44" t="s">
        <v>405</v>
      </c>
      <c r="Q598" s="56">
        <v>28</v>
      </c>
      <c r="R598" s="48">
        <v>0.01</v>
      </c>
      <c r="S598" s="62" t="s">
        <v>406</v>
      </c>
      <c r="T598" s="73" t="s">
        <v>278</v>
      </c>
      <c r="U598" s="62" t="s">
        <v>426</v>
      </c>
      <c r="V598" s="62"/>
      <c r="W598" s="52">
        <v>14788894</v>
      </c>
      <c r="X598" s="57"/>
      <c r="Z598" s="104" t="s">
        <v>3239</v>
      </c>
      <c r="AA598" s="47" t="str">
        <f>CONCATENATE("&gt;",F598,"_",C598," ",Z598)</f>
        <v>&gt;RVF-Sonde_151a Phlebo.RVFV</v>
      </c>
      <c r="AB598" s="44" t="str">
        <f>P598</f>
        <v>CAATGTAAGGGGCCTGTGTGGACTTGTG</v>
      </c>
      <c r="AH598" s="45">
        <v>597</v>
      </c>
    </row>
    <row r="599" spans="1:34" ht="14.25" customHeight="1" thickTop="1" thickBot="1" x14ac:dyDescent="0.25">
      <c r="A599" s="71">
        <v>100</v>
      </c>
      <c r="B599" s="53">
        <f>(I599/1000)/(A599/1000000)</f>
        <v>271</v>
      </c>
      <c r="C599" s="220"/>
      <c r="F599" s="81" t="s">
        <v>492</v>
      </c>
      <c r="H599" s="48">
        <v>271</v>
      </c>
      <c r="I599" s="49">
        <v>27.1</v>
      </c>
      <c r="J599" s="95">
        <v>237</v>
      </c>
      <c r="K599" s="48">
        <v>9.6</v>
      </c>
      <c r="L599" s="50">
        <v>8737</v>
      </c>
      <c r="M599" s="48">
        <v>46</v>
      </c>
      <c r="N599" s="75">
        <v>65.099999999999994</v>
      </c>
      <c r="O599" s="61">
        <v>271</v>
      </c>
      <c r="P599" s="44" t="s">
        <v>558</v>
      </c>
      <c r="Q599" s="56">
        <v>28</v>
      </c>
      <c r="R599" s="48" t="s">
        <v>393</v>
      </c>
      <c r="S599" s="62" t="s">
        <v>393</v>
      </c>
      <c r="T599" s="73"/>
      <c r="U599" s="62"/>
      <c r="V599" s="62"/>
      <c r="W599" s="52">
        <v>14793591</v>
      </c>
      <c r="X599" s="57"/>
      <c r="Z599" s="104" t="s">
        <v>3205</v>
      </c>
      <c r="AA599" s="47" t="str">
        <f>CONCATENATE("&gt;",F599,"_",C599," ",Z599)</f>
        <v>&gt;CCforSE01_ Nairo.CCHFV</v>
      </c>
      <c r="AB599" s="44" t="str">
        <f>P599</f>
        <v>CAAGGGGTACCAAGAAAATGAAGAAGGC</v>
      </c>
      <c r="AH599" s="45">
        <v>598</v>
      </c>
    </row>
    <row r="600" spans="1:34" ht="14.25" customHeight="1" thickTop="1" thickBot="1" x14ac:dyDescent="0.25">
      <c r="A600" s="71">
        <v>100</v>
      </c>
      <c r="B600" s="53">
        <f>(I600/1000)/(A600/1000000)</f>
        <v>301.99999999999994</v>
      </c>
      <c r="C600" s="220"/>
      <c r="F600" s="81" t="s">
        <v>493</v>
      </c>
      <c r="H600" s="48">
        <v>302</v>
      </c>
      <c r="I600" s="49">
        <v>30.2</v>
      </c>
      <c r="J600" s="95">
        <v>242</v>
      </c>
      <c r="K600" s="48">
        <v>8.9</v>
      </c>
      <c r="L600" s="50">
        <v>7989</v>
      </c>
      <c r="M600" s="48">
        <v>53</v>
      </c>
      <c r="N600" s="75">
        <v>66.400000000000006</v>
      </c>
      <c r="O600" s="61">
        <v>302</v>
      </c>
      <c r="P600" s="44" t="s">
        <v>559</v>
      </c>
      <c r="Q600" s="56">
        <v>26</v>
      </c>
      <c r="R600" s="48" t="s">
        <v>393</v>
      </c>
      <c r="S600" s="62" t="s">
        <v>393</v>
      </c>
      <c r="T600" s="73"/>
      <c r="U600" s="62"/>
      <c r="V600" s="62"/>
      <c r="W600" s="52">
        <v>14793592</v>
      </c>
      <c r="X600" s="57"/>
      <c r="Z600" s="104" t="s">
        <v>3205</v>
      </c>
      <c r="AA600" s="47" t="str">
        <f>CONCATENATE("&gt;",F600,"_",C600," ",Z600)</f>
        <v>&gt;CCrevSE02_ Nairo.CCHFV</v>
      </c>
      <c r="AB600" s="44" t="str">
        <f>P600</f>
        <v>GCCACAGGGATTGTTCCAAAGCAGAC</v>
      </c>
      <c r="AH600" s="45">
        <v>599</v>
      </c>
    </row>
    <row r="601" spans="1:34" ht="14.25" customHeight="1" thickTop="1" thickBot="1" x14ac:dyDescent="0.25">
      <c r="A601" s="71">
        <v>100</v>
      </c>
      <c r="B601" s="53">
        <f>(I601/1000)/(A601/1000000)</f>
        <v>266</v>
      </c>
      <c r="C601" s="220"/>
      <c r="F601" s="81" t="s">
        <v>494</v>
      </c>
      <c r="H601" s="48">
        <v>266</v>
      </c>
      <c r="I601" s="49">
        <v>26.6</v>
      </c>
      <c r="J601" s="95">
        <v>251</v>
      </c>
      <c r="K601" s="48">
        <v>9</v>
      </c>
      <c r="L601" s="50">
        <v>9440</v>
      </c>
      <c r="M601" s="48">
        <v>48</v>
      </c>
      <c r="N601" s="75">
        <v>65</v>
      </c>
      <c r="O601" s="61">
        <v>266</v>
      </c>
      <c r="P601" s="44" t="s">
        <v>560</v>
      </c>
      <c r="Q601" s="56">
        <v>27</v>
      </c>
      <c r="R601" s="48">
        <v>0.01</v>
      </c>
      <c r="S601" s="62" t="s">
        <v>406</v>
      </c>
      <c r="T601" s="73" t="s">
        <v>278</v>
      </c>
      <c r="U601" s="62" t="s">
        <v>426</v>
      </c>
      <c r="V601" s="62"/>
      <c r="W601" s="52">
        <v>14793593</v>
      </c>
      <c r="X601" s="57"/>
      <c r="Y601" s="220"/>
      <c r="Z601" s="104" t="s">
        <v>3205</v>
      </c>
      <c r="AA601" s="47" t="str">
        <f>CONCATENATE("&gt;",F601,"_",C601," ",Z601)</f>
        <v>&gt;CCprobeSE01_ Nairo.CCHFV</v>
      </c>
      <c r="AB601" s="44" t="str">
        <f>P601</f>
        <v>TGTCAACACAGCAGGGTGCATGTAGAT</v>
      </c>
      <c r="AH601" s="45">
        <v>600</v>
      </c>
    </row>
    <row r="602" spans="1:34" ht="14.25" customHeight="1" thickTop="1" thickBot="1" x14ac:dyDescent="0.25">
      <c r="A602" s="71">
        <v>100</v>
      </c>
      <c r="B602" s="53">
        <f>(I602/1000)/(A602/1000000)</f>
        <v>400</v>
      </c>
      <c r="C602" s="220"/>
      <c r="F602" s="81" t="s">
        <v>495</v>
      </c>
      <c r="H602" s="48">
        <v>400</v>
      </c>
      <c r="I602" s="49">
        <v>40</v>
      </c>
      <c r="J602" s="95">
        <v>379</v>
      </c>
      <c r="K602" s="48">
        <v>13.7</v>
      </c>
      <c r="L602" s="50">
        <v>9480</v>
      </c>
      <c r="M602" s="48">
        <v>48</v>
      </c>
      <c r="N602" s="75">
        <v>65</v>
      </c>
      <c r="O602" s="61">
        <v>400</v>
      </c>
      <c r="P602" s="44" t="s">
        <v>561</v>
      </c>
      <c r="Q602" s="56">
        <v>27</v>
      </c>
      <c r="R602" s="48">
        <v>0.01</v>
      </c>
      <c r="S602" s="62" t="s">
        <v>406</v>
      </c>
      <c r="T602" s="73" t="s">
        <v>278</v>
      </c>
      <c r="U602" s="62" t="s">
        <v>426</v>
      </c>
      <c r="V602" s="62"/>
      <c r="W602" s="52">
        <v>14793594</v>
      </c>
      <c r="X602" s="57"/>
      <c r="Y602" s="220"/>
      <c r="Z602" s="104" t="s">
        <v>3205</v>
      </c>
      <c r="AA602" s="47" t="str">
        <f>CONCATENATE("&gt;",F602,"_",C602," ",Z602)</f>
        <v>&gt;CCprobeSE03_ Nairo.CCHFV</v>
      </c>
      <c r="AB602" s="44" t="str">
        <f>P602</f>
        <v>TGTAAGCACGGCAGGGTGCATGTAAAT</v>
      </c>
      <c r="AH602" s="45">
        <v>601</v>
      </c>
    </row>
    <row r="603" spans="1:34" ht="14.25" customHeight="1" thickTop="1" thickBot="1" x14ac:dyDescent="0.25">
      <c r="A603" s="71">
        <v>100</v>
      </c>
      <c r="B603" s="53">
        <f>(I603/1000)/(A603/1000000)</f>
        <v>315</v>
      </c>
      <c r="C603" s="220" t="s">
        <v>3184</v>
      </c>
      <c r="F603" s="81" t="s">
        <v>731</v>
      </c>
      <c r="H603" s="48">
        <v>315</v>
      </c>
      <c r="I603" s="49">
        <v>31.5</v>
      </c>
      <c r="J603" s="95">
        <v>293</v>
      </c>
      <c r="K603" s="48">
        <v>10</v>
      </c>
      <c r="L603" s="50">
        <v>9286</v>
      </c>
      <c r="M603" s="48">
        <v>44</v>
      </c>
      <c r="N603" s="75">
        <v>63.4</v>
      </c>
      <c r="O603" s="61">
        <v>315</v>
      </c>
      <c r="P603" s="44" t="s">
        <v>732</v>
      </c>
      <c r="Q603" s="56">
        <v>27</v>
      </c>
      <c r="R603" s="48">
        <v>0.01</v>
      </c>
      <c r="S603" s="62" t="s">
        <v>406</v>
      </c>
      <c r="T603" s="73" t="s">
        <v>278</v>
      </c>
      <c r="U603" s="62" t="s">
        <v>426</v>
      </c>
      <c r="V603" s="62"/>
      <c r="W603" s="52">
        <v>14793595</v>
      </c>
      <c r="X603" s="57"/>
      <c r="Y603" s="220"/>
      <c r="Z603" s="104" t="s">
        <v>3205</v>
      </c>
      <c r="AA603" s="47" t="str">
        <f>CONCATENATE("&gt;",F603,"_",C603," ",Z603)</f>
        <v>&gt;CCprobeSE04_280a Nairo.CCHFV</v>
      </c>
      <c r="AB603" s="44" t="str">
        <f>P603</f>
        <v>ATCTATATGCACCCCGCTGTGTTAACA</v>
      </c>
      <c r="AH603" s="45">
        <v>602</v>
      </c>
    </row>
    <row r="604" spans="1:34" ht="14.25" customHeight="1" thickTop="1" thickBot="1" x14ac:dyDescent="0.25">
      <c r="A604" s="71">
        <v>100</v>
      </c>
      <c r="B604" s="53">
        <f>(I604/1000)/(A604/1000000)</f>
        <v>291</v>
      </c>
      <c r="C604" s="220" t="s">
        <v>3170</v>
      </c>
      <c r="F604" s="81" t="s">
        <v>496</v>
      </c>
      <c r="H604" s="48">
        <v>291</v>
      </c>
      <c r="I604" s="49">
        <v>29.1</v>
      </c>
      <c r="J604" s="95">
        <v>268</v>
      </c>
      <c r="K604" s="48">
        <v>9.9</v>
      </c>
      <c r="L604" s="50">
        <v>9185</v>
      </c>
      <c r="M604" s="48">
        <v>50</v>
      </c>
      <c r="N604" s="75">
        <v>64.8</v>
      </c>
      <c r="O604" s="61">
        <v>291</v>
      </c>
      <c r="P604" s="44" t="s">
        <v>562</v>
      </c>
      <c r="Q604" s="56">
        <v>26</v>
      </c>
      <c r="R604" s="48">
        <v>0.01</v>
      </c>
      <c r="S604" s="62" t="s">
        <v>406</v>
      </c>
      <c r="T604" s="73" t="s">
        <v>278</v>
      </c>
      <c r="U604" s="62" t="s">
        <v>426</v>
      </c>
      <c r="V604" s="62"/>
      <c r="W604" s="52">
        <v>14793596</v>
      </c>
      <c r="X604" s="57"/>
      <c r="Z604" s="104" t="s">
        <v>3205</v>
      </c>
      <c r="AA604" s="47" t="str">
        <f>CONCATENATE("&gt;",F604,"_",C604," ",Z604)</f>
        <v>&gt;CCprobeSE0A_281a Nairo.CCHFV</v>
      </c>
      <c r="AB604" s="44" t="str">
        <f>P604</f>
        <v>ACTCCAATGAAGTGGGGGAAGAAGCT</v>
      </c>
      <c r="AH604" s="45">
        <v>603</v>
      </c>
    </row>
    <row r="605" spans="1:34" ht="14.25" customHeight="1" thickTop="1" thickBot="1" x14ac:dyDescent="0.25">
      <c r="A605" s="71">
        <v>100</v>
      </c>
      <c r="B605" s="53">
        <f>(I605/1000)/(A605/1000000)</f>
        <v>681.99999999999989</v>
      </c>
      <c r="C605" s="220"/>
      <c r="F605" s="81" t="s">
        <v>951</v>
      </c>
      <c r="H605" s="48">
        <v>682</v>
      </c>
      <c r="I605" s="49">
        <v>68.2</v>
      </c>
      <c r="J605" s="95">
        <v>371</v>
      </c>
      <c r="K605" s="48">
        <v>12.5</v>
      </c>
      <c r="L605" s="50">
        <v>5440</v>
      </c>
      <c r="M605" s="48">
        <v>44</v>
      </c>
      <c r="N605" s="75">
        <v>51.4</v>
      </c>
      <c r="O605" s="61">
        <v>682</v>
      </c>
      <c r="P605" s="44" t="s">
        <v>952</v>
      </c>
      <c r="Q605" s="56">
        <v>18</v>
      </c>
      <c r="R605" s="48" t="s">
        <v>393</v>
      </c>
      <c r="S605" s="62" t="s">
        <v>393</v>
      </c>
      <c r="T605" s="73"/>
      <c r="U605" s="62"/>
      <c r="V605" s="62"/>
      <c r="W605" s="52">
        <v>14824144</v>
      </c>
      <c r="X605" s="57"/>
      <c r="Z605" s="104" t="s">
        <v>3249</v>
      </c>
      <c r="AA605" s="47" t="str">
        <f>CONCATENATE("&gt;",F605,"_",C605," ",Z605)</f>
        <v>&gt;USUTU F_ Flav.USUV</v>
      </c>
      <c r="AB605" s="44" t="str">
        <f>P605</f>
        <v>CGTTCTCGACTTTGACTA</v>
      </c>
      <c r="AH605" s="45">
        <v>604</v>
      </c>
    </row>
    <row r="606" spans="1:34" ht="14.25" customHeight="1" thickTop="1" thickBot="1" x14ac:dyDescent="0.25">
      <c r="A606" s="71">
        <v>100</v>
      </c>
      <c r="B606" s="53">
        <f>(I606/1000)/(A606/1000000)</f>
        <v>665.99999999999989</v>
      </c>
      <c r="F606" s="81" t="s">
        <v>953</v>
      </c>
      <c r="H606" s="48">
        <v>666</v>
      </c>
      <c r="I606" s="49">
        <v>66.599999999999994</v>
      </c>
      <c r="J606" s="95">
        <v>432</v>
      </c>
      <c r="K606" s="48">
        <v>15.7</v>
      </c>
      <c r="L606" s="50">
        <v>6491</v>
      </c>
      <c r="M606" s="48">
        <v>38</v>
      </c>
      <c r="N606" s="75">
        <v>54</v>
      </c>
      <c r="O606" s="61">
        <v>666</v>
      </c>
      <c r="P606" s="44" t="s">
        <v>954</v>
      </c>
      <c r="Q606" s="56">
        <v>21</v>
      </c>
      <c r="R606" s="48" t="s">
        <v>393</v>
      </c>
      <c r="S606" s="62" t="s">
        <v>393</v>
      </c>
      <c r="T606" s="73"/>
      <c r="U606" s="62"/>
      <c r="V606" s="62"/>
      <c r="W606" s="52">
        <v>14824145</v>
      </c>
      <c r="X606" s="57"/>
      <c r="Z606" s="104" t="s">
        <v>3249</v>
      </c>
      <c r="AA606" s="47" t="str">
        <f>CONCATENATE("&gt;",F606,"_",C606," ",Z606)</f>
        <v>&gt;USUTU R_ Flav.USUV</v>
      </c>
      <c r="AB606" s="44" t="str">
        <f>P606</f>
        <v>GCTAGTAGTAGTTCTTATGGA</v>
      </c>
      <c r="AH606" s="45">
        <v>605</v>
      </c>
    </row>
    <row r="607" spans="1:34" ht="14.25" customHeight="1" thickTop="1" thickBot="1" x14ac:dyDescent="0.25">
      <c r="A607" s="71">
        <v>100</v>
      </c>
      <c r="B607" s="53">
        <f>(I607/1000)/(A607/1000000)</f>
        <v>205</v>
      </c>
      <c r="C607" s="220"/>
      <c r="F607" s="81" t="s">
        <v>1433</v>
      </c>
      <c r="H607" s="48">
        <v>205</v>
      </c>
      <c r="I607" s="49">
        <v>20.5</v>
      </c>
      <c r="J607" s="95">
        <v>161</v>
      </c>
      <c r="K607" s="48">
        <v>5.6</v>
      </c>
      <c r="L607" s="50">
        <v>7844</v>
      </c>
      <c r="M607" s="48">
        <v>45</v>
      </c>
      <c r="N607" s="75">
        <v>58.4</v>
      </c>
      <c r="O607" s="61">
        <v>205</v>
      </c>
      <c r="P607" s="44" t="s">
        <v>969</v>
      </c>
      <c r="Q607" s="56">
        <v>22</v>
      </c>
      <c r="R607" s="48">
        <v>0.01</v>
      </c>
      <c r="S607" s="62" t="s">
        <v>406</v>
      </c>
      <c r="T607" s="73" t="s">
        <v>739</v>
      </c>
      <c r="U607" s="62" t="s">
        <v>411</v>
      </c>
      <c r="V607" s="62"/>
      <c r="W607" s="52">
        <v>14824146</v>
      </c>
      <c r="X607" s="57"/>
      <c r="Y607" s="220"/>
      <c r="Z607" s="104" t="s">
        <v>3249</v>
      </c>
      <c r="AA607" s="47" t="str">
        <f>CONCATENATE("&gt;",F607,"_",C607," ",Z607)</f>
        <v>&gt;USUTU P_Cy5_ Flav.USUV</v>
      </c>
      <c r="AB607" s="44" t="str">
        <f>P607</f>
        <v>ACCGTCACAATCACTGAAGCAT</v>
      </c>
      <c r="AH607" s="45">
        <v>606</v>
      </c>
    </row>
    <row r="608" spans="1:34" ht="14.25" customHeight="1" thickTop="1" thickBot="1" x14ac:dyDescent="0.25">
      <c r="A608" s="71">
        <v>100</v>
      </c>
      <c r="B608" s="53">
        <f>(I608/1000)/(A608/1000000)</f>
        <v>492</v>
      </c>
      <c r="C608" s="220"/>
      <c r="F608" s="81" t="s">
        <v>1434</v>
      </c>
      <c r="H608" s="48">
        <v>492</v>
      </c>
      <c r="I608" s="49">
        <v>49.2</v>
      </c>
      <c r="J608" s="95">
        <v>379</v>
      </c>
      <c r="K608" s="48">
        <v>13.6</v>
      </c>
      <c r="L608" s="50">
        <v>7697</v>
      </c>
      <c r="M608" s="48">
        <v>48</v>
      </c>
      <c r="N608" s="75">
        <v>63</v>
      </c>
      <c r="O608" s="61">
        <v>492</v>
      </c>
      <c r="P608" s="44" t="s">
        <v>1435</v>
      </c>
      <c r="Q608" s="56">
        <v>25</v>
      </c>
      <c r="R608" s="48">
        <v>0.05</v>
      </c>
      <c r="S608" s="62" t="s">
        <v>385</v>
      </c>
      <c r="T608" s="73"/>
      <c r="U608" s="62"/>
      <c r="V608" s="62"/>
      <c r="W608" s="52">
        <v>14844372</v>
      </c>
      <c r="X608" s="57"/>
      <c r="Y608" s="220"/>
      <c r="Z608" s="104" t="s">
        <v>3246</v>
      </c>
      <c r="AA608" s="47" t="str">
        <f>CONCATENATE("&gt;",F608,"_",C608," ",Z608)</f>
        <v>&gt;Sind1F1_ Alpha.SindV</v>
      </c>
      <c r="AB608" s="44" t="str">
        <f>P608</f>
        <v>ATTGGCGGCGTAGTACACACTATTG</v>
      </c>
      <c r="AH608" s="45">
        <v>607</v>
      </c>
    </row>
    <row r="609" spans="1:34" ht="14.25" customHeight="1" thickTop="1" thickBot="1" x14ac:dyDescent="0.25">
      <c r="A609" s="71">
        <v>100</v>
      </c>
      <c r="B609" s="53">
        <f>(I609/1000)/(A609/1000000)</f>
        <v>670</v>
      </c>
      <c r="C609" s="220"/>
      <c r="F609" s="81" t="s">
        <v>1436</v>
      </c>
      <c r="H609" s="48">
        <v>670</v>
      </c>
      <c r="I609" s="49">
        <v>67</v>
      </c>
      <c r="J609" s="95">
        <v>429</v>
      </c>
      <c r="K609" s="48">
        <v>14.4</v>
      </c>
      <c r="L609" s="50">
        <v>6398</v>
      </c>
      <c r="M609" s="48">
        <v>61</v>
      </c>
      <c r="N609" s="75">
        <v>63.7</v>
      </c>
      <c r="O609" s="61">
        <v>670</v>
      </c>
      <c r="P609" s="44" t="s">
        <v>1437</v>
      </c>
      <c r="Q609" s="56">
        <v>21</v>
      </c>
      <c r="R609" s="48">
        <v>0.05</v>
      </c>
      <c r="S609" s="62" t="s">
        <v>385</v>
      </c>
      <c r="T609" s="73"/>
      <c r="U609" s="62"/>
      <c r="V609" s="62"/>
      <c r="W609" s="52">
        <v>14844373</v>
      </c>
      <c r="X609" s="57"/>
      <c r="Y609" s="220"/>
      <c r="Z609" s="104" t="s">
        <v>3246</v>
      </c>
      <c r="AA609" s="47" t="str">
        <f>CONCATENATE("&gt;",F609,"_",C609," ",Z609)</f>
        <v>&gt;Sind1R656_ Alpha.SindV</v>
      </c>
      <c r="AB609" s="44" t="str">
        <f>P609</f>
        <v>AGGACTTTCTCGTCGGCCCAG</v>
      </c>
      <c r="AH609" s="45">
        <v>608</v>
      </c>
    </row>
    <row r="610" spans="1:34" ht="14.25" customHeight="1" thickTop="1" thickBot="1" x14ac:dyDescent="0.25">
      <c r="A610" s="71">
        <v>100</v>
      </c>
      <c r="B610" s="53">
        <f>(I610/1000)/(A610/1000000)</f>
        <v>650</v>
      </c>
      <c r="C610" s="220"/>
      <c r="F610" s="81" t="s">
        <v>1438</v>
      </c>
      <c r="H610" s="48">
        <v>650</v>
      </c>
      <c r="I610" s="49">
        <v>65</v>
      </c>
      <c r="J610" s="95">
        <v>440</v>
      </c>
      <c r="K610" s="48">
        <v>15</v>
      </c>
      <c r="L610" s="50">
        <v>6767</v>
      </c>
      <c r="M610" s="48">
        <v>63</v>
      </c>
      <c r="N610" s="75">
        <v>65.8</v>
      </c>
      <c r="O610" s="61">
        <v>650</v>
      </c>
      <c r="P610" s="44" t="s">
        <v>1439</v>
      </c>
      <c r="Q610" s="56">
        <v>22</v>
      </c>
      <c r="R610" s="48">
        <v>0.05</v>
      </c>
      <c r="S610" s="62" t="s">
        <v>385</v>
      </c>
      <c r="T610" s="73"/>
      <c r="U610" s="62"/>
      <c r="V610" s="62"/>
      <c r="W610" s="52">
        <v>14844374</v>
      </c>
      <c r="X610" s="57"/>
      <c r="Y610" s="220"/>
      <c r="Z610" s="104" t="s">
        <v>3246</v>
      </c>
      <c r="AA610" s="47" t="str">
        <f>CONCATENATE("&gt;",F610,"_",C610," ",Z610)</f>
        <v>&gt;sind2F589_ Alpha.SindV</v>
      </c>
      <c r="AB610" s="44" t="str">
        <f>P610</f>
        <v>GCGTGCGGACCCTGTACTGGAT</v>
      </c>
      <c r="AH610" s="45">
        <v>609</v>
      </c>
    </row>
    <row r="611" spans="1:34" ht="14.25" customHeight="1" thickTop="1" thickBot="1" x14ac:dyDescent="0.25">
      <c r="A611" s="71">
        <v>100</v>
      </c>
      <c r="B611" s="53">
        <f>(I611/1000)/(A611/1000000)</f>
        <v>427</v>
      </c>
      <c r="C611" s="220"/>
      <c r="F611" s="81" t="s">
        <v>1440</v>
      </c>
      <c r="H611" s="48">
        <v>427</v>
      </c>
      <c r="I611" s="49">
        <v>42.7</v>
      </c>
      <c r="J611" s="95">
        <v>286</v>
      </c>
      <c r="K611" s="48">
        <v>10</v>
      </c>
      <c r="L611" s="50">
        <v>6695</v>
      </c>
      <c r="M611" s="48">
        <v>54</v>
      </c>
      <c r="N611" s="75">
        <v>62.1</v>
      </c>
      <c r="O611" s="61">
        <v>427</v>
      </c>
      <c r="P611" s="44" t="s">
        <v>1441</v>
      </c>
      <c r="Q611" s="56">
        <v>22</v>
      </c>
      <c r="R611" s="48">
        <v>0.05</v>
      </c>
      <c r="S611" s="62" t="s">
        <v>385</v>
      </c>
      <c r="T611" s="73"/>
      <c r="U611" s="62"/>
      <c r="V611" s="62"/>
      <c r="W611" s="52">
        <v>14844375</v>
      </c>
      <c r="X611" s="57"/>
      <c r="Y611" s="220"/>
      <c r="Z611" s="104" t="s">
        <v>3246</v>
      </c>
      <c r="AA611" s="47" t="str">
        <f>CONCATENATE("&gt;",F611,"_",C611," ",Z611)</f>
        <v>&gt;sind2R1140_ Alpha.SindV</v>
      </c>
      <c r="AB611" s="44" t="str">
        <f>P611</f>
        <v>CAATTCGCTGGTTGAGCCCAAC</v>
      </c>
      <c r="AH611" s="45">
        <v>610</v>
      </c>
    </row>
    <row r="612" spans="1:34" ht="14.25" customHeight="1" thickTop="1" thickBot="1" x14ac:dyDescent="0.25">
      <c r="A612" s="71">
        <v>100</v>
      </c>
      <c r="B612" s="53">
        <f>(I612/1000)/(A612/1000000)</f>
        <v>579</v>
      </c>
      <c r="C612" s="220"/>
      <c r="F612" s="81" t="s">
        <v>1442</v>
      </c>
      <c r="H612" s="48">
        <v>579</v>
      </c>
      <c r="I612" s="49">
        <v>57.9</v>
      </c>
      <c r="J612" s="95">
        <v>442</v>
      </c>
      <c r="K612" s="48">
        <v>15.9</v>
      </c>
      <c r="L612" s="50">
        <v>7635</v>
      </c>
      <c r="M612" s="48">
        <v>56</v>
      </c>
      <c r="N612" s="75">
        <v>66.3</v>
      </c>
      <c r="O612" s="61">
        <v>579</v>
      </c>
      <c r="P612" s="44" t="s">
        <v>1443</v>
      </c>
      <c r="Q612" s="56">
        <v>25</v>
      </c>
      <c r="R612" s="48">
        <v>0.05</v>
      </c>
      <c r="S612" s="62" t="s">
        <v>385</v>
      </c>
      <c r="T612" s="73"/>
      <c r="U612" s="62"/>
      <c r="V612" s="62"/>
      <c r="W612" s="52">
        <v>14844376</v>
      </c>
      <c r="X612" s="57"/>
      <c r="Y612" s="220"/>
      <c r="Z612" s="104" t="s">
        <v>3246</v>
      </c>
      <c r="AA612" s="47" t="str">
        <f>CONCATENATE("&gt;",F612,"_",C612," ",Z612)</f>
        <v>&gt;sind3F1089_ Alpha.SindV</v>
      </c>
      <c r="AB612" s="44" t="str">
        <f>P612</f>
        <v>CGGCCACCATATGCGATCAGATGAC</v>
      </c>
      <c r="AH612" s="45">
        <v>611</v>
      </c>
    </row>
    <row r="613" spans="1:34" ht="14.25" customHeight="1" thickTop="1" thickBot="1" x14ac:dyDescent="0.25">
      <c r="A613" s="71">
        <v>100</v>
      </c>
      <c r="B613" s="53">
        <f>(I613/1000)/(A613/1000000)</f>
        <v>578</v>
      </c>
      <c r="C613" s="220"/>
      <c r="F613" s="81" t="s">
        <v>1444</v>
      </c>
      <c r="H613" s="48">
        <v>578</v>
      </c>
      <c r="I613" s="49">
        <v>57.8</v>
      </c>
      <c r="J613" s="95">
        <v>438</v>
      </c>
      <c r="K613" s="48">
        <v>14</v>
      </c>
      <c r="L613" s="50">
        <v>7575</v>
      </c>
      <c r="M613" s="48">
        <v>60</v>
      </c>
      <c r="N613" s="75">
        <v>67.900000000000006</v>
      </c>
      <c r="O613" s="61">
        <v>578</v>
      </c>
      <c r="P613" s="44" t="s">
        <v>1445</v>
      </c>
      <c r="Q613" s="56">
        <v>25</v>
      </c>
      <c r="R613" s="48">
        <v>0.05</v>
      </c>
      <c r="S613" s="62" t="s">
        <v>385</v>
      </c>
      <c r="T613" s="73"/>
      <c r="U613" s="62"/>
      <c r="V613" s="62"/>
      <c r="W613" s="52">
        <v>14844377</v>
      </c>
      <c r="X613" s="57"/>
      <c r="Y613" s="220"/>
      <c r="Z613" s="104" t="s">
        <v>3246</v>
      </c>
      <c r="AA613" s="47" t="str">
        <f>CONCATENATE("&gt;",F613,"_",C613," ",Z613)</f>
        <v>&gt;sind3R1570_ Alpha.SindV</v>
      </c>
      <c r="AB613" s="44" t="str">
        <f>P613</f>
        <v>AGTGCTTCTCGGAGCTTCTCCGCTC</v>
      </c>
      <c r="AH613" s="45">
        <v>612</v>
      </c>
    </row>
    <row r="614" spans="1:34" ht="14.25" customHeight="1" thickTop="1" thickBot="1" x14ac:dyDescent="0.25">
      <c r="A614" s="71">
        <v>100</v>
      </c>
      <c r="B614" s="53">
        <f>(I614/1000)/(A614/1000000)</f>
        <v>555</v>
      </c>
      <c r="C614" s="220"/>
      <c r="F614" s="81" t="s">
        <v>1446</v>
      </c>
      <c r="H614" s="48">
        <v>555</v>
      </c>
      <c r="I614" s="49">
        <v>55.5</v>
      </c>
      <c r="J614" s="95">
        <v>442</v>
      </c>
      <c r="K614" s="48">
        <v>15.3</v>
      </c>
      <c r="L614" s="50">
        <v>7962</v>
      </c>
      <c r="M614" s="48">
        <v>53</v>
      </c>
      <c r="N614" s="75">
        <v>66.400000000000006</v>
      </c>
      <c r="O614" s="61">
        <v>555</v>
      </c>
      <c r="P614" s="44" t="s">
        <v>1447</v>
      </c>
      <c r="Q614" s="56">
        <v>26</v>
      </c>
      <c r="R614" s="48">
        <v>0.05</v>
      </c>
      <c r="S614" s="62" t="s">
        <v>385</v>
      </c>
      <c r="T614" s="73"/>
      <c r="U614" s="62"/>
      <c r="V614" s="62"/>
      <c r="W614" s="52">
        <v>14844378</v>
      </c>
      <c r="X614" s="57"/>
      <c r="Y614" s="220"/>
      <c r="Z614" s="104" t="s">
        <v>3246</v>
      </c>
      <c r="AA614" s="47" t="str">
        <f>CONCATENATE("&gt;",F614,"_",C614," ",Z614)</f>
        <v>&gt;sind4F1462_ Alpha.SindV</v>
      </c>
      <c r="AB614" s="44" t="str">
        <f>P614</f>
        <v>TCTTTGCCCATGTCGCTGAGGCAGAA</v>
      </c>
      <c r="AH614" s="45">
        <v>613</v>
      </c>
    </row>
    <row r="615" spans="1:34" ht="14.25" customHeight="1" thickTop="1" thickBot="1" x14ac:dyDescent="0.25">
      <c r="A615" s="71">
        <v>100</v>
      </c>
      <c r="B615" s="53">
        <f>(I615/1000)/(A615/1000000)</f>
        <v>703</v>
      </c>
      <c r="C615" s="220"/>
      <c r="F615" s="81" t="s">
        <v>1448</v>
      </c>
      <c r="H615" s="48">
        <v>703</v>
      </c>
      <c r="I615" s="49">
        <v>70.3</v>
      </c>
      <c r="J615" s="95">
        <v>574</v>
      </c>
      <c r="K615" s="48">
        <v>19.7</v>
      </c>
      <c r="L615" s="50">
        <v>8170</v>
      </c>
      <c r="M615" s="48">
        <v>48</v>
      </c>
      <c r="N615" s="75">
        <v>65</v>
      </c>
      <c r="O615" s="61">
        <v>703</v>
      </c>
      <c r="P615" s="44" t="s">
        <v>1449</v>
      </c>
      <c r="Q615" s="56">
        <v>27</v>
      </c>
      <c r="R615" s="48">
        <v>0.05</v>
      </c>
      <c r="S615" s="62" t="s">
        <v>385</v>
      </c>
      <c r="T615" s="73"/>
      <c r="U615" s="62"/>
      <c r="V615" s="62"/>
      <c r="W615" s="52">
        <v>14844379</v>
      </c>
      <c r="X615" s="57"/>
      <c r="Y615" s="220"/>
      <c r="Z615" s="104" t="s">
        <v>3246</v>
      </c>
      <c r="AA615" s="47" t="str">
        <f>CONCATENATE("&gt;",F615,"_",C615," ",Z615)</f>
        <v>&gt;sind4R2061_ Alpha.SindV</v>
      </c>
      <c r="AB615" s="44" t="str">
        <f>P615</f>
        <v>CACGTCAAACACGTACTCTGTTTCTGC</v>
      </c>
      <c r="AH615" s="45">
        <v>614</v>
      </c>
    </row>
    <row r="616" spans="1:34" ht="14.25" customHeight="1" thickTop="1" thickBot="1" x14ac:dyDescent="0.25">
      <c r="A616" s="71">
        <v>100</v>
      </c>
      <c r="B616" s="53">
        <f>(I616/1000)/(A616/1000000)</f>
        <v>369.99999999999994</v>
      </c>
      <c r="C616" s="220"/>
      <c r="F616" s="81" t="s">
        <v>1450</v>
      </c>
      <c r="H616" s="48">
        <v>370</v>
      </c>
      <c r="I616" s="49">
        <v>37</v>
      </c>
      <c r="J616" s="95">
        <v>287</v>
      </c>
      <c r="K616" s="48">
        <v>11.2</v>
      </c>
      <c r="L616" s="50">
        <v>7748</v>
      </c>
      <c r="M616" s="48">
        <v>44</v>
      </c>
      <c r="N616" s="75">
        <v>61.3</v>
      </c>
      <c r="O616" s="61">
        <v>370</v>
      </c>
      <c r="P616" s="44" t="s">
        <v>1451</v>
      </c>
      <c r="Q616" s="56">
        <v>25</v>
      </c>
      <c r="R616" s="48">
        <v>0.05</v>
      </c>
      <c r="S616" s="62" t="s">
        <v>385</v>
      </c>
      <c r="T616" s="73"/>
      <c r="U616" s="62"/>
      <c r="V616" s="62"/>
      <c r="W616" s="52">
        <v>14844380</v>
      </c>
      <c r="X616" s="57"/>
      <c r="Y616" s="220"/>
      <c r="Z616" s="104" t="s">
        <v>3246</v>
      </c>
      <c r="AA616" s="47" t="str">
        <f>CONCATENATE("&gt;",F616,"_",C616," ",Z616)</f>
        <v>&gt;sind5F1984_ Alpha.SindV</v>
      </c>
      <c r="AB616" s="44" t="str">
        <f>P616</f>
        <v>ACGAAAGAGAGTTTGTGAACCGCAA</v>
      </c>
      <c r="AH616" s="45">
        <v>615</v>
      </c>
    </row>
    <row r="617" spans="1:34" ht="14.25" customHeight="1" thickTop="1" thickBot="1" x14ac:dyDescent="0.25">
      <c r="A617" s="71">
        <v>100</v>
      </c>
      <c r="B617" s="53">
        <f>(I617/1000)/(A617/1000000)</f>
        <v>442.99999999999994</v>
      </c>
      <c r="C617" s="220"/>
      <c r="F617" s="81" t="s">
        <v>1452</v>
      </c>
      <c r="H617" s="48">
        <v>443</v>
      </c>
      <c r="I617" s="49">
        <v>44.3</v>
      </c>
      <c r="J617" s="95">
        <v>364</v>
      </c>
      <c r="K617" s="48">
        <v>12.4</v>
      </c>
      <c r="L617" s="50">
        <v>8216</v>
      </c>
      <c r="M617" s="48">
        <v>44</v>
      </c>
      <c r="N617" s="75">
        <v>63.4</v>
      </c>
      <c r="O617" s="61">
        <v>443</v>
      </c>
      <c r="P617" s="44" t="s">
        <v>1453</v>
      </c>
      <c r="Q617" s="56">
        <v>27</v>
      </c>
      <c r="R617" s="48">
        <v>0.05</v>
      </c>
      <c r="S617" s="62" t="s">
        <v>385</v>
      </c>
      <c r="T617" s="73"/>
      <c r="U617" s="62"/>
      <c r="V617" s="62"/>
      <c r="W617" s="52">
        <v>14844381</v>
      </c>
      <c r="X617" s="57"/>
      <c r="Y617" s="220"/>
      <c r="Z617" s="104" t="s">
        <v>3246</v>
      </c>
      <c r="AA617" s="47" t="str">
        <f>CONCATENATE("&gt;",F617,"_",C617," ",Z617)</f>
        <v>&gt;sind5R2655_ Alpha.SindV</v>
      </c>
      <c r="AB617" s="44" t="str">
        <f>P617</f>
        <v>TCATCTTTCCATCGTAATGCAGTGTCG</v>
      </c>
      <c r="AH617" s="45">
        <v>616</v>
      </c>
    </row>
    <row r="618" spans="1:34" ht="14.25" customHeight="1" thickTop="1" thickBot="1" x14ac:dyDescent="0.25">
      <c r="A618" s="71">
        <v>100</v>
      </c>
      <c r="B618" s="53">
        <f>(I618/1000)/(A618/1000000)</f>
        <v>613.99999999999989</v>
      </c>
      <c r="C618" s="220"/>
      <c r="F618" s="81" t="s">
        <v>1454</v>
      </c>
      <c r="H618" s="48">
        <v>614</v>
      </c>
      <c r="I618" s="49">
        <v>61.4</v>
      </c>
      <c r="J618" s="95">
        <v>509</v>
      </c>
      <c r="K618" s="48">
        <v>18.600000000000001</v>
      </c>
      <c r="L618" s="50">
        <v>8283</v>
      </c>
      <c r="M618" s="48">
        <v>44</v>
      </c>
      <c r="N618" s="75">
        <v>63.4</v>
      </c>
      <c r="O618" s="61">
        <v>614</v>
      </c>
      <c r="P618" s="44" t="s">
        <v>1455</v>
      </c>
      <c r="Q618" s="56">
        <v>27</v>
      </c>
      <c r="R618" s="48">
        <v>0.05</v>
      </c>
      <c r="S618" s="62" t="s">
        <v>385</v>
      </c>
      <c r="T618" s="73"/>
      <c r="U618" s="62"/>
      <c r="V618" s="62"/>
      <c r="W618" s="52">
        <v>14844382</v>
      </c>
      <c r="X618" s="57"/>
      <c r="Y618" s="220"/>
      <c r="Z618" s="104" t="s">
        <v>3246</v>
      </c>
      <c r="AA618" s="47" t="str">
        <f>CONCATENATE("&gt;",F618,"_",C618," ",Z618)</f>
        <v>&gt;sind6F2550_ Alpha.SindV</v>
      </c>
      <c r="AB618" s="44" t="str">
        <f>P618</f>
        <v>GCAATGCGGATTCTTCAACATGATGCA</v>
      </c>
      <c r="AH618" s="45">
        <v>617</v>
      </c>
    </row>
    <row r="619" spans="1:34" ht="14.25" customHeight="1" thickTop="1" thickBot="1" x14ac:dyDescent="0.25">
      <c r="A619" s="71">
        <v>100</v>
      </c>
      <c r="B619" s="53">
        <f>(I619/1000)/(A619/1000000)</f>
        <v>589</v>
      </c>
      <c r="C619" s="220"/>
      <c r="F619" s="81" t="s">
        <v>1456</v>
      </c>
      <c r="H619" s="48">
        <v>589</v>
      </c>
      <c r="I619" s="49">
        <v>58.9</v>
      </c>
      <c r="J619" s="95">
        <v>459</v>
      </c>
      <c r="K619" s="48">
        <v>14.3</v>
      </c>
      <c r="L619" s="50">
        <v>7799</v>
      </c>
      <c r="M619" s="48">
        <v>57</v>
      </c>
      <c r="N619" s="75">
        <v>68</v>
      </c>
      <c r="O619" s="61">
        <v>589</v>
      </c>
      <c r="P619" s="44" t="s">
        <v>1457</v>
      </c>
      <c r="Q619" s="56">
        <v>26</v>
      </c>
      <c r="R619" s="48">
        <v>0.05</v>
      </c>
      <c r="S619" s="62" t="s">
        <v>385</v>
      </c>
      <c r="T619" s="73"/>
      <c r="U619" s="62"/>
      <c r="V619" s="62"/>
      <c r="W619" s="52">
        <v>14844383</v>
      </c>
      <c r="X619" s="57"/>
      <c r="Y619" s="220"/>
      <c r="Z619" s="104" t="s">
        <v>3246</v>
      </c>
      <c r="AA619" s="47" t="str">
        <f>CONCATENATE("&gt;",F619,"_",C619," ",Z619)</f>
        <v>&gt;sind6R3030_ Alpha.SindV</v>
      </c>
      <c r="AB619" s="44" t="str">
        <f>P619</f>
        <v>CCCTTGTGTTCAGCTTCCCAGTCCTC</v>
      </c>
      <c r="AH619" s="45">
        <v>618</v>
      </c>
    </row>
    <row r="620" spans="1:34" ht="14.25" customHeight="1" thickTop="1" thickBot="1" x14ac:dyDescent="0.25">
      <c r="A620" s="71">
        <v>100</v>
      </c>
      <c r="B620" s="53">
        <f>(I620/1000)/(A620/1000000)</f>
        <v>790</v>
      </c>
      <c r="C620" s="220"/>
      <c r="F620" s="81" t="s">
        <v>1458</v>
      </c>
      <c r="H620" s="48">
        <v>790</v>
      </c>
      <c r="I620" s="49">
        <v>79</v>
      </c>
      <c r="J620" s="95">
        <v>579</v>
      </c>
      <c r="K620" s="48">
        <v>19.7</v>
      </c>
      <c r="L620" s="50">
        <v>7329</v>
      </c>
      <c r="M620" s="48">
        <v>62</v>
      </c>
      <c r="N620" s="75">
        <v>67.8</v>
      </c>
      <c r="O620" s="61">
        <v>790</v>
      </c>
      <c r="P620" s="44" t="s">
        <v>1459</v>
      </c>
      <c r="Q620" s="56">
        <v>24</v>
      </c>
      <c r="R620" s="48">
        <v>0.05</v>
      </c>
      <c r="S620" s="62" t="s">
        <v>385</v>
      </c>
      <c r="T620" s="73"/>
      <c r="U620" s="62"/>
      <c r="V620" s="62"/>
      <c r="W620" s="52">
        <v>14844384</v>
      </c>
      <c r="X620" s="57"/>
      <c r="Y620" s="220"/>
      <c r="Z620" s="104" t="s">
        <v>3246</v>
      </c>
      <c r="AA620" s="47" t="str">
        <f>CONCATENATE("&gt;",F620,"_",C620," ",Z620)</f>
        <v>&gt;sind7F2944_ Alpha.SindV</v>
      </c>
      <c r="AB620" s="44" t="str">
        <f>P620</f>
        <v>CGTGTTGCTCACCCGCACTGAGGA</v>
      </c>
      <c r="AH620" s="45">
        <v>619</v>
      </c>
    </row>
    <row r="621" spans="1:34" s="197" customFormat="1" ht="14.25" customHeight="1" thickTop="1" thickBot="1" x14ac:dyDescent="0.25">
      <c r="A621" s="71">
        <v>100</v>
      </c>
      <c r="B621" s="53">
        <f>(I621/1000)/(A621/1000000)</f>
        <v>238.99999999999997</v>
      </c>
      <c r="C621" s="220"/>
      <c r="D621" s="45"/>
      <c r="E621" s="45"/>
      <c r="F621" s="81" t="s">
        <v>1460</v>
      </c>
      <c r="G621" s="45"/>
      <c r="H621" s="48">
        <v>239</v>
      </c>
      <c r="I621" s="49">
        <v>23.9</v>
      </c>
      <c r="J621" s="95">
        <v>170</v>
      </c>
      <c r="K621" s="48">
        <v>6.3</v>
      </c>
      <c r="L621" s="50">
        <v>7092</v>
      </c>
      <c r="M621" s="48">
        <v>65</v>
      </c>
      <c r="N621" s="75">
        <v>67.8</v>
      </c>
      <c r="O621" s="61">
        <v>239</v>
      </c>
      <c r="P621" s="44" t="s">
        <v>1461</v>
      </c>
      <c r="Q621" s="56">
        <v>23</v>
      </c>
      <c r="R621" s="48">
        <v>0.05</v>
      </c>
      <c r="S621" s="62" t="s">
        <v>385</v>
      </c>
      <c r="T621" s="73"/>
      <c r="U621" s="62"/>
      <c r="V621" s="62"/>
      <c r="W621" s="52">
        <v>14844385</v>
      </c>
      <c r="X621" s="57"/>
      <c r="Y621" s="220"/>
      <c r="Z621" s="104" t="s">
        <v>3246</v>
      </c>
      <c r="AA621" s="47" t="str">
        <f>CONCATENATE("&gt;",F621,"_",C621," ",Z621)</f>
        <v>&gt;sind7R3706_ Alpha.SindV</v>
      </c>
      <c r="AB621" s="44" t="str">
        <f>P621</f>
        <v>CGGCGGAAACCCGAAAGCCAGGT</v>
      </c>
      <c r="AC621" s="45"/>
      <c r="AD621" s="45"/>
      <c r="AE621" s="45"/>
      <c r="AF621" s="45"/>
      <c r="AG621" s="45"/>
      <c r="AH621" s="45">
        <v>620</v>
      </c>
    </row>
    <row r="622" spans="1:34" s="197" customFormat="1" ht="14.25" customHeight="1" thickTop="1" thickBot="1" x14ac:dyDescent="0.25">
      <c r="A622" s="71">
        <v>100</v>
      </c>
      <c r="B622" s="53">
        <f>(I622/1000)/(A622/1000000)</f>
        <v>337</v>
      </c>
      <c r="C622" s="220"/>
      <c r="D622" s="45"/>
      <c r="E622" s="45"/>
      <c r="F622" s="81" t="s">
        <v>1462</v>
      </c>
      <c r="G622" s="45"/>
      <c r="H622" s="48">
        <v>337</v>
      </c>
      <c r="I622" s="49">
        <v>33.700000000000003</v>
      </c>
      <c r="J622" s="95">
        <v>217</v>
      </c>
      <c r="K622" s="48">
        <v>7.6</v>
      </c>
      <c r="L622" s="50">
        <v>6447</v>
      </c>
      <c r="M622" s="48">
        <v>61</v>
      </c>
      <c r="N622" s="75">
        <v>63.7</v>
      </c>
      <c r="O622" s="61">
        <v>337</v>
      </c>
      <c r="P622" s="44" t="s">
        <v>1463</v>
      </c>
      <c r="Q622" s="56">
        <v>21</v>
      </c>
      <c r="R622" s="48">
        <v>0.05</v>
      </c>
      <c r="S622" s="62" t="s">
        <v>385</v>
      </c>
      <c r="T622" s="73"/>
      <c r="U622" s="62"/>
      <c r="V622" s="62"/>
      <c r="W622" s="52">
        <v>14844386</v>
      </c>
      <c r="X622" s="57"/>
      <c r="Y622" s="220"/>
      <c r="Z622" s="104" t="s">
        <v>3246</v>
      </c>
      <c r="AA622" s="47" t="str">
        <f>CONCATENATE("&gt;",F622,"_",C622," ",Z622)</f>
        <v>&gt;sind8F3680_ Alpha.SindV</v>
      </c>
      <c r="AB622" s="44" t="str">
        <f>P622</f>
        <v>GAATGGATCGCCCCGATTGGC</v>
      </c>
      <c r="AC622" s="45"/>
      <c r="AD622" s="45"/>
      <c r="AE622" s="45"/>
      <c r="AF622" s="45"/>
      <c r="AG622" s="45"/>
      <c r="AH622" s="45">
        <v>621</v>
      </c>
    </row>
    <row r="623" spans="1:34" s="197" customFormat="1" ht="14.25" customHeight="1" thickTop="1" thickBot="1" x14ac:dyDescent="0.25">
      <c r="A623" s="71">
        <v>100</v>
      </c>
      <c r="B623" s="53">
        <f>(I623/1000)/(A623/1000000)</f>
        <v>368</v>
      </c>
      <c r="C623" s="220"/>
      <c r="D623" s="45"/>
      <c r="E623" s="45"/>
      <c r="F623" s="81" t="s">
        <v>1464</v>
      </c>
      <c r="G623" s="45"/>
      <c r="H623" s="48">
        <v>368</v>
      </c>
      <c r="I623" s="49">
        <v>36.799999999999997</v>
      </c>
      <c r="J623" s="95">
        <v>283</v>
      </c>
      <c r="K623" s="48">
        <v>10.1</v>
      </c>
      <c r="L623" s="50">
        <v>7681</v>
      </c>
      <c r="M623" s="48">
        <v>52</v>
      </c>
      <c r="N623" s="75">
        <v>64.599999999999994</v>
      </c>
      <c r="O623" s="61">
        <v>368</v>
      </c>
      <c r="P623" s="44" t="s">
        <v>1465</v>
      </c>
      <c r="Q623" s="56">
        <v>25</v>
      </c>
      <c r="R623" s="48">
        <v>0.05</v>
      </c>
      <c r="S623" s="62" t="s">
        <v>385</v>
      </c>
      <c r="T623" s="73"/>
      <c r="U623" s="62"/>
      <c r="V623" s="62"/>
      <c r="W623" s="52">
        <v>14844387</v>
      </c>
      <c r="X623" s="57"/>
      <c r="Y623" s="220"/>
      <c r="Z623" s="104" t="s">
        <v>3246</v>
      </c>
      <c r="AA623" s="47" t="str">
        <f>CONCATENATE("&gt;",F623,"_",C623," ",Z623)</f>
        <v>&gt;sind8R4425_ Alpha.SindV</v>
      </c>
      <c r="AB623" s="44" t="str">
        <f>P623</f>
        <v>CCGGCTGCGTAAATGCCTGTAGATA</v>
      </c>
      <c r="AC623" s="45"/>
      <c r="AD623" s="45"/>
      <c r="AE623" s="45"/>
      <c r="AF623" s="45"/>
      <c r="AG623" s="45"/>
      <c r="AH623" s="45">
        <v>622</v>
      </c>
    </row>
    <row r="624" spans="1:34" s="197" customFormat="1" ht="14.25" customHeight="1" thickTop="1" thickBot="1" x14ac:dyDescent="0.25">
      <c r="A624" s="71">
        <v>100</v>
      </c>
      <c r="B624" s="53">
        <f>(I624/1000)/(A624/1000000)</f>
        <v>243.99999999999997</v>
      </c>
      <c r="C624" s="220"/>
      <c r="D624" s="45"/>
      <c r="E624" s="45"/>
      <c r="F624" s="81" t="s">
        <v>1466</v>
      </c>
      <c r="G624" s="45"/>
      <c r="H624" s="48">
        <v>244</v>
      </c>
      <c r="I624" s="49">
        <v>24.4</v>
      </c>
      <c r="J624" s="95">
        <v>201</v>
      </c>
      <c r="K624" s="48">
        <v>7.4</v>
      </c>
      <c r="L624" s="50">
        <v>8247</v>
      </c>
      <c r="M624" s="48">
        <v>55</v>
      </c>
      <c r="N624" s="75">
        <v>68</v>
      </c>
      <c r="O624" s="61">
        <v>244</v>
      </c>
      <c r="P624" s="44" t="s">
        <v>1467</v>
      </c>
      <c r="Q624" s="56">
        <v>27</v>
      </c>
      <c r="R624" s="48">
        <v>0.05</v>
      </c>
      <c r="S624" s="62" t="s">
        <v>385</v>
      </c>
      <c r="T624" s="73"/>
      <c r="U624" s="62"/>
      <c r="V624" s="62"/>
      <c r="W624" s="52">
        <v>14844388</v>
      </c>
      <c r="X624" s="57"/>
      <c r="Y624" s="220"/>
      <c r="Z624" s="104" t="s">
        <v>3246</v>
      </c>
      <c r="AA624" s="47" t="str">
        <f>CONCATENATE("&gt;",F624,"_",C624," ",Z624)</f>
        <v>&gt;sind9F4382_ Alpha.SindV</v>
      </c>
      <c r="AB624" s="44" t="str">
        <f>P624</f>
        <v>CAAAACGCCTACCATGCAGTGGCAGAC</v>
      </c>
      <c r="AC624" s="45"/>
      <c r="AD624" s="45"/>
      <c r="AE624" s="45"/>
      <c r="AF624" s="45"/>
      <c r="AG624" s="45"/>
      <c r="AH624" s="45">
        <v>623</v>
      </c>
    </row>
    <row r="625" spans="1:34" s="197" customFormat="1" ht="14.25" customHeight="1" thickTop="1" thickBot="1" x14ac:dyDescent="0.25">
      <c r="A625" s="71">
        <v>100</v>
      </c>
      <c r="B625" s="53">
        <f>(I625/1000)/(A625/1000000)</f>
        <v>368.99999999999994</v>
      </c>
      <c r="C625" s="220"/>
      <c r="D625" s="45"/>
      <c r="E625" s="45"/>
      <c r="F625" s="81" t="s">
        <v>1468</v>
      </c>
      <c r="G625" s="45"/>
      <c r="H625" s="48">
        <v>369</v>
      </c>
      <c r="I625" s="49">
        <v>36.9</v>
      </c>
      <c r="J625" s="95">
        <v>285</v>
      </c>
      <c r="K625" s="48">
        <v>10.5</v>
      </c>
      <c r="L625" s="50">
        <v>7731</v>
      </c>
      <c r="M625" s="48">
        <v>52</v>
      </c>
      <c r="N625" s="75">
        <v>64.599999999999994</v>
      </c>
      <c r="O625" s="61">
        <v>369</v>
      </c>
      <c r="P625" s="44" t="s">
        <v>1469</v>
      </c>
      <c r="Q625" s="56">
        <v>25</v>
      </c>
      <c r="R625" s="48">
        <v>0.05</v>
      </c>
      <c r="S625" s="62" t="s">
        <v>385</v>
      </c>
      <c r="T625" s="73"/>
      <c r="U625" s="62"/>
      <c r="V625" s="62"/>
      <c r="W625" s="52">
        <v>14844389</v>
      </c>
      <c r="X625" s="57"/>
      <c r="Y625" s="220"/>
      <c r="Z625" s="104" t="s">
        <v>3246</v>
      </c>
      <c r="AA625" s="47" t="str">
        <f>CONCATENATE("&gt;",F625,"_",C625," ",Z625)</f>
        <v>&gt;sind9R5182_ Alpha.SindV</v>
      </c>
      <c r="AB625" s="44" t="str">
        <f>P625</f>
        <v>AGTGAGATGTCCGTGACATCAAGCG</v>
      </c>
      <c r="AC625" s="45"/>
      <c r="AD625" s="45"/>
      <c r="AE625" s="45"/>
      <c r="AF625" s="45"/>
      <c r="AG625" s="45"/>
      <c r="AH625" s="45">
        <v>624</v>
      </c>
    </row>
    <row r="626" spans="1:34" s="197" customFormat="1" ht="14.25" customHeight="1" thickTop="1" thickBot="1" x14ac:dyDescent="0.25">
      <c r="A626" s="71">
        <v>100</v>
      </c>
      <c r="B626" s="53">
        <f>(I626/1000)/(A626/1000000)</f>
        <v>739</v>
      </c>
      <c r="C626" s="220"/>
      <c r="D626" s="45"/>
      <c r="E626" s="45"/>
      <c r="F626" s="81" t="s">
        <v>1470</v>
      </c>
      <c r="G626" s="45"/>
      <c r="H626" s="48">
        <v>739</v>
      </c>
      <c r="I626" s="49">
        <v>73.900000000000006</v>
      </c>
      <c r="J626" s="95">
        <v>516</v>
      </c>
      <c r="K626" s="48">
        <v>17.399999999999999</v>
      </c>
      <c r="L626" s="50">
        <v>6975</v>
      </c>
      <c r="M626" s="48">
        <v>56</v>
      </c>
      <c r="N626" s="75">
        <v>64.2</v>
      </c>
      <c r="O626" s="61">
        <v>739</v>
      </c>
      <c r="P626" s="44" t="s">
        <v>1471</v>
      </c>
      <c r="Q626" s="56">
        <v>23</v>
      </c>
      <c r="R626" s="48">
        <v>0.05</v>
      </c>
      <c r="S626" s="62" t="s">
        <v>385</v>
      </c>
      <c r="T626" s="73"/>
      <c r="U626" s="62"/>
      <c r="V626" s="62"/>
      <c r="W626" s="52">
        <v>14844390</v>
      </c>
      <c r="X626" s="57"/>
      <c r="Y626" s="220"/>
      <c r="Z626" s="104" t="s">
        <v>3246</v>
      </c>
      <c r="AA626" s="47" t="str">
        <f>CONCATENATE("&gt;",F626,"_",C626," ",Z626)</f>
        <v>&gt;sind10F5080_ Alpha.SindV</v>
      </c>
      <c r="AB626" s="44" t="str">
        <f>P626</f>
        <v>GCATTCGTTCCCGCCCGTAAGTA</v>
      </c>
      <c r="AC626" s="45"/>
      <c r="AD626" s="45"/>
      <c r="AE626" s="45"/>
      <c r="AF626" s="45"/>
      <c r="AG626" s="45"/>
      <c r="AH626" s="45">
        <v>625</v>
      </c>
    </row>
    <row r="627" spans="1:34" ht="14.25" customHeight="1" thickTop="1" thickBot="1" x14ac:dyDescent="0.25">
      <c r="A627" s="71">
        <v>100</v>
      </c>
      <c r="B627" s="53">
        <f>(I627/1000)/(A627/1000000)</f>
        <v>869.99999999999989</v>
      </c>
      <c r="C627" s="220"/>
      <c r="F627" s="81" t="s">
        <v>1472</v>
      </c>
      <c r="H627" s="48">
        <v>870</v>
      </c>
      <c r="I627" s="49">
        <v>87</v>
      </c>
      <c r="J627" s="95">
        <v>656</v>
      </c>
      <c r="K627" s="48">
        <v>22.1</v>
      </c>
      <c r="L627" s="50">
        <v>7537</v>
      </c>
      <c r="M627" s="48">
        <v>56</v>
      </c>
      <c r="N627" s="75">
        <v>66.3</v>
      </c>
      <c r="O627" s="61">
        <v>870</v>
      </c>
      <c r="P627" s="44" t="s">
        <v>1473</v>
      </c>
      <c r="Q627" s="56">
        <v>25</v>
      </c>
      <c r="R627" s="48">
        <v>0.05</v>
      </c>
      <c r="S627" s="62" t="s">
        <v>385</v>
      </c>
      <c r="T627" s="73"/>
      <c r="U627" s="62"/>
      <c r="V627" s="62"/>
      <c r="W627" s="52">
        <v>14844391</v>
      </c>
      <c r="X627" s="57"/>
      <c r="Y627" s="220"/>
      <c r="Z627" s="104" t="s">
        <v>3246</v>
      </c>
      <c r="AA627" s="47" t="str">
        <f>CONCATENATE("&gt;",F627,"_",C627," ",Z627)</f>
        <v>&gt;sind10R5787_ Alpha.SindV</v>
      </c>
      <c r="AB627" s="44" t="str">
        <f>P627</f>
        <v>ATGTACCCACCTACCCCGGTTAGTC</v>
      </c>
      <c r="AH627" s="45">
        <v>626</v>
      </c>
    </row>
    <row r="628" spans="1:34" ht="14.25" customHeight="1" thickTop="1" thickBot="1" x14ac:dyDescent="0.25">
      <c r="A628" s="71">
        <v>100</v>
      </c>
      <c r="B628" s="53">
        <f>(I628/1000)/(A628/1000000)</f>
        <v>576</v>
      </c>
      <c r="C628" s="220"/>
      <c r="F628" s="81" t="s">
        <v>1474</v>
      </c>
      <c r="H628" s="48">
        <v>576</v>
      </c>
      <c r="I628" s="49">
        <v>57.6</v>
      </c>
      <c r="J628" s="95">
        <v>460</v>
      </c>
      <c r="K628" s="48">
        <v>17</v>
      </c>
      <c r="L628" s="50">
        <v>7994</v>
      </c>
      <c r="M628" s="48">
        <v>42</v>
      </c>
      <c r="N628" s="75">
        <v>61.6</v>
      </c>
      <c r="O628" s="61">
        <v>576</v>
      </c>
      <c r="P628" s="44" t="s">
        <v>1475</v>
      </c>
      <c r="Q628" s="56">
        <v>26</v>
      </c>
      <c r="R628" s="48">
        <v>0.05</v>
      </c>
      <c r="S628" s="62" t="s">
        <v>385</v>
      </c>
      <c r="T628" s="73"/>
      <c r="U628" s="62"/>
      <c r="V628" s="62"/>
      <c r="W628" s="52">
        <v>14844392</v>
      </c>
      <c r="X628" s="57"/>
      <c r="Y628" s="220"/>
      <c r="Z628" s="104" t="s">
        <v>3246</v>
      </c>
      <c r="AA628" s="47" t="str">
        <f>CONCATENATE("&gt;",F628,"_",C628," ",Z628)</f>
        <v>&gt;sind11F5716_ Alpha.SindV</v>
      </c>
      <c r="AB628" s="44" t="str">
        <f>P628</f>
        <v>GGCGAAGTGAACTCAATTATATCGTC</v>
      </c>
      <c r="AH628" s="45">
        <v>627</v>
      </c>
    </row>
    <row r="629" spans="1:34" ht="14.25" customHeight="1" thickTop="1" thickBot="1" x14ac:dyDescent="0.25">
      <c r="A629" s="71">
        <v>100</v>
      </c>
      <c r="B629" s="53">
        <f>(I629/1000)/(A629/1000000)</f>
        <v>863</v>
      </c>
      <c r="C629" s="220"/>
      <c r="F629" s="81" t="s">
        <v>1476</v>
      </c>
      <c r="H629" s="48">
        <v>863</v>
      </c>
      <c r="I629" s="49">
        <v>86.3</v>
      </c>
      <c r="J629" s="95">
        <v>558</v>
      </c>
      <c r="K629" s="48">
        <v>19.2</v>
      </c>
      <c r="L629" s="50">
        <v>6468</v>
      </c>
      <c r="M629" s="48">
        <v>52</v>
      </c>
      <c r="N629" s="75">
        <v>59.8</v>
      </c>
      <c r="O629" s="61">
        <v>863</v>
      </c>
      <c r="P629" s="44" t="s">
        <v>1477</v>
      </c>
      <c r="Q629" s="56">
        <v>21</v>
      </c>
      <c r="R629" s="48">
        <v>0.05</v>
      </c>
      <c r="S629" s="62" t="s">
        <v>385</v>
      </c>
      <c r="T629" s="73"/>
      <c r="U629" s="62"/>
      <c r="V629" s="62"/>
      <c r="W629" s="52">
        <v>14844393</v>
      </c>
      <c r="X629" s="57"/>
      <c r="Y629" s="220"/>
      <c r="Z629" s="104" t="s">
        <v>3246</v>
      </c>
      <c r="AA629" s="47" t="str">
        <f>CONCATENATE("&gt;",F629,"_",C629," ",Z629)</f>
        <v>&gt;sind11R6360_ Alpha.SindV</v>
      </c>
      <c r="AB629" s="44" t="str">
        <f>P629</f>
        <v>GTGTTCTGCATCGCTGATGGA</v>
      </c>
      <c r="AH629" s="45">
        <v>628</v>
      </c>
    </row>
    <row r="630" spans="1:34" ht="14.25" customHeight="1" thickTop="1" thickBot="1" x14ac:dyDescent="0.25">
      <c r="A630" s="71">
        <v>100</v>
      </c>
      <c r="B630" s="53">
        <f>(I630/1000)/(A630/1000000)</f>
        <v>762.99999999999989</v>
      </c>
      <c r="C630" s="220"/>
      <c r="F630" s="81" t="s">
        <v>1478</v>
      </c>
      <c r="H630" s="48">
        <v>763</v>
      </c>
      <c r="I630" s="49">
        <v>76.3</v>
      </c>
      <c r="J630" s="95">
        <v>537</v>
      </c>
      <c r="K630" s="48">
        <v>20.100000000000001</v>
      </c>
      <c r="L630" s="50">
        <v>7041</v>
      </c>
      <c r="M630" s="48">
        <v>47</v>
      </c>
      <c r="N630" s="75">
        <v>60.6</v>
      </c>
      <c r="O630" s="61">
        <v>763</v>
      </c>
      <c r="P630" s="44" t="s">
        <v>1479</v>
      </c>
      <c r="Q630" s="56">
        <v>23</v>
      </c>
      <c r="R630" s="48">
        <v>0.05</v>
      </c>
      <c r="S630" s="62" t="s">
        <v>385</v>
      </c>
      <c r="T630" s="73"/>
      <c r="U630" s="62"/>
      <c r="V630" s="62"/>
      <c r="W630" s="52">
        <v>14844394</v>
      </c>
      <c r="X630" s="57"/>
      <c r="Z630" s="104" t="s">
        <v>3246</v>
      </c>
      <c r="AA630" s="47" t="str">
        <f>CONCATENATE("&gt;",F630,"_",C630," ",Z630)</f>
        <v>&gt;sind12F6322_ Alpha.SindV</v>
      </c>
      <c r="AB630" s="44" t="str">
        <f>P630</f>
        <v>GCCAAGCTTAGAAGTTACCCGAA</v>
      </c>
      <c r="AH630" s="45">
        <v>629</v>
      </c>
    </row>
    <row r="631" spans="1:34" ht="14.25" customHeight="1" thickTop="1" thickBot="1" x14ac:dyDescent="0.25">
      <c r="A631" s="71">
        <v>100</v>
      </c>
      <c r="B631" s="53">
        <f>(I631/1000)/(A631/1000000)</f>
        <v>547.99999999999989</v>
      </c>
      <c r="C631" s="220"/>
      <c r="F631" s="81" t="s">
        <v>1480</v>
      </c>
      <c r="H631" s="48">
        <v>548</v>
      </c>
      <c r="I631" s="49">
        <v>54.8</v>
      </c>
      <c r="J631" s="95">
        <v>353</v>
      </c>
      <c r="K631" s="48">
        <v>12.9</v>
      </c>
      <c r="L631" s="50">
        <v>6440</v>
      </c>
      <c r="M631" s="48">
        <v>57</v>
      </c>
      <c r="N631" s="75">
        <v>61.8</v>
      </c>
      <c r="O631" s="61">
        <v>548</v>
      </c>
      <c r="P631" s="44" t="s">
        <v>1481</v>
      </c>
      <c r="Q631" s="56">
        <v>21</v>
      </c>
      <c r="R631" s="48">
        <v>0.05</v>
      </c>
      <c r="S631" s="62" t="s">
        <v>385</v>
      </c>
      <c r="T631" s="73"/>
      <c r="U631" s="62"/>
      <c r="V631" s="62"/>
      <c r="W631" s="52">
        <v>14844395</v>
      </c>
      <c r="X631" s="57"/>
      <c r="Z631" s="104" t="s">
        <v>3246</v>
      </c>
      <c r="AA631" s="47" t="str">
        <f>CONCATENATE("&gt;",F631,"_",C631," ",Z631)</f>
        <v>&gt;sind12R7005_ Alpha.SindV</v>
      </c>
      <c r="AB631" s="44" t="str">
        <f>P631</f>
        <v>AAGGCGCACTCGATCAAGTCG</v>
      </c>
      <c r="AH631" s="45">
        <v>630</v>
      </c>
    </row>
    <row r="632" spans="1:34" ht="14.25" customHeight="1" thickTop="1" thickBot="1" x14ac:dyDescent="0.25">
      <c r="A632" s="71">
        <v>100</v>
      </c>
      <c r="B632" s="53">
        <f>(I632/1000)/(A632/1000000)</f>
        <v>253.99999999999997</v>
      </c>
      <c r="C632" s="220"/>
      <c r="F632" s="81" t="s">
        <v>1482</v>
      </c>
      <c r="H632" s="48">
        <v>254</v>
      </c>
      <c r="I632" s="49">
        <v>25.4</v>
      </c>
      <c r="J632" s="95">
        <v>180</v>
      </c>
      <c r="K632" s="48">
        <v>6.5</v>
      </c>
      <c r="L632" s="50">
        <v>7073</v>
      </c>
      <c r="M632" s="48">
        <v>56</v>
      </c>
      <c r="N632" s="75">
        <v>64.2</v>
      </c>
      <c r="O632" s="61">
        <v>254</v>
      </c>
      <c r="P632" s="44" t="s">
        <v>1483</v>
      </c>
      <c r="Q632" s="56">
        <v>23</v>
      </c>
      <c r="R632" s="48">
        <v>0.05</v>
      </c>
      <c r="S632" s="62" t="s">
        <v>385</v>
      </c>
      <c r="T632" s="73"/>
      <c r="U632" s="62"/>
      <c r="V632" s="62"/>
      <c r="W632" s="52">
        <v>14844396</v>
      </c>
      <c r="X632" s="57"/>
      <c r="Y632" s="220"/>
      <c r="Z632" s="104" t="s">
        <v>3246</v>
      </c>
      <c r="AA632" s="47" t="str">
        <f>CONCATENATE("&gt;",F632,"_",C632," ",Z632)</f>
        <v>&gt;sind13F6934_ Alpha.SindV</v>
      </c>
      <c r="AB632" s="44" t="str">
        <f>P632</f>
        <v>AGCCAAGACGACGCTATGGCGTT</v>
      </c>
      <c r="AH632" s="45">
        <v>631</v>
      </c>
    </row>
    <row r="633" spans="1:34" ht="14.25" customHeight="1" thickTop="1" thickBot="1" x14ac:dyDescent="0.25">
      <c r="A633" s="71">
        <v>100</v>
      </c>
      <c r="B633" s="53">
        <f>(I633/1000)/(A633/1000000)</f>
        <v>310</v>
      </c>
      <c r="C633" s="220"/>
      <c r="F633" s="81" t="s">
        <v>1484</v>
      </c>
      <c r="H633" s="48">
        <v>310</v>
      </c>
      <c r="I633" s="49">
        <v>31</v>
      </c>
      <c r="J633" s="95">
        <v>202</v>
      </c>
      <c r="K633" s="48">
        <v>7.2</v>
      </c>
      <c r="L633" s="50">
        <v>6512</v>
      </c>
      <c r="M633" s="48">
        <v>66</v>
      </c>
      <c r="N633" s="75">
        <v>65.7</v>
      </c>
      <c r="O633" s="61">
        <v>310</v>
      </c>
      <c r="P633" s="44" t="s">
        <v>1485</v>
      </c>
      <c r="Q633" s="56">
        <v>21</v>
      </c>
      <c r="R633" s="48">
        <v>0.05</v>
      </c>
      <c r="S633" s="62" t="s">
        <v>385</v>
      </c>
      <c r="T633" s="73"/>
      <c r="U633" s="62"/>
      <c r="V633" s="62"/>
      <c r="W633" s="52">
        <v>14844397</v>
      </c>
      <c r="X633" s="57"/>
      <c r="Z633" s="104" t="s">
        <v>3246</v>
      </c>
      <c r="AA633" s="47" t="str">
        <f>CONCATENATE("&gt;",F633,"_",C633," ",Z633)</f>
        <v>&gt;sind13R7700_ Alpha.SindV</v>
      </c>
      <c r="AB633" s="44" t="str">
        <f>P633</f>
        <v>GGCGGCGGCCGAGCATGTTAA</v>
      </c>
      <c r="AH633" s="45">
        <v>632</v>
      </c>
    </row>
    <row r="634" spans="1:34" ht="14.25" customHeight="1" thickTop="1" thickBot="1" x14ac:dyDescent="0.25">
      <c r="A634" s="71">
        <v>100</v>
      </c>
      <c r="B634" s="53">
        <f>(I634/1000)/(A634/1000000)</f>
        <v>710.99999999999989</v>
      </c>
      <c r="C634" s="220"/>
      <c r="F634" s="81" t="s">
        <v>1486</v>
      </c>
      <c r="H634" s="48">
        <v>711</v>
      </c>
      <c r="I634" s="49">
        <v>71.099999999999994</v>
      </c>
      <c r="J634" s="95">
        <v>586</v>
      </c>
      <c r="K634" s="48">
        <v>20.8</v>
      </c>
      <c r="L634" s="50">
        <v>8234</v>
      </c>
      <c r="M634" s="48">
        <v>44</v>
      </c>
      <c r="N634" s="75">
        <v>63.4</v>
      </c>
      <c r="O634" s="61">
        <v>711</v>
      </c>
      <c r="P634" s="44" t="s">
        <v>1487</v>
      </c>
      <c r="Q634" s="56">
        <v>27</v>
      </c>
      <c r="R634" s="48">
        <v>0.05</v>
      </c>
      <c r="S634" s="62" t="s">
        <v>385</v>
      </c>
      <c r="T634" s="73"/>
      <c r="U634" s="62"/>
      <c r="V634" s="62"/>
      <c r="W634" s="52">
        <v>14844398</v>
      </c>
      <c r="X634" s="57"/>
      <c r="Y634" s="220"/>
      <c r="Z634" s="104" t="s">
        <v>3246</v>
      </c>
      <c r="AA634" s="47" t="str">
        <f>CONCATENATE("&gt;",F634,"_",C634," ",Z634)</f>
        <v>&gt;sind14F7638_ Alpha.SindV</v>
      </c>
      <c r="AB634" s="44" t="str">
        <f>P634</f>
        <v>CATCTCTACGGTGGTCCTAAATAGTCA</v>
      </c>
      <c r="AH634" s="45">
        <v>633</v>
      </c>
    </row>
    <row r="635" spans="1:34" ht="14.25" customHeight="1" thickTop="1" thickBot="1" x14ac:dyDescent="0.25">
      <c r="A635" s="71">
        <v>100</v>
      </c>
      <c r="B635" s="53">
        <f>(I635/1000)/(A635/1000000)</f>
        <v>481</v>
      </c>
      <c r="C635" s="220"/>
      <c r="F635" s="81" t="s">
        <v>1488</v>
      </c>
      <c r="H635" s="48">
        <v>481</v>
      </c>
      <c r="I635" s="49">
        <v>48.1</v>
      </c>
      <c r="J635" s="95">
        <v>380</v>
      </c>
      <c r="K635" s="48">
        <v>12.5</v>
      </c>
      <c r="L635" s="50">
        <v>7914</v>
      </c>
      <c r="M635" s="48">
        <v>61</v>
      </c>
      <c r="N635" s="75">
        <v>69.5</v>
      </c>
      <c r="O635" s="61">
        <v>481</v>
      </c>
      <c r="P635" s="44" t="s">
        <v>1489</v>
      </c>
      <c r="Q635" s="56">
        <v>26</v>
      </c>
      <c r="R635" s="48">
        <v>0.05</v>
      </c>
      <c r="S635" s="62" t="s">
        <v>385</v>
      </c>
      <c r="T635" s="73"/>
      <c r="U635" s="62"/>
      <c r="V635" s="62"/>
      <c r="W635" s="52">
        <v>14844399</v>
      </c>
      <c r="X635" s="57"/>
      <c r="Z635" s="104" t="s">
        <v>3246</v>
      </c>
      <c r="AA635" s="47" t="str">
        <f>CONCATENATE("&gt;",F635,"_",C635," ",Z635)</f>
        <v>&gt;sind14R8252_ Alpha.SindV</v>
      </c>
      <c r="AB635" s="44" t="str">
        <f>P635</f>
        <v>TACTGCACCGCTCCGTGGTGCCAGTT</v>
      </c>
      <c r="AH635" s="45">
        <v>634</v>
      </c>
    </row>
    <row r="636" spans="1:34" ht="14.25" customHeight="1" thickTop="1" thickBot="1" x14ac:dyDescent="0.25">
      <c r="A636" s="71">
        <v>100</v>
      </c>
      <c r="B636" s="53">
        <f>(I636/1000)/(A636/1000000)</f>
        <v>468.99999999999994</v>
      </c>
      <c r="C636" s="220"/>
      <c r="F636" s="81" t="s">
        <v>1490</v>
      </c>
      <c r="H636" s="48">
        <v>469</v>
      </c>
      <c r="I636" s="49">
        <v>46.9</v>
      </c>
      <c r="J636" s="95">
        <v>374</v>
      </c>
      <c r="K636" s="48">
        <v>13.8</v>
      </c>
      <c r="L636" s="50">
        <v>7989</v>
      </c>
      <c r="M636" s="48">
        <v>53</v>
      </c>
      <c r="N636" s="75">
        <v>66.400000000000006</v>
      </c>
      <c r="O636" s="61">
        <v>469</v>
      </c>
      <c r="P636" s="44" t="s">
        <v>1491</v>
      </c>
      <c r="Q636" s="56">
        <v>26</v>
      </c>
      <c r="R636" s="48">
        <v>0.05</v>
      </c>
      <c r="S636" s="62" t="s">
        <v>385</v>
      </c>
      <c r="T636" s="73"/>
      <c r="U636" s="62"/>
      <c r="V636" s="62"/>
      <c r="W636" s="52">
        <v>14844400</v>
      </c>
      <c r="X636" s="57"/>
      <c r="Z636" s="104" t="s">
        <v>3246</v>
      </c>
      <c r="AA636" s="47" t="str">
        <f>CONCATENATE("&gt;",F636,"_",C636," ",Z636)</f>
        <v>&gt;sind15F8179_ Alpha.SindV</v>
      </c>
      <c r="AB636" s="44" t="str">
        <f>P636</f>
        <v>CCAAGTCGTCAGCATACGACATGGAG</v>
      </c>
      <c r="AH636" s="45">
        <v>635</v>
      </c>
    </row>
    <row r="637" spans="1:34" ht="14.25" customHeight="1" thickTop="1" thickBot="1" x14ac:dyDescent="0.25">
      <c r="A637" s="71">
        <v>100</v>
      </c>
      <c r="B637" s="53">
        <f>(I637/1000)/(A637/1000000)</f>
        <v>621</v>
      </c>
      <c r="C637" s="220"/>
      <c r="F637" s="81" t="s">
        <v>1492</v>
      </c>
      <c r="H637" s="48">
        <v>621</v>
      </c>
      <c r="I637" s="49">
        <v>62.1</v>
      </c>
      <c r="J637" s="95">
        <v>453</v>
      </c>
      <c r="K637" s="48">
        <v>15</v>
      </c>
      <c r="L637" s="50">
        <v>7300</v>
      </c>
      <c r="M637" s="48">
        <v>45</v>
      </c>
      <c r="N637" s="75">
        <v>61</v>
      </c>
      <c r="O637" s="61">
        <v>621</v>
      </c>
      <c r="P637" s="44" t="s">
        <v>1493</v>
      </c>
      <c r="Q637" s="56">
        <v>24</v>
      </c>
      <c r="R637" s="48">
        <v>0.05</v>
      </c>
      <c r="S637" s="62" t="s">
        <v>385</v>
      </c>
      <c r="T637" s="73"/>
      <c r="U637" s="62"/>
      <c r="V637" s="62"/>
      <c r="W637" s="52">
        <v>14844401</v>
      </c>
      <c r="X637" s="57"/>
      <c r="Z637" s="104" t="s">
        <v>3246</v>
      </c>
      <c r="AA637" s="47" t="str">
        <f>CONCATENATE("&gt;",F637,"_",C637," ",Z637)</f>
        <v>&gt;sind15R8897_ Alpha.SindV</v>
      </c>
      <c r="AB637" s="44" t="str">
        <f>P637</f>
        <v>GATGTCATCCATGGTGCCTTCTTT</v>
      </c>
      <c r="AH637" s="45">
        <v>636</v>
      </c>
    </row>
    <row r="638" spans="1:34" ht="14.25" customHeight="1" thickTop="1" thickBot="1" x14ac:dyDescent="0.25">
      <c r="A638" s="71">
        <v>100</v>
      </c>
      <c r="B638" s="53">
        <f>(I638/1000)/(A638/1000000)</f>
        <v>486</v>
      </c>
      <c r="C638" s="220"/>
      <c r="F638" s="81" t="s">
        <v>1494</v>
      </c>
      <c r="H638" s="48">
        <v>486</v>
      </c>
      <c r="I638" s="49">
        <v>48.6</v>
      </c>
      <c r="J638" s="95">
        <v>357</v>
      </c>
      <c r="K638" s="48">
        <v>12.4</v>
      </c>
      <c r="L638" s="50">
        <v>7328</v>
      </c>
      <c r="M638" s="48">
        <v>54</v>
      </c>
      <c r="N638" s="75">
        <v>64.400000000000006</v>
      </c>
      <c r="O638" s="61">
        <v>486</v>
      </c>
      <c r="P638" s="44" t="s">
        <v>1495</v>
      </c>
      <c r="Q638" s="56">
        <v>24</v>
      </c>
      <c r="R638" s="48">
        <v>0.05</v>
      </c>
      <c r="S638" s="62" t="s">
        <v>385</v>
      </c>
      <c r="T638" s="73"/>
      <c r="U638" s="62"/>
      <c r="V638" s="62"/>
      <c r="W638" s="52">
        <v>14844402</v>
      </c>
      <c r="X638" s="57"/>
      <c r="Z638" s="104" t="s">
        <v>3246</v>
      </c>
      <c r="AA638" s="47" t="str">
        <f>CONCATENATE("&gt;",F638,"_",C638," ",Z638)</f>
        <v>&gt;sind16F8832_ Alpha.SindV</v>
      </c>
      <c r="AB638" s="44" t="str">
        <f>P638</f>
        <v>GACTTCCGCCCAGTTTGGATACGA</v>
      </c>
      <c r="AH638" s="45">
        <v>637</v>
      </c>
    </row>
    <row r="639" spans="1:34" ht="14.25" customHeight="1" thickTop="1" thickBot="1" x14ac:dyDescent="0.25">
      <c r="A639" s="71">
        <v>100</v>
      </c>
      <c r="B639" s="53">
        <f>(I639/1000)/(A639/1000000)</f>
        <v>639</v>
      </c>
      <c r="C639" s="220"/>
      <c r="F639" s="81" t="s">
        <v>1496</v>
      </c>
      <c r="H639" s="48">
        <v>639</v>
      </c>
      <c r="I639" s="49">
        <v>63.9</v>
      </c>
      <c r="J639" s="95">
        <v>489</v>
      </c>
      <c r="K639" s="48">
        <v>16.3</v>
      </c>
      <c r="L639" s="50">
        <v>7649</v>
      </c>
      <c r="M639" s="48">
        <v>64</v>
      </c>
      <c r="N639" s="75">
        <v>69.5</v>
      </c>
      <c r="O639" s="61">
        <v>639</v>
      </c>
      <c r="P639" s="44" t="s">
        <v>1497</v>
      </c>
      <c r="Q639" s="56">
        <v>25</v>
      </c>
      <c r="R639" s="48">
        <v>0.05</v>
      </c>
      <c r="S639" s="62" t="s">
        <v>385</v>
      </c>
      <c r="T639" s="73"/>
      <c r="U639" s="62"/>
      <c r="V639" s="62"/>
      <c r="W639" s="52">
        <v>14844403</v>
      </c>
      <c r="X639" s="57"/>
      <c r="Z639" s="104" t="s">
        <v>3246</v>
      </c>
      <c r="AA639" s="47" t="str">
        <f>CONCATENATE("&gt;",F639,"_",C639," ",Z639)</f>
        <v>&gt;sind16R9553_ Alpha.SindV</v>
      </c>
      <c r="AB639" s="44" t="str">
        <f>P639</f>
        <v>GCCCCTAGTCTCCTGGTGGTGAGCA</v>
      </c>
      <c r="AH639" s="45">
        <v>638</v>
      </c>
    </row>
    <row r="640" spans="1:34" ht="14.25" customHeight="1" thickTop="1" thickBot="1" x14ac:dyDescent="0.25">
      <c r="A640" s="71">
        <v>100</v>
      </c>
      <c r="B640" s="53">
        <f>(I640/1000)/(A640/1000000)</f>
        <v>632.99999999999989</v>
      </c>
      <c r="C640" s="220"/>
      <c r="F640" s="81" t="s">
        <v>1498</v>
      </c>
      <c r="H640" s="48">
        <v>633</v>
      </c>
      <c r="I640" s="49">
        <v>63.3</v>
      </c>
      <c r="J640" s="95">
        <v>478</v>
      </c>
      <c r="K640" s="48">
        <v>17.2</v>
      </c>
      <c r="L640" s="50">
        <v>7554</v>
      </c>
      <c r="M640" s="48">
        <v>48</v>
      </c>
      <c r="N640" s="75">
        <v>63</v>
      </c>
      <c r="O640" s="61">
        <v>633</v>
      </c>
      <c r="P640" s="44" t="s">
        <v>1499</v>
      </c>
      <c r="Q640" s="56">
        <v>25</v>
      </c>
      <c r="R640" s="48">
        <v>0.05</v>
      </c>
      <c r="S640" s="62" t="s">
        <v>385</v>
      </c>
      <c r="T640" s="73"/>
      <c r="U640" s="62"/>
      <c r="V640" s="62"/>
      <c r="W640" s="52">
        <v>14844404</v>
      </c>
      <c r="X640" s="57"/>
      <c r="Z640" s="104" t="s">
        <v>3246</v>
      </c>
      <c r="AA640" s="47" t="str">
        <f>CONCATENATE("&gt;",F640,"_",C640," ",Z640)</f>
        <v>&gt;sind17F9529_ Alpha.SindV</v>
      </c>
      <c r="AB640" s="44" t="str">
        <f>P640</f>
        <v>ACGGCTTTAAACACATCAGCCTCCA</v>
      </c>
      <c r="AH640" s="45">
        <v>639</v>
      </c>
    </row>
    <row r="641" spans="1:34" ht="14.25" customHeight="1" thickTop="1" thickBot="1" x14ac:dyDescent="0.25">
      <c r="A641" s="71">
        <v>100</v>
      </c>
      <c r="B641" s="53">
        <f>(I641/1000)/(A641/1000000)</f>
        <v>550</v>
      </c>
      <c r="C641" s="220"/>
      <c r="F641" s="81" t="s">
        <v>1500</v>
      </c>
      <c r="H641" s="48">
        <v>550</v>
      </c>
      <c r="I641" s="49">
        <v>55</v>
      </c>
      <c r="J641" s="95">
        <v>441</v>
      </c>
      <c r="K641" s="48">
        <v>15.5</v>
      </c>
      <c r="L641" s="50">
        <v>8017</v>
      </c>
      <c r="M641" s="48">
        <v>50</v>
      </c>
      <c r="N641" s="75">
        <v>64.8</v>
      </c>
      <c r="O641" s="61">
        <v>550</v>
      </c>
      <c r="P641" s="44" t="s">
        <v>1501</v>
      </c>
      <c r="Q641" s="56">
        <v>26</v>
      </c>
      <c r="R641" s="48">
        <v>0.05</v>
      </c>
      <c r="S641" s="62" t="s">
        <v>385</v>
      </c>
      <c r="T641" s="73"/>
      <c r="U641" s="62"/>
      <c r="V641" s="62"/>
      <c r="W641" s="52">
        <v>14844405</v>
      </c>
      <c r="X641" s="57"/>
      <c r="Z641" s="104" t="s">
        <v>3246</v>
      </c>
      <c r="AA641" s="47" t="str">
        <f>CONCATENATE("&gt;",F641,"_",C641," ",Z641)</f>
        <v>&gt;sind17R10109_ Alpha.SindV</v>
      </c>
      <c r="AB641" s="44" t="str">
        <f>P641</f>
        <v>CATTTGGAACAGTGGTCGCATGTTCG</v>
      </c>
      <c r="AH641" s="45">
        <v>640</v>
      </c>
    </row>
    <row r="642" spans="1:34" ht="14.25" customHeight="1" thickTop="1" thickBot="1" x14ac:dyDescent="0.25">
      <c r="A642" s="71">
        <v>100</v>
      </c>
      <c r="B642" s="53">
        <f>(I642/1000)/(A642/1000000)</f>
        <v>452</v>
      </c>
      <c r="C642" s="220"/>
      <c r="F642" s="81" t="s">
        <v>1502</v>
      </c>
      <c r="H642" s="48">
        <v>452</v>
      </c>
      <c r="I642" s="49">
        <v>45.2</v>
      </c>
      <c r="J642" s="95">
        <v>332</v>
      </c>
      <c r="K642" s="48">
        <v>10.9</v>
      </c>
      <c r="L642" s="50">
        <v>7351</v>
      </c>
      <c r="M642" s="48">
        <v>62</v>
      </c>
      <c r="N642" s="75">
        <v>67.8</v>
      </c>
      <c r="O642" s="61">
        <v>452</v>
      </c>
      <c r="P642" s="44" t="s">
        <v>1503</v>
      </c>
      <c r="Q642" s="56">
        <v>24</v>
      </c>
      <c r="R642" s="48">
        <v>0.05</v>
      </c>
      <c r="S642" s="62" t="s">
        <v>385</v>
      </c>
      <c r="T642" s="73"/>
      <c r="U642" s="62"/>
      <c r="V642" s="62"/>
      <c r="W642" s="52">
        <v>14844406</v>
      </c>
      <c r="X642" s="57"/>
      <c r="Z642" s="104" t="s">
        <v>3246</v>
      </c>
      <c r="AA642" s="47" t="str">
        <f>CONCATENATE("&gt;",F642,"_",C642," ",Z642)</f>
        <v>&gt;sind18F10092_ Alpha.SindV</v>
      </c>
      <c r="AB642" s="44" t="str">
        <f>P642</f>
        <v>TTAGTGGTTGCCGGCGCCTACCTG</v>
      </c>
      <c r="AH642" s="45">
        <v>641</v>
      </c>
    </row>
    <row r="643" spans="1:34" ht="14.25" customHeight="1" thickTop="1" thickBot="1" x14ac:dyDescent="0.25">
      <c r="A643" s="71">
        <v>100</v>
      </c>
      <c r="B643" s="53">
        <f>(I643/1000)/(A643/1000000)</f>
        <v>562.99999999999989</v>
      </c>
      <c r="C643" s="220"/>
      <c r="F643" s="81" t="s">
        <v>1504</v>
      </c>
      <c r="H643" s="48">
        <v>563</v>
      </c>
      <c r="I643" s="49">
        <v>56.3</v>
      </c>
      <c r="J643" s="95">
        <v>452</v>
      </c>
      <c r="K643" s="48">
        <v>16.2</v>
      </c>
      <c r="L643" s="50">
        <v>8026</v>
      </c>
      <c r="M643" s="48">
        <v>50</v>
      </c>
      <c r="N643" s="75">
        <v>64.8</v>
      </c>
      <c r="O643" s="61">
        <v>563</v>
      </c>
      <c r="P643" s="44" t="s">
        <v>1505</v>
      </c>
      <c r="Q643" s="56">
        <v>26</v>
      </c>
      <c r="R643" s="48">
        <v>0.05</v>
      </c>
      <c r="S643" s="62" t="s">
        <v>385</v>
      </c>
      <c r="T643" s="73"/>
      <c r="U643" s="62"/>
      <c r="V643" s="62"/>
      <c r="W643" s="52">
        <v>14844407</v>
      </c>
      <c r="X643" s="57"/>
      <c r="Z643" s="104" t="s">
        <v>3246</v>
      </c>
      <c r="AA643" s="47" t="str">
        <f>CONCATENATE("&gt;",F643,"_",C643," ",Z643)</f>
        <v>&gt;sind18R10710_ Alpha.SindV</v>
      </c>
      <c r="AB643" s="44" t="str">
        <f>P643</f>
        <v>GTCAAGGAGGTAGCTTGAATGTCTCC</v>
      </c>
      <c r="AH643" s="45">
        <v>642</v>
      </c>
    </row>
    <row r="644" spans="1:34" ht="14.25" customHeight="1" thickTop="1" thickBot="1" x14ac:dyDescent="0.25">
      <c r="A644" s="71">
        <v>100</v>
      </c>
      <c r="B644" s="53">
        <f>(I644/1000)/(A644/1000000)</f>
        <v>205</v>
      </c>
      <c r="C644" s="220"/>
      <c r="F644" s="81" t="s">
        <v>1506</v>
      </c>
      <c r="H644" s="48">
        <v>205</v>
      </c>
      <c r="I644" s="49">
        <v>20.5</v>
      </c>
      <c r="J644" s="95">
        <v>145</v>
      </c>
      <c r="K644" s="48">
        <v>5.5</v>
      </c>
      <c r="L644" s="50">
        <v>7091</v>
      </c>
      <c r="M644" s="48">
        <v>56</v>
      </c>
      <c r="N644" s="75">
        <v>64.2</v>
      </c>
      <c r="O644" s="61">
        <v>205</v>
      </c>
      <c r="P644" s="44" t="s">
        <v>1507</v>
      </c>
      <c r="Q644" s="56">
        <v>23</v>
      </c>
      <c r="R644" s="48">
        <v>0.05</v>
      </c>
      <c r="S644" s="62" t="s">
        <v>385</v>
      </c>
      <c r="T644" s="73"/>
      <c r="U644" s="62"/>
      <c r="V644" s="62"/>
      <c r="W644" s="52">
        <v>14844408</v>
      </c>
      <c r="X644" s="57"/>
      <c r="Z644" s="104" t="s">
        <v>3246</v>
      </c>
      <c r="AA644" s="47" t="str">
        <f>CONCATENATE("&gt;",F644,"_",C644," ",Z644)</f>
        <v>&gt;sind19F10969_ Alpha.SindV</v>
      </c>
      <c r="AB644" s="44" t="str">
        <f>P644</f>
        <v>CCGGAATACGGAGCGATGAAACC</v>
      </c>
      <c r="AH644" s="45">
        <v>643</v>
      </c>
    </row>
    <row r="645" spans="1:34" ht="14.25" customHeight="1" thickTop="1" thickBot="1" x14ac:dyDescent="0.25">
      <c r="A645" s="71">
        <v>100</v>
      </c>
      <c r="B645" s="53">
        <f>(I645/1000)/(A645/1000000)</f>
        <v>744</v>
      </c>
      <c r="C645" s="220"/>
      <c r="F645" s="81" t="s">
        <v>1508</v>
      </c>
      <c r="H645" s="48">
        <v>744</v>
      </c>
      <c r="I645" s="49">
        <v>74.400000000000006</v>
      </c>
      <c r="J645" s="95">
        <v>584</v>
      </c>
      <c r="K645" s="48">
        <v>19.3</v>
      </c>
      <c r="L645" s="50">
        <v>7858</v>
      </c>
      <c r="M645" s="48">
        <v>57</v>
      </c>
      <c r="N645" s="75">
        <v>68</v>
      </c>
      <c r="O645" s="61">
        <v>744</v>
      </c>
      <c r="P645" s="44" t="s">
        <v>1509</v>
      </c>
      <c r="Q645" s="56">
        <v>26</v>
      </c>
      <c r="R645" s="48">
        <v>0.05</v>
      </c>
      <c r="S645" s="62" t="s">
        <v>385</v>
      </c>
      <c r="T645" s="73"/>
      <c r="U645" s="62"/>
      <c r="V645" s="62"/>
      <c r="W645" s="52">
        <v>14844409</v>
      </c>
      <c r="X645" s="57"/>
      <c r="Z645" s="104" t="s">
        <v>3246</v>
      </c>
      <c r="AA645" s="47" t="str">
        <f>CONCATENATE("&gt;",F645,"_",C645," ",Z645)</f>
        <v>&gt;sind19R11139_ Alpha.SindV</v>
      </c>
      <c r="AB645" s="44" t="str">
        <f>P645</f>
        <v>GTCACCGCTCCTTTCTCCAGGACATG</v>
      </c>
      <c r="AH645" s="45">
        <v>644</v>
      </c>
    </row>
    <row r="646" spans="1:34" ht="14.25" customHeight="1" thickTop="1" thickBot="1" x14ac:dyDescent="0.25">
      <c r="A646" s="71">
        <v>100</v>
      </c>
      <c r="B646" s="53">
        <f>(I646/1000)/(A646/1000000)</f>
        <v>532</v>
      </c>
      <c r="C646" s="220"/>
      <c r="F646" s="81" t="s">
        <v>1510</v>
      </c>
      <c r="H646" s="48">
        <v>532</v>
      </c>
      <c r="I646" s="49">
        <v>53.2</v>
      </c>
      <c r="J646" s="95">
        <v>408</v>
      </c>
      <c r="K646" s="48">
        <v>14.5</v>
      </c>
      <c r="L646" s="50">
        <v>7666</v>
      </c>
      <c r="M646" s="48">
        <v>56</v>
      </c>
      <c r="N646" s="75">
        <v>66.3</v>
      </c>
      <c r="O646" s="61">
        <v>532</v>
      </c>
      <c r="P646" s="44" t="s">
        <v>1511</v>
      </c>
      <c r="Q646" s="56">
        <v>25</v>
      </c>
      <c r="R646" s="48">
        <v>0.05</v>
      </c>
      <c r="S646" s="62" t="s">
        <v>385</v>
      </c>
      <c r="T646" s="73"/>
      <c r="U646" s="62"/>
      <c r="V646" s="62"/>
      <c r="W646" s="52">
        <v>14844410</v>
      </c>
      <c r="X646" s="57"/>
      <c r="Z646" s="104" t="s">
        <v>3246</v>
      </c>
      <c r="AA646" s="47" t="str">
        <f>CONCATENATE("&gt;",F646,"_",C646," ",Z646)</f>
        <v>&gt;sind20F11083_ Alpha.SindV</v>
      </c>
      <c r="AB646" s="44" t="str">
        <f>P646</f>
        <v>CTGCAGTATGTATCCGACCGCGAAG</v>
      </c>
      <c r="AH646" s="45">
        <v>645</v>
      </c>
    </row>
    <row r="647" spans="1:34" ht="14.25" customHeight="1" thickTop="1" thickBot="1" x14ac:dyDescent="0.25">
      <c r="A647" s="71">
        <v>100</v>
      </c>
      <c r="B647" s="53">
        <f>(I647/1000)/(A647/1000000)</f>
        <v>463.99999999999994</v>
      </c>
      <c r="C647" s="220"/>
      <c r="F647" s="81" t="s">
        <v>1512</v>
      </c>
      <c r="H647" s="48">
        <v>464</v>
      </c>
      <c r="I647" s="49">
        <v>46.4</v>
      </c>
      <c r="J647" s="95">
        <v>416</v>
      </c>
      <c r="K647" s="48">
        <v>16.5</v>
      </c>
      <c r="L647" s="50">
        <v>8961</v>
      </c>
      <c r="M647" s="48">
        <v>17</v>
      </c>
      <c r="N647" s="75">
        <v>54</v>
      </c>
      <c r="O647" s="61">
        <v>464</v>
      </c>
      <c r="P647" s="44" t="s">
        <v>1513</v>
      </c>
      <c r="Q647" s="56">
        <v>29</v>
      </c>
      <c r="R647" s="48">
        <v>0.05</v>
      </c>
      <c r="S647" s="62" t="s">
        <v>385</v>
      </c>
      <c r="T647" s="73"/>
      <c r="U647" s="62"/>
      <c r="V647" s="62"/>
      <c r="W647" s="52">
        <v>14844411</v>
      </c>
      <c r="X647" s="57"/>
      <c r="Z647" s="104" t="s">
        <v>3246</v>
      </c>
      <c r="AA647" s="47" t="str">
        <f>CONCATENATE("&gt;",F647,"_",C647," ",Z647)</f>
        <v>&gt;sind20R11728_ Alpha.SindV</v>
      </c>
      <c r="AB647" s="44" t="str">
        <f>P647</f>
        <v>GAAATGTTAAAAACAAAATTTTGTTGATT</v>
      </c>
      <c r="AH647" s="45">
        <v>646</v>
      </c>
    </row>
    <row r="648" spans="1:34" ht="14.25" customHeight="1" thickTop="1" thickBot="1" x14ac:dyDescent="0.25">
      <c r="A648" s="71">
        <v>100</v>
      </c>
      <c r="B648" s="53">
        <f>(I648/1000)/(A648/1000000)</f>
        <v>589</v>
      </c>
      <c r="F648" s="81" t="s">
        <v>1514</v>
      </c>
      <c r="H648" s="48">
        <v>589</v>
      </c>
      <c r="I648" s="49">
        <v>58.9</v>
      </c>
      <c r="J648" s="95">
        <v>415</v>
      </c>
      <c r="K648" s="48">
        <v>15.1</v>
      </c>
      <c r="L648" s="50">
        <v>7037</v>
      </c>
      <c r="M648" s="48">
        <v>43</v>
      </c>
      <c r="N648" s="75">
        <v>58.8</v>
      </c>
      <c r="O648" s="61">
        <v>589</v>
      </c>
      <c r="P648" s="44" t="s">
        <v>1515</v>
      </c>
      <c r="Q648" s="56">
        <v>23</v>
      </c>
      <c r="R648" s="48" t="s">
        <v>393</v>
      </c>
      <c r="S648" s="62" t="s">
        <v>393</v>
      </c>
      <c r="T648" s="73"/>
      <c r="U648" s="62"/>
      <c r="V648" s="62"/>
      <c r="W648" s="52">
        <v>14873959</v>
      </c>
      <c r="X648" s="57"/>
      <c r="AA648" s="47" t="str">
        <f>CONCATENATE("&gt;",F648,"_",C648," ",Z648)</f>
        <v xml:space="preserve">&gt;Ph-M-2FM_ </v>
      </c>
      <c r="AB648" s="44" t="str">
        <f>P648</f>
        <v>GGVMTSMTHAATTAYCAGTGYCA</v>
      </c>
      <c r="AH648" s="45">
        <v>647</v>
      </c>
    </row>
    <row r="649" spans="1:34" ht="14.25" customHeight="1" thickTop="1" thickBot="1" x14ac:dyDescent="0.25">
      <c r="A649" s="71">
        <v>100</v>
      </c>
      <c r="B649" s="53">
        <f>(I649/1000)/(A649/1000000)</f>
        <v>560</v>
      </c>
      <c r="F649" s="81" t="s">
        <v>1516</v>
      </c>
      <c r="H649" s="48">
        <v>560</v>
      </c>
      <c r="I649" s="49">
        <v>56</v>
      </c>
      <c r="J649" s="95">
        <v>395</v>
      </c>
      <c r="K649" s="48">
        <v>14.5</v>
      </c>
      <c r="L649" s="50">
        <v>7047</v>
      </c>
      <c r="M649" s="48">
        <v>43</v>
      </c>
      <c r="N649" s="75">
        <v>58.9</v>
      </c>
      <c r="O649" s="61">
        <v>560</v>
      </c>
      <c r="P649" s="44" t="s">
        <v>1517</v>
      </c>
      <c r="Q649" s="56">
        <v>23</v>
      </c>
      <c r="R649" s="48" t="s">
        <v>393</v>
      </c>
      <c r="S649" s="62" t="s">
        <v>393</v>
      </c>
      <c r="T649" s="73"/>
      <c r="U649" s="62"/>
      <c r="V649" s="62"/>
      <c r="W649" s="52">
        <v>14873960</v>
      </c>
      <c r="X649" s="57"/>
      <c r="AA649" s="47" t="str">
        <f>CONCATENATE("&gt;",F649,"_",C649," ",Z649)</f>
        <v xml:space="preserve">&gt;Ph-M-2F-RVF_ </v>
      </c>
      <c r="AB649" s="44" t="str">
        <f>P649</f>
        <v>GGCCTGATAAATTACCAGTGTCA</v>
      </c>
      <c r="AH649" s="45">
        <v>648</v>
      </c>
    </row>
    <row r="650" spans="1:34" ht="14.25" customHeight="1" thickTop="1" thickBot="1" x14ac:dyDescent="0.25">
      <c r="A650" s="71">
        <v>100</v>
      </c>
      <c r="B650" s="53">
        <f>(I650/1000)/(A650/1000000)</f>
        <v>594</v>
      </c>
      <c r="C650" s="220"/>
      <c r="F650" s="81" t="s">
        <v>1518</v>
      </c>
      <c r="H650" s="48">
        <v>594</v>
      </c>
      <c r="I650" s="49">
        <v>59.4</v>
      </c>
      <c r="J650" s="95">
        <v>360</v>
      </c>
      <c r="K650" s="48">
        <v>13</v>
      </c>
      <c r="L650" s="50">
        <v>6065</v>
      </c>
      <c r="M650" s="48">
        <v>50</v>
      </c>
      <c r="N650" s="75">
        <v>57.3</v>
      </c>
      <c r="O650" s="61">
        <v>594</v>
      </c>
      <c r="P650" s="44" t="s">
        <v>1519</v>
      </c>
      <c r="Q650" s="56">
        <v>20</v>
      </c>
      <c r="R650" s="48" t="s">
        <v>393</v>
      </c>
      <c r="S650" s="62" t="s">
        <v>393</v>
      </c>
      <c r="T650" s="73"/>
      <c r="U650" s="62"/>
      <c r="V650" s="62"/>
      <c r="W650" s="52">
        <v>14873961</v>
      </c>
      <c r="X650" s="57"/>
      <c r="AA650" s="47" t="str">
        <f>CONCATENATE("&gt;",F650,"_",C650," ",Z650)</f>
        <v xml:space="preserve">&gt;Ph-M-3RM_ </v>
      </c>
      <c r="AB650" s="44" t="str">
        <f>P650</f>
        <v>CAYCTYCKNGARCTNARRCA</v>
      </c>
      <c r="AH650" s="45">
        <v>649</v>
      </c>
    </row>
    <row r="651" spans="1:34" ht="14.25" customHeight="1" thickTop="1" thickBot="1" x14ac:dyDescent="0.25">
      <c r="A651" s="71">
        <v>100</v>
      </c>
      <c r="B651" s="53">
        <f>(I651/1000)/(A651/1000000)</f>
        <v>583</v>
      </c>
      <c r="C651" s="220"/>
      <c r="F651" s="81" t="s">
        <v>1520</v>
      </c>
      <c r="H651" s="48">
        <v>583</v>
      </c>
      <c r="I651" s="49">
        <v>58.3</v>
      </c>
      <c r="J651" s="95">
        <v>351</v>
      </c>
      <c r="K651" s="48">
        <v>12.5</v>
      </c>
      <c r="L651" s="50">
        <v>6020</v>
      </c>
      <c r="M651" s="48">
        <v>45</v>
      </c>
      <c r="N651" s="75">
        <v>55.3</v>
      </c>
      <c r="O651" s="61">
        <v>583</v>
      </c>
      <c r="P651" s="44" t="s">
        <v>1521</v>
      </c>
      <c r="Q651" s="56">
        <v>20</v>
      </c>
      <c r="R651" s="48" t="s">
        <v>393</v>
      </c>
      <c r="S651" s="62" t="s">
        <v>393</v>
      </c>
      <c r="T651" s="73"/>
      <c r="U651" s="62"/>
      <c r="V651" s="62"/>
      <c r="W651" s="52">
        <v>14873962</v>
      </c>
      <c r="X651" s="57"/>
      <c r="AA651" s="47" t="str">
        <f>CONCATENATE("&gt;",F651,"_",C651," ",Z651)</f>
        <v xml:space="preserve">&gt;Ph-M-3R-RVF_ </v>
      </c>
      <c r="AB651" s="44" t="str">
        <f>P651</f>
        <v>CATCTCCTTGAGCTCAAACA</v>
      </c>
      <c r="AH651" s="45">
        <v>650</v>
      </c>
    </row>
    <row r="652" spans="1:34" ht="14.25" customHeight="1" thickTop="1" thickBot="1" x14ac:dyDescent="0.25">
      <c r="A652" s="71">
        <v>100</v>
      </c>
      <c r="B652" s="53">
        <f>(I652/1000)/(A652/1000000)</f>
        <v>265</v>
      </c>
      <c r="C652" s="220">
        <v>539</v>
      </c>
      <c r="F652" s="81" t="s">
        <v>983</v>
      </c>
      <c r="H652" s="48">
        <v>265</v>
      </c>
      <c r="I652" s="49">
        <v>26.5</v>
      </c>
      <c r="J652" s="95">
        <v>252</v>
      </c>
      <c r="K652" s="48">
        <v>10.1</v>
      </c>
      <c r="L652" s="50">
        <v>9487</v>
      </c>
      <c r="M652" s="48">
        <v>36</v>
      </c>
      <c r="N652" s="75">
        <v>61.7</v>
      </c>
      <c r="O652" s="61">
        <v>265</v>
      </c>
      <c r="P652" s="44" t="s">
        <v>866</v>
      </c>
      <c r="Q652" s="56">
        <v>29</v>
      </c>
      <c r="R652" s="48">
        <v>0.01</v>
      </c>
      <c r="S652" s="62" t="s">
        <v>406</v>
      </c>
      <c r="T652" s="73" t="s">
        <v>857</v>
      </c>
      <c r="U652" s="62"/>
      <c r="V652" s="62"/>
      <c r="W652" s="52">
        <v>14759231</v>
      </c>
      <c r="X652" s="57"/>
      <c r="Y652" s="220"/>
      <c r="Z652" s="104" t="s">
        <v>2413</v>
      </c>
      <c r="AA652" s="47" t="str">
        <f>CONCATENATE("&gt;",F652,"_",C652," ",Z652)</f>
        <v>&gt;PFlav-fAARBt_539 Flav</v>
      </c>
      <c r="AB652" s="44" t="str">
        <f>P652</f>
        <v>TACAACATGATGGGAAAGAGAGAGAARAA</v>
      </c>
      <c r="AH652" s="45">
        <v>651</v>
      </c>
    </row>
    <row r="653" spans="1:34" ht="14.25" customHeight="1" thickTop="1" thickBot="1" x14ac:dyDescent="0.25">
      <c r="A653" s="71">
        <v>100</v>
      </c>
      <c r="B653" s="53">
        <f>(I653/1000)/(A653/1000000)</f>
        <v>273</v>
      </c>
      <c r="C653" s="220">
        <v>541</v>
      </c>
      <c r="F653" s="81" t="s">
        <v>983</v>
      </c>
      <c r="H653" s="48">
        <v>273</v>
      </c>
      <c r="I653" s="49">
        <v>27.3</v>
      </c>
      <c r="J653" s="95">
        <v>259</v>
      </c>
      <c r="K653" s="48">
        <v>10.4</v>
      </c>
      <c r="L653" s="50">
        <v>9487</v>
      </c>
      <c r="M653" s="48">
        <v>36</v>
      </c>
      <c r="N653" s="75">
        <v>61.7</v>
      </c>
      <c r="O653" s="61">
        <v>273</v>
      </c>
      <c r="P653" s="44" t="s">
        <v>866</v>
      </c>
      <c r="Q653" s="56">
        <v>29</v>
      </c>
      <c r="R653" s="48">
        <v>0.01</v>
      </c>
      <c r="S653" s="62" t="s">
        <v>406</v>
      </c>
      <c r="T653" s="73" t="s">
        <v>857</v>
      </c>
      <c r="U653" s="62"/>
      <c r="V653" s="62"/>
      <c r="W653" s="52">
        <v>14759237</v>
      </c>
      <c r="X653" s="57"/>
      <c r="Z653" s="104" t="s">
        <v>2413</v>
      </c>
      <c r="AA653" s="47" t="str">
        <f>CONCATENATE("&gt;",F653,"_",C653," ",Z653)</f>
        <v>&gt;PFlav-fAARBt_541 Flav</v>
      </c>
      <c r="AB653" s="44" t="str">
        <f>P653</f>
        <v>TACAACATGATGGGAAAGAGAGAGAARAA</v>
      </c>
      <c r="AH653" s="45">
        <v>652</v>
      </c>
    </row>
    <row r="654" spans="1:34" ht="14.25" customHeight="1" thickTop="1" thickBot="1" x14ac:dyDescent="0.25">
      <c r="A654" s="71">
        <v>200</v>
      </c>
      <c r="B654" s="53">
        <f>(I654/1000)/(A654/1000000)</f>
        <v>373.99999999999994</v>
      </c>
      <c r="C654" s="220">
        <v>540</v>
      </c>
      <c r="F654" s="81" t="s">
        <v>984</v>
      </c>
      <c r="H654" s="48">
        <v>748</v>
      </c>
      <c r="I654" s="49">
        <v>74.8</v>
      </c>
      <c r="J654" s="95">
        <v>515</v>
      </c>
      <c r="K654" s="48">
        <v>15.3</v>
      </c>
      <c r="L654" s="50">
        <v>6882</v>
      </c>
      <c r="M654" s="48">
        <v>56</v>
      </c>
      <c r="N654" s="75">
        <v>64.2</v>
      </c>
      <c r="O654" s="61">
        <v>748</v>
      </c>
      <c r="P654" s="44" t="s">
        <v>869</v>
      </c>
      <c r="Q654" s="56">
        <v>23</v>
      </c>
      <c r="R654" s="48">
        <v>0.01</v>
      </c>
      <c r="S654" s="62" t="s">
        <v>406</v>
      </c>
      <c r="T654" s="73" t="s">
        <v>857</v>
      </c>
      <c r="U654" s="62"/>
      <c r="V654" s="62"/>
      <c r="W654" s="52">
        <v>14759232</v>
      </c>
      <c r="X654" s="57"/>
      <c r="Y654" s="220"/>
      <c r="Z654" s="104" t="s">
        <v>2413</v>
      </c>
      <c r="AA654" s="47" t="str">
        <f>CONCATENATE("&gt;",F654,"_",C654," ",Z654)</f>
        <v>&gt;PFlav-rKRBt_540 Flav</v>
      </c>
      <c r="AB654" s="44" t="str">
        <f>P654</f>
        <v>GTGTCCCAKCCRGCTGTGTCATC</v>
      </c>
      <c r="AH654" s="45">
        <v>653</v>
      </c>
    </row>
    <row r="655" spans="1:34" ht="14.25" customHeight="1" thickTop="1" thickBot="1" x14ac:dyDescent="0.25">
      <c r="A655" s="71">
        <v>200</v>
      </c>
      <c r="B655" s="53">
        <f>(I655/1000)/(A655/1000000)</f>
        <v>385</v>
      </c>
      <c r="C655" s="220">
        <v>542</v>
      </c>
      <c r="F655" s="81" t="s">
        <v>984</v>
      </c>
      <c r="H655" s="48">
        <v>770</v>
      </c>
      <c r="I655" s="49">
        <v>77</v>
      </c>
      <c r="J655" s="95">
        <v>569</v>
      </c>
      <c r="K655" s="48">
        <v>17.600000000000001</v>
      </c>
      <c r="L655" s="50">
        <v>7392</v>
      </c>
      <c r="M655" s="48">
        <v>60</v>
      </c>
      <c r="N655" s="75">
        <v>66</v>
      </c>
      <c r="O655" s="61">
        <v>770</v>
      </c>
      <c r="P655" s="44" t="s">
        <v>869</v>
      </c>
      <c r="Q655" s="56">
        <v>23</v>
      </c>
      <c r="R655" s="48">
        <v>0.01</v>
      </c>
      <c r="S655" s="62" t="s">
        <v>406</v>
      </c>
      <c r="T655" s="73" t="s">
        <v>857</v>
      </c>
      <c r="U655" s="62"/>
      <c r="V655" s="62"/>
      <c r="W655" s="52">
        <v>14759238</v>
      </c>
      <c r="X655" s="57"/>
      <c r="Y655" s="220"/>
      <c r="Z655" s="104" t="s">
        <v>2413</v>
      </c>
      <c r="AA655" s="47" t="str">
        <f>CONCATENATE("&gt;",F655,"_",C655," ",Z655)</f>
        <v>&gt;PFlav-rKRBt_542 Flav</v>
      </c>
      <c r="AB655" s="44" t="str">
        <f>P655</f>
        <v>GTGTCCCAKCCRGCTGTGTCATC</v>
      </c>
      <c r="AH655" s="45">
        <v>654</v>
      </c>
    </row>
    <row r="656" spans="1:34" ht="14.25" customHeight="1" thickTop="1" thickBot="1" x14ac:dyDescent="0.25">
      <c r="A656" s="71">
        <v>100</v>
      </c>
      <c r="B656" s="53">
        <f>(I656/1000)/(A656/1000000)</f>
        <v>395</v>
      </c>
      <c r="C656" s="220"/>
      <c r="F656" s="81" t="s">
        <v>755</v>
      </c>
      <c r="H656" s="48">
        <v>395</v>
      </c>
      <c r="I656" s="49">
        <v>39.5</v>
      </c>
      <c r="J656" s="95">
        <v>207</v>
      </c>
      <c r="K656" s="48">
        <v>6.7</v>
      </c>
      <c r="L656" s="50">
        <v>5249</v>
      </c>
      <c r="M656" s="48">
        <v>70</v>
      </c>
      <c r="N656" s="75">
        <v>60</v>
      </c>
      <c r="O656" s="61">
        <v>395</v>
      </c>
      <c r="P656" s="44" t="s">
        <v>757</v>
      </c>
      <c r="Q656" s="56">
        <v>17</v>
      </c>
      <c r="R656" s="48" t="s">
        <v>393</v>
      </c>
      <c r="S656" s="62" t="s">
        <v>393</v>
      </c>
      <c r="T656" s="73"/>
      <c r="U656" s="62"/>
      <c r="V656" s="62"/>
      <c r="W656" s="52">
        <v>14759233</v>
      </c>
      <c r="X656" s="57"/>
      <c r="Y656" s="219" t="s">
        <v>1693</v>
      </c>
      <c r="Z656" s="104" t="s">
        <v>824</v>
      </c>
      <c r="AA656" s="47" t="str">
        <f>CONCATENATE("&gt;",F656,"_",C656," ",Z656)</f>
        <v>&gt;INNT.HEV.OF3.F1_ HEV</v>
      </c>
      <c r="AB656" s="44" t="str">
        <f>P656</f>
        <v>GTGCCGGCGGTGGTTTC</v>
      </c>
      <c r="AC656" s="45" t="s">
        <v>1693</v>
      </c>
      <c r="AH656" s="45">
        <v>655</v>
      </c>
    </row>
    <row r="657" spans="1:34" ht="14.25" customHeight="1" thickTop="1" thickBot="1" x14ac:dyDescent="0.25">
      <c r="A657" s="71">
        <v>100</v>
      </c>
      <c r="B657" s="53">
        <f>(I657/1000)/(A657/1000000)</f>
        <v>366</v>
      </c>
      <c r="C657" s="220"/>
      <c r="F657" s="81" t="s">
        <v>755</v>
      </c>
      <c r="H657" s="48">
        <v>366</v>
      </c>
      <c r="I657" s="49">
        <v>36.6</v>
      </c>
      <c r="J657" s="95">
        <v>192</v>
      </c>
      <c r="K657" s="48">
        <v>6.2</v>
      </c>
      <c r="L657" s="50">
        <v>5249</v>
      </c>
      <c r="M657" s="48">
        <v>70</v>
      </c>
      <c r="N657" s="75">
        <v>60</v>
      </c>
      <c r="O657" s="61">
        <v>366</v>
      </c>
      <c r="P657" s="44" t="s">
        <v>757</v>
      </c>
      <c r="Q657" s="56">
        <v>17</v>
      </c>
      <c r="R657" s="48" t="s">
        <v>393</v>
      </c>
      <c r="S657" s="62" t="s">
        <v>393</v>
      </c>
      <c r="T657" s="73"/>
      <c r="U657" s="62"/>
      <c r="V657" s="62"/>
      <c r="W657" s="52">
        <v>14759239</v>
      </c>
      <c r="X657" s="57"/>
      <c r="Y657" s="219" t="s">
        <v>1693</v>
      </c>
      <c r="Z657" s="104" t="s">
        <v>824</v>
      </c>
      <c r="AA657" s="47" t="str">
        <f>CONCATENATE("&gt;",F657,"_",C657," ",Z657)</f>
        <v>&gt;INNT.HEV.OF3.F1_ HEV</v>
      </c>
      <c r="AB657" s="44" t="str">
        <f>P657</f>
        <v>GTGCCGGCGGTGGTTTC</v>
      </c>
      <c r="AC657" s="45" t="s">
        <v>1693</v>
      </c>
      <c r="AH657" s="45">
        <v>656</v>
      </c>
    </row>
    <row r="658" spans="1:34" ht="14.25" customHeight="1" thickTop="1" thickBot="1" x14ac:dyDescent="0.25">
      <c r="A658" s="71">
        <v>100</v>
      </c>
      <c r="B658" s="53">
        <f>(I658/1000)/(A658/1000000)</f>
        <v>298</v>
      </c>
      <c r="C658" s="220"/>
      <c r="F658" s="81" t="s">
        <v>758</v>
      </c>
      <c r="H658" s="48">
        <v>298</v>
      </c>
      <c r="I658" s="49">
        <v>29.8</v>
      </c>
      <c r="J658" s="95">
        <v>188</v>
      </c>
      <c r="K658" s="48">
        <v>6.8</v>
      </c>
      <c r="L658" s="50">
        <v>6309</v>
      </c>
      <c r="M658" s="48">
        <v>60</v>
      </c>
      <c r="N658" s="75">
        <v>61.4</v>
      </c>
      <c r="O658" s="61">
        <v>298</v>
      </c>
      <c r="P658" s="44" t="s">
        <v>760</v>
      </c>
      <c r="Q658" s="56">
        <v>20</v>
      </c>
      <c r="R658" s="48" t="s">
        <v>393</v>
      </c>
      <c r="S658" s="62" t="s">
        <v>393</v>
      </c>
      <c r="T658" s="73"/>
      <c r="U658" s="62"/>
      <c r="V658" s="62"/>
      <c r="W658" s="52">
        <v>14759234</v>
      </c>
      <c r="X658" s="57"/>
      <c r="Y658" s="219" t="s">
        <v>1693</v>
      </c>
      <c r="Z658" s="104" t="s">
        <v>824</v>
      </c>
      <c r="AA658" s="47" t="str">
        <f>CONCATENATE("&gt;",F658,"_",C658," ",Z658)</f>
        <v>&gt;INNT.HEV.OF3.R2_ HEV</v>
      </c>
      <c r="AB658" s="44" t="str">
        <f>P658</f>
        <v>GCGAAGGGGTTGGTTGGATG</v>
      </c>
      <c r="AC658" s="45" t="s">
        <v>1693</v>
      </c>
      <c r="AH658" s="45">
        <v>657</v>
      </c>
    </row>
    <row r="659" spans="1:34" ht="14.25" customHeight="1" thickTop="1" thickBot="1" x14ac:dyDescent="0.25">
      <c r="A659" s="71">
        <v>100</v>
      </c>
      <c r="B659" s="53">
        <f>(I659/1000)/(A659/1000000)</f>
        <v>354.99999999999994</v>
      </c>
      <c r="C659" s="220"/>
      <c r="F659" s="81" t="s">
        <v>758</v>
      </c>
      <c r="H659" s="48">
        <v>355</v>
      </c>
      <c r="I659" s="49">
        <v>35.5</v>
      </c>
      <c r="J659" s="95">
        <v>224</v>
      </c>
      <c r="K659" s="48">
        <v>8.1</v>
      </c>
      <c r="L659" s="50">
        <v>6309</v>
      </c>
      <c r="M659" s="48">
        <v>60</v>
      </c>
      <c r="N659" s="75">
        <v>61.4</v>
      </c>
      <c r="O659" s="61">
        <v>355</v>
      </c>
      <c r="P659" s="44" t="s">
        <v>760</v>
      </c>
      <c r="Q659" s="56">
        <v>20</v>
      </c>
      <c r="R659" s="48" t="s">
        <v>393</v>
      </c>
      <c r="S659" s="62" t="s">
        <v>393</v>
      </c>
      <c r="T659" s="73"/>
      <c r="U659" s="62"/>
      <c r="V659" s="62"/>
      <c r="W659" s="52">
        <v>14759240</v>
      </c>
      <c r="X659" s="57"/>
      <c r="Y659" s="219" t="s">
        <v>1693</v>
      </c>
      <c r="Z659" s="104" t="s">
        <v>824</v>
      </c>
      <c r="AA659" s="47" t="str">
        <f>CONCATENATE("&gt;",F659,"_",C659," ",Z659)</f>
        <v>&gt;INNT.HEV.OF3.R2_ HEV</v>
      </c>
      <c r="AB659" s="44" t="str">
        <f>P659</f>
        <v>GCGAAGGGGTTGGTTGGATG</v>
      </c>
      <c r="AC659" s="45" t="s">
        <v>1693</v>
      </c>
      <c r="AH659" s="45">
        <v>658</v>
      </c>
    </row>
    <row r="660" spans="1:34" ht="14.25" customHeight="1" thickTop="1" thickBot="1" x14ac:dyDescent="0.25">
      <c r="A660" s="71">
        <v>100</v>
      </c>
      <c r="B660" s="53">
        <f>(I660/1000)/(A660/1000000)</f>
        <v>373</v>
      </c>
      <c r="C660" s="220"/>
      <c r="F660" s="81" t="s">
        <v>761</v>
      </c>
      <c r="H660" s="48">
        <v>373</v>
      </c>
      <c r="I660" s="49">
        <v>37.299999999999997</v>
      </c>
      <c r="J660" s="95">
        <v>219</v>
      </c>
      <c r="K660" s="48">
        <v>7.1</v>
      </c>
      <c r="L660" s="50">
        <v>5882</v>
      </c>
      <c r="M660" s="48">
        <v>68</v>
      </c>
      <c r="N660" s="75">
        <v>63.1</v>
      </c>
      <c r="O660" s="61">
        <v>373</v>
      </c>
      <c r="P660" s="44" t="s">
        <v>763</v>
      </c>
      <c r="Q660" s="56">
        <v>19</v>
      </c>
      <c r="R660" s="48" t="s">
        <v>393</v>
      </c>
      <c r="S660" s="62" t="s">
        <v>393</v>
      </c>
      <c r="T660" s="73"/>
      <c r="U660" s="62"/>
      <c r="V660" s="62"/>
      <c r="W660" s="52">
        <v>14759235</v>
      </c>
      <c r="X660" s="57"/>
      <c r="Y660" s="219" t="s">
        <v>1693</v>
      </c>
      <c r="Z660" s="104" t="s">
        <v>824</v>
      </c>
      <c r="AA660" s="47" t="str">
        <f>CONCATENATE("&gt;",F660,"_",C660," ",Z660)</f>
        <v>&gt;INNT.HEV.OF3.F3_ HEV</v>
      </c>
      <c r="AB660" s="44" t="str">
        <f>P660</f>
        <v>GTGCCGGCGGTGGTTTCTG</v>
      </c>
      <c r="AC660" s="45" t="s">
        <v>1693</v>
      </c>
      <c r="AH660" s="45">
        <v>659</v>
      </c>
    </row>
    <row r="661" spans="1:34" ht="14.25" customHeight="1" thickTop="1" thickBot="1" x14ac:dyDescent="0.25">
      <c r="A661" s="71">
        <v>100</v>
      </c>
      <c r="B661" s="53">
        <f>(I661/1000)/(A661/1000000)</f>
        <v>408.99999999999994</v>
      </c>
      <c r="C661" s="220"/>
      <c r="F661" s="81" t="s">
        <v>761</v>
      </c>
      <c r="H661" s="48">
        <v>409</v>
      </c>
      <c r="I661" s="49">
        <v>40.9</v>
      </c>
      <c r="J661" s="95">
        <v>241</v>
      </c>
      <c r="K661" s="48">
        <v>7.8</v>
      </c>
      <c r="L661" s="50">
        <v>5882</v>
      </c>
      <c r="M661" s="48">
        <v>68</v>
      </c>
      <c r="N661" s="75">
        <v>63.1</v>
      </c>
      <c r="O661" s="61">
        <v>409</v>
      </c>
      <c r="P661" s="44" t="s">
        <v>763</v>
      </c>
      <c r="Q661" s="56">
        <v>19</v>
      </c>
      <c r="R661" s="48" t="s">
        <v>393</v>
      </c>
      <c r="S661" s="62" t="s">
        <v>393</v>
      </c>
      <c r="T661" s="73"/>
      <c r="U661" s="62"/>
      <c r="V661" s="62"/>
      <c r="W661" s="52">
        <v>14759241</v>
      </c>
      <c r="X661" s="57"/>
      <c r="Y661" s="219" t="s">
        <v>1693</v>
      </c>
      <c r="Z661" s="104" t="s">
        <v>824</v>
      </c>
      <c r="AA661" s="47" t="str">
        <f>CONCATENATE("&gt;",F661,"_",C661," ",Z661)</f>
        <v>&gt;INNT.HEV.OF3.F3_ HEV</v>
      </c>
      <c r="AB661" s="44" t="str">
        <f>P661</f>
        <v>GTGCCGGCGGTGGTTTCTG</v>
      </c>
      <c r="AC661" s="45" t="s">
        <v>1693</v>
      </c>
      <c r="AH661" s="45">
        <v>660</v>
      </c>
    </row>
    <row r="662" spans="1:34" ht="14.25" customHeight="1" thickTop="1" thickBot="1" x14ac:dyDescent="0.25">
      <c r="A662" s="71">
        <v>100</v>
      </c>
      <c r="B662" s="53">
        <f>(I662/1000)/(A662/1000000)</f>
        <v>417</v>
      </c>
      <c r="C662" s="220"/>
      <c r="F662" s="81" t="s">
        <v>782</v>
      </c>
      <c r="H662" s="48">
        <v>417</v>
      </c>
      <c r="I662" s="49">
        <v>41.7</v>
      </c>
      <c r="J662" s="95">
        <v>313</v>
      </c>
      <c r="K662" s="48">
        <v>10.4</v>
      </c>
      <c r="L662" s="50">
        <v>7517</v>
      </c>
      <c r="M662" s="48">
        <v>54</v>
      </c>
      <c r="N662" s="75">
        <v>60.8</v>
      </c>
      <c r="O662" s="61">
        <v>417</v>
      </c>
      <c r="P662" s="44" t="s">
        <v>784</v>
      </c>
      <c r="Q662" s="56">
        <v>21</v>
      </c>
      <c r="R662" s="48">
        <v>0.01</v>
      </c>
      <c r="S662" s="62" t="s">
        <v>406</v>
      </c>
      <c r="T662" s="73" t="s">
        <v>278</v>
      </c>
      <c r="U662" s="62" t="s">
        <v>426</v>
      </c>
      <c r="V662" s="62"/>
      <c r="W662" s="52">
        <v>14759236</v>
      </c>
      <c r="X662" s="57"/>
      <c r="Y662" s="219" t="s">
        <v>1693</v>
      </c>
      <c r="Z662" s="104" t="s">
        <v>824</v>
      </c>
      <c r="AA662" s="47" t="str">
        <f>CONCATENATE("&gt;",F662,"_",C662," ",Z662)</f>
        <v>&gt;INNT.HEV.OF3.s_ HEV</v>
      </c>
      <c r="AB662" s="44" t="str">
        <f>P662</f>
        <v>TGACMGGGTTGATTCTCAGCC</v>
      </c>
      <c r="AC662" s="45" t="s">
        <v>1693</v>
      </c>
      <c r="AH662" s="45">
        <v>661</v>
      </c>
    </row>
    <row r="663" spans="1:34" ht="14.25" customHeight="1" thickTop="1" thickBot="1" x14ac:dyDescent="0.25">
      <c r="A663" s="71">
        <v>100</v>
      </c>
      <c r="B663" s="53">
        <f>(I663/1000)/(A663/1000000)</f>
        <v>108</v>
      </c>
      <c r="C663" s="220"/>
      <c r="F663" s="81" t="s">
        <v>782</v>
      </c>
      <c r="H663" s="48">
        <v>108</v>
      </c>
      <c r="I663" s="49">
        <v>10.8</v>
      </c>
      <c r="J663" s="95">
        <v>81</v>
      </c>
      <c r="K663" s="48">
        <v>2.7</v>
      </c>
      <c r="L663" s="50">
        <v>7517</v>
      </c>
      <c r="M663" s="48">
        <v>54</v>
      </c>
      <c r="N663" s="75">
        <v>60.8</v>
      </c>
      <c r="O663" s="61">
        <v>108</v>
      </c>
      <c r="P663" s="44" t="s">
        <v>784</v>
      </c>
      <c r="Q663" s="56">
        <v>21</v>
      </c>
      <c r="R663" s="48">
        <v>0.01</v>
      </c>
      <c r="S663" s="62" t="s">
        <v>406</v>
      </c>
      <c r="T663" s="73" t="s">
        <v>278</v>
      </c>
      <c r="U663" s="62" t="s">
        <v>426</v>
      </c>
      <c r="V663" s="62"/>
      <c r="W663" s="52">
        <v>14759242</v>
      </c>
      <c r="X663" s="57"/>
      <c r="Y663" s="219" t="s">
        <v>1693</v>
      </c>
      <c r="Z663" s="104" t="s">
        <v>824</v>
      </c>
      <c r="AA663" s="47" t="str">
        <f>CONCATENATE("&gt;",F663,"_",C663," ",Z663)</f>
        <v>&gt;INNT.HEV.OF3.s_ HEV</v>
      </c>
      <c r="AB663" s="44" t="str">
        <f>P663</f>
        <v>TGACMGGGTTGATTCTCAGCC</v>
      </c>
      <c r="AC663" s="45" t="s">
        <v>1693</v>
      </c>
      <c r="AH663" s="45">
        <v>662</v>
      </c>
    </row>
    <row r="664" spans="1:34" ht="14.25" customHeight="1" thickTop="1" thickBot="1" x14ac:dyDescent="0.25">
      <c r="A664" s="71">
        <v>100</v>
      </c>
      <c r="B664" s="53">
        <f>(I664/1000)/(A664/1000000)</f>
        <v>359</v>
      </c>
      <c r="C664" s="220"/>
      <c r="F664" s="81" t="s">
        <v>1522</v>
      </c>
      <c r="H664" s="48">
        <v>359</v>
      </c>
      <c r="I664" s="49">
        <v>35.9</v>
      </c>
      <c r="J664" s="95">
        <v>254</v>
      </c>
      <c r="K664" s="48">
        <v>9</v>
      </c>
      <c r="L664" s="50">
        <v>7069</v>
      </c>
      <c r="M664" s="48">
        <v>43</v>
      </c>
      <c r="N664" s="75">
        <v>58.9</v>
      </c>
      <c r="O664" s="61">
        <v>359</v>
      </c>
      <c r="P664" s="44" t="s">
        <v>1523</v>
      </c>
      <c r="Q664" s="56">
        <v>23</v>
      </c>
      <c r="R664" s="48">
        <v>0.01</v>
      </c>
      <c r="S664" s="62" t="s">
        <v>385</v>
      </c>
      <c r="T664" s="73"/>
      <c r="U664" s="62"/>
      <c r="V664" s="62"/>
      <c r="W664" s="52">
        <v>14688645</v>
      </c>
      <c r="X664" s="57"/>
      <c r="Y664" s="220"/>
      <c r="Z664" s="104" t="s">
        <v>3205</v>
      </c>
      <c r="AA664" s="47" t="str">
        <f>CONCATENATE("&gt;",F664,"_",C664," ",Z664)</f>
        <v>&gt;CCHFV415-1011F_ Nairo.CCHFV</v>
      </c>
      <c r="AB664" s="44" t="str">
        <f>P664</f>
        <v>ATTAATGCGTTTCGCGTGAATGC</v>
      </c>
      <c r="AH664" s="45">
        <v>663</v>
      </c>
    </row>
    <row r="665" spans="1:34" ht="14.25" customHeight="1" thickTop="1" thickBot="1" x14ac:dyDescent="0.25">
      <c r="A665" s="71">
        <v>100</v>
      </c>
      <c r="B665" s="53">
        <f>(I665/1000)/(A665/1000000)</f>
        <v>516</v>
      </c>
      <c r="C665" s="220"/>
      <c r="F665" s="81" t="s">
        <v>1524</v>
      </c>
      <c r="H665" s="48">
        <v>516</v>
      </c>
      <c r="I665" s="49">
        <v>51.6</v>
      </c>
      <c r="J665" s="95">
        <v>343</v>
      </c>
      <c r="K665" s="48">
        <v>11.3</v>
      </c>
      <c r="L665" s="50">
        <v>6652</v>
      </c>
      <c r="M665" s="48">
        <v>50</v>
      </c>
      <c r="N665" s="75">
        <v>60.3</v>
      </c>
      <c r="O665" s="61">
        <v>516</v>
      </c>
      <c r="P665" s="44" t="s">
        <v>1582</v>
      </c>
      <c r="Q665" s="56">
        <v>22</v>
      </c>
      <c r="R665" s="48">
        <v>0.01</v>
      </c>
      <c r="S665" s="62" t="s">
        <v>385</v>
      </c>
      <c r="T665" s="73"/>
      <c r="U665" s="62"/>
      <c r="V665" s="62"/>
      <c r="W665" s="52">
        <v>14688646</v>
      </c>
      <c r="X665" s="57"/>
      <c r="Y665" s="220"/>
      <c r="Z665" s="104" t="s">
        <v>3205</v>
      </c>
      <c r="AA665" s="47" t="str">
        <f>CONCATENATE("&gt;",F665,"_",C665," ",Z665)</f>
        <v>&gt;CCHFV415-1011R_ Nairo.CCHFV</v>
      </c>
      <c r="AB665" s="44" t="str">
        <f>P665</f>
        <v>GGATCCGCTTATCTGTTTACCC</v>
      </c>
      <c r="AH665" s="45">
        <v>664</v>
      </c>
    </row>
    <row r="666" spans="1:34" ht="14.25" customHeight="1" thickTop="1" thickBot="1" x14ac:dyDescent="0.25">
      <c r="A666" s="71">
        <v>200</v>
      </c>
      <c r="B666" s="53">
        <f>(I666/1000)/(A666/1000000)</f>
        <v>339</v>
      </c>
      <c r="C666" s="220" t="s">
        <v>1931</v>
      </c>
      <c r="F666" s="81" t="s">
        <v>755</v>
      </c>
      <c r="H666" s="48">
        <v>678</v>
      </c>
      <c r="I666" s="49">
        <v>67.8</v>
      </c>
      <c r="J666" s="95">
        <v>356</v>
      </c>
      <c r="K666" s="48">
        <v>11.5</v>
      </c>
      <c r="L666" s="50">
        <v>5249</v>
      </c>
      <c r="M666" s="48">
        <v>70</v>
      </c>
      <c r="N666" s="75">
        <v>60</v>
      </c>
      <c r="O666" s="61">
        <v>678</v>
      </c>
      <c r="P666" s="44" t="s">
        <v>757</v>
      </c>
      <c r="Q666" s="56">
        <v>17</v>
      </c>
      <c r="R666" s="48" t="s">
        <v>393</v>
      </c>
      <c r="S666" s="62" t="s">
        <v>393</v>
      </c>
      <c r="T666" s="73"/>
      <c r="U666" s="62"/>
      <c r="V666" s="62"/>
      <c r="W666" s="52">
        <v>14674625</v>
      </c>
      <c r="X666" s="57"/>
      <c r="Y666" s="219" t="s">
        <v>1693</v>
      </c>
      <c r="Z666" s="104" t="s">
        <v>824</v>
      </c>
      <c r="AA666" s="47" t="str">
        <f>CONCATENATE("&gt;",F666,"_",C666," ",Z666)</f>
        <v>&gt;INNT.HEV.OF3.F1_125a HEV</v>
      </c>
      <c r="AB666" s="44" t="str">
        <f>P666</f>
        <v>GTGCCGGCGGTGGTTTC</v>
      </c>
      <c r="AC666" s="45" t="s">
        <v>1693</v>
      </c>
      <c r="AH666" s="45">
        <v>665</v>
      </c>
    </row>
    <row r="667" spans="1:34" ht="14.25" customHeight="1" thickTop="1" thickBot="1" x14ac:dyDescent="0.25">
      <c r="A667" s="71">
        <v>200</v>
      </c>
      <c r="B667" s="53">
        <f>(I667/1000)/(A667/1000000)</f>
        <v>322</v>
      </c>
      <c r="C667" s="220" t="s">
        <v>1933</v>
      </c>
      <c r="F667" s="81" t="s">
        <v>758</v>
      </c>
      <c r="H667" s="48">
        <v>644</v>
      </c>
      <c r="I667" s="49">
        <v>64.400000000000006</v>
      </c>
      <c r="J667" s="95">
        <v>406</v>
      </c>
      <c r="K667" s="48">
        <v>14.7</v>
      </c>
      <c r="L667" s="50">
        <v>6309</v>
      </c>
      <c r="M667" s="48">
        <v>60</v>
      </c>
      <c r="N667" s="75">
        <v>61.4</v>
      </c>
      <c r="O667" s="61">
        <v>644</v>
      </c>
      <c r="P667" s="44" t="s">
        <v>760</v>
      </c>
      <c r="Q667" s="56">
        <v>20</v>
      </c>
      <c r="R667" s="48" t="s">
        <v>393</v>
      </c>
      <c r="S667" s="62" t="s">
        <v>393</v>
      </c>
      <c r="T667" s="73"/>
      <c r="U667" s="62"/>
      <c r="V667" s="62"/>
      <c r="W667" s="52">
        <v>14674626</v>
      </c>
      <c r="X667" s="57"/>
      <c r="Y667" s="219" t="s">
        <v>1693</v>
      </c>
      <c r="Z667" s="104" t="s">
        <v>824</v>
      </c>
      <c r="AA667" s="47" t="str">
        <f>CONCATENATE("&gt;",F667,"_",C667," ",Z667)</f>
        <v>&gt;INNT.HEV.OF3.R2_127a HEV</v>
      </c>
      <c r="AB667" s="44" t="str">
        <f>P667</f>
        <v>GCGAAGGGGTTGGTTGGATG</v>
      </c>
      <c r="AC667" s="45" t="s">
        <v>1693</v>
      </c>
      <c r="AH667" s="45">
        <v>666</v>
      </c>
    </row>
    <row r="668" spans="1:34" ht="14.25" customHeight="1" thickTop="1" thickBot="1" x14ac:dyDescent="0.25">
      <c r="A668" s="71">
        <v>200</v>
      </c>
      <c r="B668" s="53">
        <f>(I668/1000)/(A668/1000000)</f>
        <v>357</v>
      </c>
      <c r="C668" s="220" t="s">
        <v>1932</v>
      </c>
      <c r="F668" s="81" t="s">
        <v>761</v>
      </c>
      <c r="H668" s="48">
        <v>714</v>
      </c>
      <c r="I668" s="49">
        <v>71.400000000000006</v>
      </c>
      <c r="J668" s="95">
        <v>420</v>
      </c>
      <c r="K668" s="48">
        <v>13.6</v>
      </c>
      <c r="L668" s="50">
        <v>5882</v>
      </c>
      <c r="M668" s="48">
        <v>68</v>
      </c>
      <c r="N668" s="75">
        <v>63.1</v>
      </c>
      <c r="O668" s="61">
        <v>714</v>
      </c>
      <c r="P668" s="44" t="s">
        <v>763</v>
      </c>
      <c r="Q668" s="56">
        <v>19</v>
      </c>
      <c r="R668" s="48" t="s">
        <v>393</v>
      </c>
      <c r="S668" s="62" t="s">
        <v>393</v>
      </c>
      <c r="T668" s="73"/>
      <c r="U668" s="62"/>
      <c r="V668" s="62"/>
      <c r="W668" s="52">
        <v>14674627</v>
      </c>
      <c r="X668" s="57"/>
      <c r="Y668" s="219" t="s">
        <v>1693</v>
      </c>
      <c r="Z668" s="104" t="s">
        <v>824</v>
      </c>
      <c r="AA668" s="47" t="str">
        <f>CONCATENATE("&gt;",F668,"_",C668," ",Z668)</f>
        <v>&gt;INNT.HEV.OF3.F3_126a HEV</v>
      </c>
      <c r="AB668" s="44" t="str">
        <f>P668</f>
        <v>GTGCCGGCGGTGGTTTCTG</v>
      </c>
      <c r="AC668" s="45" t="s">
        <v>1693</v>
      </c>
      <c r="AH668" s="45">
        <v>667</v>
      </c>
    </row>
    <row r="669" spans="1:34" ht="14.25" customHeight="1" thickTop="1" thickBot="1" x14ac:dyDescent="0.25">
      <c r="A669" s="71">
        <v>100</v>
      </c>
      <c r="B669" s="53">
        <f>(I669/1000)/(A669/1000000)</f>
        <v>332.99999999999994</v>
      </c>
      <c r="C669" s="220" t="s">
        <v>1934</v>
      </c>
      <c r="F669" s="81" t="s">
        <v>782</v>
      </c>
      <c r="H669" s="48">
        <v>333</v>
      </c>
      <c r="I669" s="49">
        <v>33.299999999999997</v>
      </c>
      <c r="J669" s="95">
        <v>250</v>
      </c>
      <c r="K669" s="48">
        <v>8.3000000000000007</v>
      </c>
      <c r="L669" s="50">
        <v>7517</v>
      </c>
      <c r="M669" s="48">
        <v>54</v>
      </c>
      <c r="N669" s="75">
        <v>60.8</v>
      </c>
      <c r="O669" s="61">
        <v>333</v>
      </c>
      <c r="P669" s="44" t="s">
        <v>784</v>
      </c>
      <c r="Q669" s="56">
        <v>21</v>
      </c>
      <c r="R669" s="48">
        <v>0.01</v>
      </c>
      <c r="S669" s="62" t="s">
        <v>406</v>
      </c>
      <c r="T669" s="73" t="s">
        <v>278</v>
      </c>
      <c r="U669" s="62" t="s">
        <v>426</v>
      </c>
      <c r="V669" s="62"/>
      <c r="W669" s="52">
        <v>14674628</v>
      </c>
      <c r="X669" s="57"/>
      <c r="Y669" s="219" t="s">
        <v>1693</v>
      </c>
      <c r="Z669" s="104" t="s">
        <v>824</v>
      </c>
      <c r="AA669" s="47" t="str">
        <f>CONCATENATE("&gt;",F669,"_",C669," ",Z669)</f>
        <v>&gt;INNT.HEV.OF3.s_134a HEV</v>
      </c>
      <c r="AB669" s="44" t="str">
        <f>P669</f>
        <v>TGACMGGGTTGATTCTCAGCC</v>
      </c>
      <c r="AC669" s="45" t="s">
        <v>1693</v>
      </c>
      <c r="AH669" s="45">
        <v>668</v>
      </c>
    </row>
    <row r="670" spans="1:34" ht="14.25" customHeight="1" thickTop="1" thickBot="1" x14ac:dyDescent="0.25">
      <c r="A670" s="71">
        <v>100</v>
      </c>
      <c r="B670" s="302"/>
      <c r="C670" s="220"/>
      <c r="F670" s="81" t="s">
        <v>1236</v>
      </c>
      <c r="I670" s="49" t="s">
        <v>97</v>
      </c>
      <c r="J670" s="95"/>
      <c r="K670" s="48" t="s">
        <v>97</v>
      </c>
      <c r="L670" s="301">
        <v>10592</v>
      </c>
      <c r="M670" s="48">
        <v>50</v>
      </c>
      <c r="N670" s="75">
        <v>68.099999999999994</v>
      </c>
      <c r="O670" s="61">
        <v>0</v>
      </c>
      <c r="P670" s="44" t="s">
        <v>1237</v>
      </c>
      <c r="Q670" s="56">
        <v>30</v>
      </c>
      <c r="R670" s="48">
        <v>0.01</v>
      </c>
      <c r="S670" s="62" t="s">
        <v>406</v>
      </c>
      <c r="T670" s="73" t="s">
        <v>1525</v>
      </c>
      <c r="U670" s="62" t="s">
        <v>411</v>
      </c>
      <c r="V670" s="62"/>
      <c r="W670" s="52">
        <v>14607779</v>
      </c>
      <c r="X670" s="57"/>
      <c r="Z670" s="104" t="s">
        <v>3313</v>
      </c>
      <c r="AA670" s="47" t="str">
        <f>CONCATENATE("&gt;",F670,"_",C670," ",Z670)</f>
        <v>&gt;TAH P_ BunyaV.CEV.TAH</v>
      </c>
      <c r="AB670" s="44" t="str">
        <f>P670</f>
        <v>CCGGAGAGGAAGGCTAGTCCTAAATTTGGA</v>
      </c>
      <c r="AH670" s="45">
        <v>669</v>
      </c>
    </row>
    <row r="671" spans="1:34" ht="14.25" customHeight="1" thickTop="1" thickBot="1" x14ac:dyDescent="0.25">
      <c r="A671" s="71">
        <v>100</v>
      </c>
      <c r="B671" s="53">
        <f>(I671/1000)/(A671/1000000)</f>
        <v>592</v>
      </c>
      <c r="C671" s="220"/>
      <c r="F671" s="81" t="s">
        <v>422</v>
      </c>
      <c r="H671" s="48">
        <v>592</v>
      </c>
      <c r="I671" s="49">
        <v>59.2</v>
      </c>
      <c r="J671" s="95">
        <v>336</v>
      </c>
      <c r="K671" s="48">
        <v>12.6</v>
      </c>
      <c r="L671" s="50">
        <v>5674</v>
      </c>
      <c r="M671" s="48">
        <v>50</v>
      </c>
      <c r="N671" s="75">
        <v>53.7</v>
      </c>
      <c r="O671" s="61">
        <v>592</v>
      </c>
      <c r="P671" s="44" t="s">
        <v>423</v>
      </c>
      <c r="Q671" s="56">
        <v>18</v>
      </c>
      <c r="R671" s="48" t="s">
        <v>393</v>
      </c>
      <c r="S671" s="62" t="s">
        <v>393</v>
      </c>
      <c r="T671" s="73"/>
      <c r="U671" s="62"/>
      <c r="V671" s="62"/>
      <c r="W671" s="52">
        <v>14579527</v>
      </c>
      <c r="X671" s="57"/>
      <c r="Y671" s="220"/>
      <c r="Z671" s="104" t="s">
        <v>824</v>
      </c>
      <c r="AA671" s="47" t="str">
        <f>CONCATENATE("&gt;",F671,"_",C671," ",Z671)</f>
        <v>&gt;JVHEV.R-CDC.Atl_ HEV</v>
      </c>
      <c r="AB671" s="44" t="str">
        <f>P671</f>
        <v>AGGGGTTGGTTGGATGAA</v>
      </c>
      <c r="AC671" s="45" t="s">
        <v>1693</v>
      </c>
      <c r="AH671" s="45">
        <v>670</v>
      </c>
    </row>
    <row r="672" spans="1:34" ht="14.25" customHeight="1" thickTop="1" thickBot="1" x14ac:dyDescent="0.25">
      <c r="A672" s="71">
        <v>200</v>
      </c>
      <c r="B672" s="53">
        <f>(I672/1000)/(A672/1000000)</f>
        <v>332.5</v>
      </c>
      <c r="C672" s="220"/>
      <c r="F672" s="81" t="s">
        <v>758</v>
      </c>
      <c r="H672" s="48">
        <v>665</v>
      </c>
      <c r="I672" s="49">
        <v>66.5</v>
      </c>
      <c r="J672" s="95">
        <v>420</v>
      </c>
      <c r="K672" s="48">
        <v>15.2</v>
      </c>
      <c r="L672" s="50">
        <v>6309</v>
      </c>
      <c r="M672" s="48">
        <v>60</v>
      </c>
      <c r="N672" s="75">
        <v>61.4</v>
      </c>
      <c r="O672" s="61">
        <v>665</v>
      </c>
      <c r="P672" s="44" t="s">
        <v>760</v>
      </c>
      <c r="Q672" s="56">
        <v>20</v>
      </c>
      <c r="R672" s="48" t="s">
        <v>393</v>
      </c>
      <c r="S672" s="62" t="s">
        <v>393</v>
      </c>
      <c r="T672" s="73"/>
      <c r="U672" s="62"/>
      <c r="V672" s="62"/>
      <c r="W672" s="52">
        <v>14579528</v>
      </c>
      <c r="X672" s="57"/>
      <c r="Y672" s="219" t="s">
        <v>1693</v>
      </c>
      <c r="Z672" s="104" t="s">
        <v>824</v>
      </c>
      <c r="AA672" s="47" t="str">
        <f>CONCATENATE("&gt;",F672,"_",C672," ",Z672)</f>
        <v>&gt;INNT.HEV.OF3.R2_ HEV</v>
      </c>
      <c r="AB672" s="44" t="str">
        <f>P672</f>
        <v>GCGAAGGGGTTGGTTGGATG</v>
      </c>
      <c r="AC672" s="45" t="s">
        <v>1693</v>
      </c>
      <c r="AH672" s="45">
        <v>671</v>
      </c>
    </row>
    <row r="673" spans="1:34" ht="14.25" customHeight="1" thickTop="1" thickBot="1" x14ac:dyDescent="0.25">
      <c r="A673" s="71">
        <v>100</v>
      </c>
      <c r="B673" s="53">
        <f>(I673/1000)/(A673/1000000)</f>
        <v>586</v>
      </c>
      <c r="C673" s="220">
        <v>758</v>
      </c>
      <c r="F673" s="81" t="s">
        <v>1223</v>
      </c>
      <c r="H673" s="48">
        <v>586</v>
      </c>
      <c r="I673" s="49">
        <v>58.6</v>
      </c>
      <c r="J673" s="95">
        <v>452</v>
      </c>
      <c r="K673" s="48">
        <v>16.600000000000001</v>
      </c>
      <c r="L673" s="50">
        <v>7711</v>
      </c>
      <c r="M673" s="48">
        <v>36</v>
      </c>
      <c r="N673" s="75">
        <v>58.1</v>
      </c>
      <c r="O673" s="61">
        <v>586</v>
      </c>
      <c r="P673" s="44" t="s">
        <v>1224</v>
      </c>
      <c r="Q673" s="56">
        <v>25</v>
      </c>
      <c r="R673" s="48" t="s">
        <v>393</v>
      </c>
      <c r="S673" s="62" t="s">
        <v>393</v>
      </c>
      <c r="T673" s="73"/>
      <c r="U673" s="62"/>
      <c r="V673" s="62"/>
      <c r="W673" s="52">
        <v>14579529</v>
      </c>
      <c r="X673" s="57"/>
      <c r="Z673" s="104" t="s">
        <v>3304</v>
      </c>
      <c r="AA673" s="47" t="str">
        <f>CONCATENATE("&gt;",F673,"_",C673," ",Z673)</f>
        <v>&gt;BataiF_758 BunyaV.Bunyamw.Batai</v>
      </c>
      <c r="AB673" s="44" t="str">
        <f>P673</f>
        <v>GCTGGAAGGTTACTGTATTTAATAC</v>
      </c>
      <c r="AH673" s="45">
        <v>672</v>
      </c>
    </row>
    <row r="674" spans="1:34" ht="14.25" customHeight="1" thickTop="1" thickBot="1" x14ac:dyDescent="0.25">
      <c r="A674" s="71">
        <v>100</v>
      </c>
      <c r="B674" s="53">
        <f>(I674/1000)/(A674/1000000)</f>
        <v>637.99999999999989</v>
      </c>
      <c r="C674" s="220">
        <v>759</v>
      </c>
      <c r="F674" s="81" t="s">
        <v>1226</v>
      </c>
      <c r="H674" s="48">
        <v>638</v>
      </c>
      <c r="I674" s="49">
        <v>63.8</v>
      </c>
      <c r="J674" s="95">
        <v>431</v>
      </c>
      <c r="K674" s="48">
        <v>15.7</v>
      </c>
      <c r="L674" s="50">
        <v>6759</v>
      </c>
      <c r="M674" s="48">
        <v>50</v>
      </c>
      <c r="N674" s="75">
        <v>60.3</v>
      </c>
      <c r="O674" s="61">
        <v>638</v>
      </c>
      <c r="P674" s="44" t="s">
        <v>1227</v>
      </c>
      <c r="Q674" s="56">
        <v>22</v>
      </c>
      <c r="R674" s="48" t="s">
        <v>393</v>
      </c>
      <c r="S674" s="62" t="s">
        <v>393</v>
      </c>
      <c r="T674" s="73"/>
      <c r="U674" s="62"/>
      <c r="V674" s="62"/>
      <c r="W674" s="52">
        <v>14579530</v>
      </c>
      <c r="X674" s="57"/>
      <c r="Y674" s="220"/>
      <c r="Z674" s="104" t="s">
        <v>3304</v>
      </c>
      <c r="AA674" s="47" t="str">
        <f>CONCATENATE("&gt;",F674,"_",C674," ",Z674)</f>
        <v>&gt;BataiR_759 BunyaV.Bunyamw.Batai</v>
      </c>
      <c r="AB674" s="44" t="str">
        <f>P674</f>
        <v>CAAGGAATCCACTGAGTCTGTG</v>
      </c>
      <c r="AH674" s="45">
        <v>673</v>
      </c>
    </row>
    <row r="675" spans="1:34" ht="14.25" customHeight="1" thickTop="1" thickBot="1" x14ac:dyDescent="0.25">
      <c r="A675" s="71">
        <v>100</v>
      </c>
      <c r="B675" s="53">
        <f>(I675/1000)/(A675/1000000)</f>
        <v>318</v>
      </c>
      <c r="C675" s="220">
        <v>761</v>
      </c>
      <c r="F675" s="81" t="s">
        <v>1225</v>
      </c>
      <c r="H675" s="48">
        <v>318</v>
      </c>
      <c r="I675" s="49">
        <v>31.8</v>
      </c>
      <c r="J675" s="95">
        <v>278</v>
      </c>
      <c r="K675" s="48">
        <v>9.6999999999999993</v>
      </c>
      <c r="L675" s="50">
        <v>8742</v>
      </c>
      <c r="M675" s="48">
        <v>52</v>
      </c>
      <c r="N675" s="75">
        <v>64.599999999999994</v>
      </c>
      <c r="O675" s="61">
        <v>318</v>
      </c>
      <c r="P675" s="44" t="s">
        <v>1577</v>
      </c>
      <c r="Q675" s="56">
        <v>25</v>
      </c>
      <c r="R675" s="48">
        <v>0.01</v>
      </c>
      <c r="S675" s="62" t="s">
        <v>406</v>
      </c>
      <c r="T675" s="73" t="s">
        <v>278</v>
      </c>
      <c r="U675" s="62" t="s">
        <v>426</v>
      </c>
      <c r="V675" s="62"/>
      <c r="W675" s="52">
        <v>14579531</v>
      </c>
      <c r="X675" s="57"/>
      <c r="Y675" s="220"/>
      <c r="Z675" s="104" t="s">
        <v>3304</v>
      </c>
      <c r="AA675" s="47" t="str">
        <f>CONCATENATE("&gt;",F675,"_",C675," ",Z675)</f>
        <v>&gt;BataiP_761 BunyaV.Bunyamw.Batai</v>
      </c>
      <c r="AB675" s="44" t="str">
        <f>P675</f>
        <v>AACAGTCCAGTTCCAGACGATGGTC</v>
      </c>
      <c r="AH675" s="45">
        <v>674</v>
      </c>
    </row>
    <row r="676" spans="1:34" ht="14.25" customHeight="1" thickTop="1" thickBot="1" x14ac:dyDescent="0.25">
      <c r="A676" s="71">
        <v>100</v>
      </c>
      <c r="B676" s="53">
        <f>(I676/1000)/(A676/1000000)</f>
        <v>734.99999999999989</v>
      </c>
      <c r="C676" s="220"/>
      <c r="F676" s="81" t="s">
        <v>1006</v>
      </c>
      <c r="H676" s="48">
        <v>735</v>
      </c>
      <c r="I676" s="49">
        <v>73.5</v>
      </c>
      <c r="J676" s="95">
        <v>497</v>
      </c>
      <c r="K676" s="48">
        <v>16.899999999999999</v>
      </c>
      <c r="L676" s="50">
        <v>6757</v>
      </c>
      <c r="M676" s="48">
        <v>54</v>
      </c>
      <c r="N676" s="75">
        <v>62.1</v>
      </c>
      <c r="O676" s="61">
        <v>735</v>
      </c>
      <c r="P676" s="44" t="s">
        <v>1007</v>
      </c>
      <c r="Q676" s="56">
        <v>22</v>
      </c>
      <c r="R676" s="48" t="s">
        <v>393</v>
      </c>
      <c r="S676" s="62" t="s">
        <v>393</v>
      </c>
      <c r="T676" s="73"/>
      <c r="U676" s="62"/>
      <c r="V676" s="62"/>
      <c r="W676" s="52">
        <v>14636707</v>
      </c>
      <c r="X676" s="57"/>
      <c r="Z676" s="104" t="s">
        <v>1302</v>
      </c>
      <c r="AA676" s="47" t="str">
        <f>CONCATENATE("&gt;",F676,"_",C676," ",Z676)</f>
        <v>&gt;MS2F_ IC</v>
      </c>
      <c r="AB676" s="44" t="str">
        <f>P676</f>
        <v>CTCTGAGAGCGGCTCTATTGGT</v>
      </c>
      <c r="AH676" s="45">
        <v>675</v>
      </c>
    </row>
    <row r="677" spans="1:34" ht="14.25" customHeight="1" thickTop="1" thickBot="1" x14ac:dyDescent="0.25">
      <c r="A677" s="71">
        <v>100</v>
      </c>
      <c r="B677" s="53">
        <f>(I677/1000)/(A677/1000000)</f>
        <v>713</v>
      </c>
      <c r="C677" s="220"/>
      <c r="F677" s="81" t="s">
        <v>1008</v>
      </c>
      <c r="H677" s="48">
        <v>713</v>
      </c>
      <c r="I677" s="49">
        <v>71.3</v>
      </c>
      <c r="J677" s="95">
        <v>517</v>
      </c>
      <c r="K677" s="48">
        <v>18.399999999999999</v>
      </c>
      <c r="L677" s="50">
        <v>7256</v>
      </c>
      <c r="M677" s="48">
        <v>45</v>
      </c>
      <c r="N677" s="75">
        <v>61</v>
      </c>
      <c r="O677" s="61">
        <v>713</v>
      </c>
      <c r="P677" s="44" t="s">
        <v>1009</v>
      </c>
      <c r="Q677" s="56">
        <v>24</v>
      </c>
      <c r="R677" s="48" t="s">
        <v>393</v>
      </c>
      <c r="S677" s="62" t="s">
        <v>393</v>
      </c>
      <c r="T677" s="73"/>
      <c r="U677" s="62"/>
      <c r="V677" s="62"/>
      <c r="W677" s="52">
        <v>14636708</v>
      </c>
      <c r="X677" s="57"/>
      <c r="Z677" s="104" t="s">
        <v>1302</v>
      </c>
      <c r="AA677" s="47" t="str">
        <f>CONCATENATE("&gt;",F677,"_",C677," ",Z677)</f>
        <v>&gt;MS2R_ IC</v>
      </c>
      <c r="AB677" s="44" t="str">
        <f>P677</f>
        <v>GTTCCCTACAACGAGCCTAAATTC</v>
      </c>
      <c r="AH677" s="45">
        <v>676</v>
      </c>
    </row>
    <row r="678" spans="1:34" ht="14.25" customHeight="1" thickTop="1" thickBot="1" x14ac:dyDescent="0.25">
      <c r="A678" s="71">
        <v>100</v>
      </c>
      <c r="B678" s="53">
        <f>(I678/1000)/(A678/1000000)</f>
        <v>35</v>
      </c>
      <c r="C678" s="220"/>
      <c r="F678" s="81" t="s">
        <v>1308</v>
      </c>
      <c r="H678" s="48">
        <v>35</v>
      </c>
      <c r="I678" s="49">
        <v>3.5</v>
      </c>
      <c r="J678" s="95">
        <v>31</v>
      </c>
      <c r="K678" s="48">
        <v>1.1000000000000001</v>
      </c>
      <c r="L678" s="50">
        <v>8934</v>
      </c>
      <c r="M678" s="48">
        <v>56</v>
      </c>
      <c r="N678" s="75">
        <v>66.3</v>
      </c>
      <c r="O678" s="61">
        <v>35</v>
      </c>
      <c r="P678" s="44" t="s">
        <v>1011</v>
      </c>
      <c r="Q678" s="56">
        <v>25</v>
      </c>
      <c r="R678" s="48">
        <v>0.01</v>
      </c>
      <c r="S678" s="62" t="s">
        <v>406</v>
      </c>
      <c r="T678" s="73" t="s">
        <v>279</v>
      </c>
      <c r="U678" s="62" t="s">
        <v>426</v>
      </c>
      <c r="V678" s="62"/>
      <c r="W678" s="52">
        <v>14636709</v>
      </c>
      <c r="X678" s="57"/>
      <c r="Z678" s="104" t="s">
        <v>1302</v>
      </c>
      <c r="AA678" s="47" t="str">
        <f>CONCATENATE("&gt;",F678,"_",C678," ",Z678)</f>
        <v>&gt;MS2probe_ IC</v>
      </c>
      <c r="AB678" s="44" t="str">
        <f>P678</f>
        <v>TCAGACACGCGGTCCGCTATAACGA</v>
      </c>
      <c r="AH678" s="45">
        <v>677</v>
      </c>
    </row>
    <row r="679" spans="1:34" ht="14.25" customHeight="1" thickTop="1" thickBot="1" x14ac:dyDescent="0.25">
      <c r="A679" s="71">
        <v>100</v>
      </c>
      <c r="B679" s="53">
        <f>(I679/1000)/(A679/1000000)</f>
        <v>277</v>
      </c>
      <c r="C679" s="220"/>
      <c r="F679" s="81" t="s">
        <v>492</v>
      </c>
      <c r="H679" s="48">
        <v>277</v>
      </c>
      <c r="I679" s="49">
        <v>27.7</v>
      </c>
      <c r="J679" s="95">
        <v>242</v>
      </c>
      <c r="K679" s="48">
        <v>9.8000000000000007</v>
      </c>
      <c r="L679" s="50">
        <v>8737</v>
      </c>
      <c r="M679" s="48">
        <v>46</v>
      </c>
      <c r="N679" s="75">
        <v>65.099999999999994</v>
      </c>
      <c r="O679" s="61">
        <v>277</v>
      </c>
      <c r="P679" s="44" t="s">
        <v>558</v>
      </c>
      <c r="Q679" s="56">
        <v>28</v>
      </c>
      <c r="R679" s="48" t="s">
        <v>393</v>
      </c>
      <c r="S679" s="62" t="s">
        <v>393</v>
      </c>
      <c r="T679" s="73"/>
      <c r="U679" s="62"/>
      <c r="V679" s="62"/>
      <c r="W679" s="52">
        <v>14392931</v>
      </c>
      <c r="X679" s="57"/>
      <c r="Z679" s="104" t="s">
        <v>3205</v>
      </c>
      <c r="AA679" s="47" t="str">
        <f>CONCATENATE("&gt;",F679,"_",C679," ",Z679)</f>
        <v>&gt;CCforSE01_ Nairo.CCHFV</v>
      </c>
      <c r="AB679" s="44" t="str">
        <f>P679</f>
        <v>CAAGGGGTACCAAGAAAATGAAGAAGGC</v>
      </c>
      <c r="AH679" s="45">
        <v>678</v>
      </c>
    </row>
    <row r="680" spans="1:34" ht="14.25" customHeight="1" thickTop="1" thickBot="1" x14ac:dyDescent="0.25">
      <c r="A680" s="71">
        <v>100</v>
      </c>
      <c r="B680" s="53">
        <f>(I680/1000)/(A680/1000000)</f>
        <v>313</v>
      </c>
      <c r="C680" s="220"/>
      <c r="F680" s="81" t="s">
        <v>493</v>
      </c>
      <c r="H680" s="48">
        <v>312</v>
      </c>
      <c r="I680" s="49">
        <v>31.3</v>
      </c>
      <c r="J680" s="95">
        <v>250</v>
      </c>
      <c r="K680" s="48">
        <v>9.1999999999999993</v>
      </c>
      <c r="L680" s="50">
        <v>7989</v>
      </c>
      <c r="M680" s="48">
        <v>53</v>
      </c>
      <c r="N680" s="75">
        <v>66.400000000000006</v>
      </c>
      <c r="O680" s="61">
        <v>312</v>
      </c>
      <c r="P680" s="44" t="s">
        <v>559</v>
      </c>
      <c r="Q680" s="56">
        <v>26</v>
      </c>
      <c r="R680" s="48" t="s">
        <v>393</v>
      </c>
      <c r="S680" s="62" t="s">
        <v>393</v>
      </c>
      <c r="T680" s="73"/>
      <c r="U680" s="62"/>
      <c r="V680" s="62"/>
      <c r="W680" s="52">
        <v>14392932</v>
      </c>
      <c r="X680" s="57"/>
      <c r="Z680" s="104" t="s">
        <v>3205</v>
      </c>
      <c r="AA680" s="47" t="str">
        <f>CONCATENATE("&gt;",F680,"_",C680," ",Z680)</f>
        <v>&gt;CCrevSE02_ Nairo.CCHFV</v>
      </c>
      <c r="AB680" s="44" t="str">
        <f>P680</f>
        <v>GCCACAGGGATTGTTCCAAAGCAGAC</v>
      </c>
      <c r="AH680" s="45">
        <v>679</v>
      </c>
    </row>
    <row r="681" spans="1:34" ht="14.25" customHeight="1" thickTop="1" thickBot="1" x14ac:dyDescent="0.25">
      <c r="A681" s="71">
        <v>100</v>
      </c>
      <c r="B681" s="53">
        <f>(I681/1000)/(A681/1000000)</f>
        <v>253.99999999999997</v>
      </c>
      <c r="C681" s="220"/>
      <c r="F681" s="81" t="s">
        <v>494</v>
      </c>
      <c r="H681" s="48">
        <v>254</v>
      </c>
      <c r="I681" s="49">
        <v>25.4</v>
      </c>
      <c r="J681" s="95">
        <v>240</v>
      </c>
      <c r="K681" s="48">
        <v>8.6</v>
      </c>
      <c r="L681" s="50">
        <v>9440</v>
      </c>
      <c r="M681" s="48">
        <v>48</v>
      </c>
      <c r="N681" s="75">
        <v>65</v>
      </c>
      <c r="O681" s="61">
        <v>254</v>
      </c>
      <c r="P681" s="44" t="s">
        <v>560</v>
      </c>
      <c r="Q681" s="56">
        <v>27</v>
      </c>
      <c r="R681" s="48">
        <v>0.01</v>
      </c>
      <c r="S681" s="62" t="s">
        <v>406</v>
      </c>
      <c r="T681" s="73" t="s">
        <v>278</v>
      </c>
      <c r="U681" s="62" t="s">
        <v>426</v>
      </c>
      <c r="V681" s="62"/>
      <c r="W681" s="52">
        <v>14392933</v>
      </c>
      <c r="X681" s="57"/>
      <c r="Y681" s="220"/>
      <c r="Z681" s="104" t="s">
        <v>3205</v>
      </c>
      <c r="AA681" s="47" t="str">
        <f>CONCATENATE("&gt;",F681,"_",C681," ",Z681)</f>
        <v>&gt;CCprobeSE01_ Nairo.CCHFV</v>
      </c>
      <c r="AB681" s="44" t="str">
        <f>P681</f>
        <v>TGTCAACACAGCAGGGTGCATGTAGAT</v>
      </c>
      <c r="AH681" s="45">
        <v>680</v>
      </c>
    </row>
    <row r="682" spans="1:34" ht="14.25" customHeight="1" thickTop="1" thickBot="1" x14ac:dyDescent="0.25">
      <c r="A682" s="71">
        <v>100</v>
      </c>
      <c r="B682" s="53">
        <f>(I682/1000)/(A682/1000000)</f>
        <v>140</v>
      </c>
      <c r="C682" s="220"/>
      <c r="F682" s="81" t="s">
        <v>495</v>
      </c>
      <c r="H682" s="48">
        <v>140</v>
      </c>
      <c r="I682" s="49">
        <v>14</v>
      </c>
      <c r="J682" s="95">
        <v>133</v>
      </c>
      <c r="K682" s="48">
        <v>4.8</v>
      </c>
      <c r="L682" s="50">
        <v>9480</v>
      </c>
      <c r="M682" s="48">
        <v>48</v>
      </c>
      <c r="N682" s="75">
        <v>65</v>
      </c>
      <c r="O682" s="61">
        <v>140</v>
      </c>
      <c r="P682" s="44" t="s">
        <v>561</v>
      </c>
      <c r="Q682" s="56">
        <v>27</v>
      </c>
      <c r="R682" s="48">
        <v>0.01</v>
      </c>
      <c r="S682" s="62" t="s">
        <v>406</v>
      </c>
      <c r="T682" s="73" t="s">
        <v>278</v>
      </c>
      <c r="U682" s="62" t="s">
        <v>426</v>
      </c>
      <c r="V682" s="62"/>
      <c r="W682" s="52">
        <v>14392934</v>
      </c>
      <c r="X682" s="57"/>
      <c r="Y682" s="220"/>
      <c r="Z682" s="104" t="s">
        <v>3205</v>
      </c>
      <c r="AA682" s="47" t="str">
        <f>CONCATENATE("&gt;",F682,"_",C682," ",Z682)</f>
        <v>&gt;CCprobeSE03_ Nairo.CCHFV</v>
      </c>
      <c r="AB682" s="44" t="str">
        <f>P682</f>
        <v>TGTAAGCACGGCAGGGTGCATGTAAAT</v>
      </c>
      <c r="AH682" s="45">
        <v>681</v>
      </c>
    </row>
    <row r="683" spans="1:34" ht="14.25" customHeight="1" thickTop="1" thickBot="1" x14ac:dyDescent="0.25">
      <c r="A683" s="71">
        <v>100</v>
      </c>
      <c r="B683" s="53">
        <f>(I683/1000)/(A683/1000000)</f>
        <v>207.99999999999997</v>
      </c>
      <c r="C683" s="220" t="s">
        <v>3185</v>
      </c>
      <c r="F683" s="81" t="s">
        <v>731</v>
      </c>
      <c r="H683" s="48">
        <v>208</v>
      </c>
      <c r="I683" s="49">
        <v>20.8</v>
      </c>
      <c r="J683" s="95">
        <v>193</v>
      </c>
      <c r="K683" s="48">
        <v>6.6</v>
      </c>
      <c r="L683" s="50">
        <v>9286</v>
      </c>
      <c r="M683" s="48">
        <v>44</v>
      </c>
      <c r="N683" s="75">
        <v>63.4</v>
      </c>
      <c r="O683" s="61">
        <v>208</v>
      </c>
      <c r="P683" s="44" t="s">
        <v>732</v>
      </c>
      <c r="Q683" s="56">
        <v>27</v>
      </c>
      <c r="R683" s="48">
        <v>0.01</v>
      </c>
      <c r="S683" s="62" t="s">
        <v>406</v>
      </c>
      <c r="T683" s="73" t="s">
        <v>278</v>
      </c>
      <c r="U683" s="62" t="s">
        <v>426</v>
      </c>
      <c r="V683" s="62"/>
      <c r="W683" s="52">
        <v>14392935</v>
      </c>
      <c r="X683" s="57"/>
      <c r="Y683" s="220"/>
      <c r="Z683" s="104" t="s">
        <v>3205</v>
      </c>
      <c r="AA683" s="47" t="str">
        <f>CONCATENATE("&gt;",F683,"_",C683," ",Z683)</f>
        <v>&gt;CCprobeSE04_280b Nairo.CCHFV</v>
      </c>
      <c r="AB683" s="44" t="str">
        <f>P683</f>
        <v>ATCTATATGCACCCCGCTGTGTTAACA</v>
      </c>
      <c r="AH683" s="45">
        <v>682</v>
      </c>
    </row>
    <row r="684" spans="1:34" ht="14.25" customHeight="1" thickTop="1" thickBot="1" x14ac:dyDescent="0.25">
      <c r="A684" s="71">
        <v>100</v>
      </c>
      <c r="B684" s="53">
        <f>(I684/1000)/(A684/1000000)</f>
        <v>173.99999999999997</v>
      </c>
      <c r="C684" s="220" t="s">
        <v>3171</v>
      </c>
      <c r="F684" s="81" t="s">
        <v>496</v>
      </c>
      <c r="H684" s="48">
        <v>174</v>
      </c>
      <c r="I684" s="49">
        <v>17.399999999999999</v>
      </c>
      <c r="J684" s="95">
        <v>160</v>
      </c>
      <c r="K684" s="48">
        <v>5.9</v>
      </c>
      <c r="L684" s="50">
        <v>9185</v>
      </c>
      <c r="M684" s="48">
        <v>50</v>
      </c>
      <c r="N684" s="75">
        <v>64.8</v>
      </c>
      <c r="O684" s="61">
        <v>174</v>
      </c>
      <c r="P684" s="44" t="s">
        <v>562</v>
      </c>
      <c r="Q684" s="56">
        <v>26</v>
      </c>
      <c r="R684" s="48">
        <v>0.01</v>
      </c>
      <c r="S684" s="62" t="s">
        <v>406</v>
      </c>
      <c r="T684" s="73" t="s">
        <v>278</v>
      </c>
      <c r="U684" s="62" t="s">
        <v>426</v>
      </c>
      <c r="V684" s="62"/>
      <c r="W684" s="52">
        <v>14392936</v>
      </c>
      <c r="X684" s="57"/>
      <c r="Y684" s="220"/>
      <c r="Z684" s="104" t="s">
        <v>3205</v>
      </c>
      <c r="AA684" s="47" t="str">
        <f>CONCATENATE("&gt;",F684,"_",C684," ",Z684)</f>
        <v>&gt;CCprobeSE0A_281b Nairo.CCHFV</v>
      </c>
      <c r="AB684" s="44" t="str">
        <f>P684</f>
        <v>ACTCCAATGAAGTGGGGGAAGAAGCT</v>
      </c>
      <c r="AH684" s="45">
        <v>683</v>
      </c>
    </row>
    <row r="685" spans="1:34" ht="14.25" customHeight="1" thickTop="1" thickBot="1" x14ac:dyDescent="0.25">
      <c r="A685" s="71">
        <v>100</v>
      </c>
      <c r="B685" s="53">
        <f>(I685/1000)/(A685/1000000)</f>
        <v>186.99999999999997</v>
      </c>
      <c r="C685" s="220"/>
      <c r="F685" s="81" t="s">
        <v>947</v>
      </c>
      <c r="H685" s="48">
        <v>187</v>
      </c>
      <c r="I685" s="49">
        <v>18.7</v>
      </c>
      <c r="J685" s="95">
        <v>158</v>
      </c>
      <c r="K685" s="48">
        <v>4.9000000000000004</v>
      </c>
      <c r="L685" s="50">
        <v>8403</v>
      </c>
      <c r="M685" s="48">
        <v>41</v>
      </c>
      <c r="N685" s="75">
        <v>59.3</v>
      </c>
      <c r="O685" s="61">
        <v>187</v>
      </c>
      <c r="P685" s="44" t="s">
        <v>948</v>
      </c>
      <c r="Q685" s="56">
        <v>24</v>
      </c>
      <c r="R685" s="48">
        <v>0.01</v>
      </c>
      <c r="S685" s="62" t="s">
        <v>406</v>
      </c>
      <c r="T685" s="73" t="s">
        <v>739</v>
      </c>
      <c r="U685" s="62" t="s">
        <v>426</v>
      </c>
      <c r="V685" s="62"/>
      <c r="W685" s="52">
        <v>14394443</v>
      </c>
      <c r="X685" s="57"/>
      <c r="Z685" s="104" t="s">
        <v>3205</v>
      </c>
      <c r="AA685" s="47" t="str">
        <f>CONCATENATE("&gt;",F685,"_",C685," ",Z685)</f>
        <v>&gt;CCHF-CoProbe_ Nairo.CCHFV</v>
      </c>
      <c r="AB685" s="44" t="str">
        <f>P685</f>
        <v>TCACGTGTTTCGGCATCATTGTTT</v>
      </c>
      <c r="AH685" s="45">
        <v>684</v>
      </c>
    </row>
    <row r="686" spans="1:34" ht="14.25" customHeight="1" thickTop="1" thickBot="1" x14ac:dyDescent="0.25">
      <c r="A686" s="71">
        <v>200</v>
      </c>
      <c r="B686" s="53">
        <f>(I686/1000)/(A686/1000000)</f>
        <v>213.5</v>
      </c>
      <c r="C686" s="220">
        <v>469</v>
      </c>
      <c r="F686" s="81" t="s">
        <v>1526</v>
      </c>
      <c r="H686" s="48">
        <v>427</v>
      </c>
      <c r="I686" s="49">
        <v>42.7</v>
      </c>
      <c r="J686" s="95">
        <v>347</v>
      </c>
      <c r="K686" s="48">
        <v>11.1</v>
      </c>
      <c r="L686" s="50">
        <v>8129</v>
      </c>
      <c r="M686" s="48">
        <v>52</v>
      </c>
      <c r="N686" s="75">
        <v>62.4</v>
      </c>
      <c r="O686" s="61">
        <v>427</v>
      </c>
      <c r="P686" s="44" t="s">
        <v>1175</v>
      </c>
      <c r="Q686" s="56">
        <v>23</v>
      </c>
      <c r="R686" s="48">
        <v>0.01</v>
      </c>
      <c r="S686" s="62" t="s">
        <v>406</v>
      </c>
      <c r="T686" s="73" t="s">
        <v>279</v>
      </c>
      <c r="U686" s="62" t="s">
        <v>426</v>
      </c>
      <c r="V686" s="62"/>
      <c r="W686" s="52">
        <v>14394444</v>
      </c>
      <c r="X686" s="57"/>
      <c r="Z686" s="104" t="s">
        <v>3253</v>
      </c>
      <c r="AA686" s="47" t="str">
        <f>CONCATENATE("&gt;",F686,"_",C686," ",Z686)</f>
        <v>&gt;WNVsyntheticCo_469 Flav.WNV</v>
      </c>
      <c r="AB686" s="44" t="str">
        <f>P686</f>
        <v>CTCCCACCTCTTTCTTACCACGA</v>
      </c>
      <c r="AH686" s="45">
        <v>685</v>
      </c>
    </row>
    <row r="687" spans="1:34" ht="14.25" customHeight="1" thickTop="1" thickBot="1" x14ac:dyDescent="0.25">
      <c r="A687" s="71">
        <v>100</v>
      </c>
      <c r="B687" s="53">
        <f>(I687/1000)/(A687/1000000)</f>
        <v>79</v>
      </c>
      <c r="C687" s="220">
        <v>470</v>
      </c>
      <c r="F687" s="81" t="s">
        <v>1527</v>
      </c>
      <c r="H687" s="48">
        <v>79</v>
      </c>
      <c r="I687" s="49">
        <v>7.9</v>
      </c>
      <c r="J687" s="95">
        <v>75</v>
      </c>
      <c r="K687" s="48">
        <v>2.5</v>
      </c>
      <c r="L687" s="50">
        <v>9418</v>
      </c>
      <c r="M687" s="48">
        <v>48</v>
      </c>
      <c r="N687" s="75">
        <v>65</v>
      </c>
      <c r="O687" s="61">
        <v>79</v>
      </c>
      <c r="P687" s="44" t="s">
        <v>1177</v>
      </c>
      <c r="Q687" s="56">
        <v>27</v>
      </c>
      <c r="R687" s="48">
        <v>0.01</v>
      </c>
      <c r="S687" s="62" t="s">
        <v>406</v>
      </c>
      <c r="T687" s="73" t="s">
        <v>739</v>
      </c>
      <c r="U687" s="62" t="s">
        <v>426</v>
      </c>
      <c r="V687" s="62"/>
      <c r="W687" s="52">
        <v>14394445</v>
      </c>
      <c r="X687" s="57"/>
      <c r="Z687" s="104" t="s">
        <v>3253</v>
      </c>
      <c r="AA687" s="47" t="str">
        <f>CONCATENATE("&gt;",F687,"_",C687," ",Z687)</f>
        <v>&gt;Viral control_P_470 Flav.WNV</v>
      </c>
      <c r="AB687" s="44" t="str">
        <f>P687</f>
        <v>GTGCGAGCTGTTTCTTAGCACGAAGAT</v>
      </c>
      <c r="AH687" s="45">
        <v>686</v>
      </c>
    </row>
    <row r="688" spans="1:34" ht="14.25" customHeight="1" thickTop="1" thickBot="1" x14ac:dyDescent="0.25">
      <c r="A688" s="71">
        <v>100</v>
      </c>
      <c r="B688" s="53">
        <f>(I688/1000)/(A688/1000000)</f>
        <v>88</v>
      </c>
      <c r="C688" s="220">
        <v>471</v>
      </c>
      <c r="F688" s="81" t="s">
        <v>1528</v>
      </c>
      <c r="H688" s="48">
        <v>88</v>
      </c>
      <c r="I688" s="49">
        <v>8.8000000000000007</v>
      </c>
      <c r="J688" s="95">
        <v>68</v>
      </c>
      <c r="K688" s="48">
        <v>2.2000000000000002</v>
      </c>
      <c r="L688" s="50">
        <v>7769</v>
      </c>
      <c r="M688" s="48">
        <v>54</v>
      </c>
      <c r="N688" s="75">
        <v>62.1</v>
      </c>
      <c r="O688" s="61">
        <v>88</v>
      </c>
      <c r="P688" s="44" t="s">
        <v>566</v>
      </c>
      <c r="Q688" s="56">
        <v>22</v>
      </c>
      <c r="R688" s="48">
        <v>0.05</v>
      </c>
      <c r="S688" s="62" t="s">
        <v>406</v>
      </c>
      <c r="T688" s="73" t="s">
        <v>1003</v>
      </c>
      <c r="U688" s="62" t="s">
        <v>804</v>
      </c>
      <c r="V688" s="62"/>
      <c r="W688" s="52">
        <v>14426705</v>
      </c>
      <c r="X688" s="57"/>
      <c r="Z688" s="104" t="s">
        <v>3253</v>
      </c>
      <c r="AA688" s="47" t="str">
        <f>CONCATENATE("&gt;",F688,"_",C688," ",Z688)</f>
        <v>&gt;INNT.WN5nc.sKhe_471 Flav.WNV</v>
      </c>
      <c r="AB688" s="44" t="str">
        <f>P688</f>
        <v>CTCCCACCTCTTTCTTACCACG</v>
      </c>
      <c r="AH688" s="45">
        <v>687</v>
      </c>
    </row>
    <row r="689" spans="1:34" ht="14.25" customHeight="1" thickTop="1" thickBot="1" x14ac:dyDescent="0.25">
      <c r="A689" s="71">
        <v>300</v>
      </c>
      <c r="B689" s="53">
        <f>(I689/1000)/(A689/1000000)</f>
        <v>256.33333333333337</v>
      </c>
      <c r="C689" s="220">
        <v>459</v>
      </c>
      <c r="F689" s="81" t="s">
        <v>1529</v>
      </c>
      <c r="H689" s="48">
        <v>769</v>
      </c>
      <c r="I689" s="49">
        <v>76.900000000000006</v>
      </c>
      <c r="J689" s="95">
        <v>474</v>
      </c>
      <c r="K689" s="48">
        <v>16.399999999999999</v>
      </c>
      <c r="L689" s="50">
        <v>6164</v>
      </c>
      <c r="M689" s="48">
        <v>55</v>
      </c>
      <c r="N689" s="75">
        <v>59.4</v>
      </c>
      <c r="O689" s="61">
        <v>769</v>
      </c>
      <c r="P689" s="44" t="s">
        <v>520</v>
      </c>
      <c r="Q689" s="56">
        <v>20</v>
      </c>
      <c r="R689" s="48" t="s">
        <v>393</v>
      </c>
      <c r="S689" s="62" t="s">
        <v>393</v>
      </c>
      <c r="T689" s="73"/>
      <c r="U689" s="62"/>
      <c r="V689" s="62"/>
      <c r="W689" s="52">
        <v>14379294</v>
      </c>
      <c r="X689" s="57"/>
      <c r="Y689" s="220"/>
      <c r="Z689" s="104" t="s">
        <v>3253</v>
      </c>
      <c r="AA689" s="47" t="str">
        <f>CONCATENATE("&gt;",F689,"_",C689," ",Z689)</f>
        <v>&gt;INEID.WNf1.5nc_459 Flav.WNV</v>
      </c>
      <c r="AB689" s="44" t="str">
        <f>P689</f>
        <v>AGTAGTTCGCCTGTGTGAGC</v>
      </c>
      <c r="AH689" s="45">
        <v>688</v>
      </c>
    </row>
    <row r="690" spans="1:34" ht="14.25" customHeight="1" thickTop="1" thickBot="1" x14ac:dyDescent="0.25">
      <c r="A690" s="71">
        <v>300</v>
      </c>
      <c r="B690" s="53">
        <f>(I690/1000)/(A690/1000000)</f>
        <v>236.00000000000003</v>
      </c>
      <c r="C690" s="220">
        <v>465</v>
      </c>
      <c r="F690" s="81" t="s">
        <v>1529</v>
      </c>
      <c r="H690" s="48">
        <v>708</v>
      </c>
      <c r="I690" s="49">
        <v>70.8</v>
      </c>
      <c r="J690" s="95">
        <v>436</v>
      </c>
      <c r="K690" s="48">
        <v>15.1</v>
      </c>
      <c r="L690" s="50">
        <v>6164</v>
      </c>
      <c r="M690" s="48">
        <v>55</v>
      </c>
      <c r="N690" s="75">
        <v>59.4</v>
      </c>
      <c r="O690" s="61">
        <v>708</v>
      </c>
      <c r="P690" s="44" t="s">
        <v>520</v>
      </c>
      <c r="Q690" s="56">
        <v>20</v>
      </c>
      <c r="R690" s="48" t="s">
        <v>393</v>
      </c>
      <c r="S690" s="62" t="s">
        <v>393</v>
      </c>
      <c r="T690" s="73"/>
      <c r="U690" s="62"/>
      <c r="V690" s="62"/>
      <c r="W690" s="52">
        <v>14379303</v>
      </c>
      <c r="X690" s="57"/>
      <c r="Y690" s="220"/>
      <c r="Z690" s="104" t="s">
        <v>3253</v>
      </c>
      <c r="AA690" s="47" t="str">
        <f>CONCATENATE("&gt;",F690,"_",C690," ",Z690)</f>
        <v>&gt;INEID.WNf1.5nc_465 Flav.WNV</v>
      </c>
      <c r="AB690" s="44" t="str">
        <f>P690</f>
        <v>AGTAGTTCGCCTGTGTGAGC</v>
      </c>
      <c r="AH690" s="45">
        <v>689</v>
      </c>
    </row>
    <row r="691" spans="1:34" ht="14.25" customHeight="1" thickTop="1" thickBot="1" x14ac:dyDescent="0.25">
      <c r="A691" s="71">
        <v>300</v>
      </c>
      <c r="B691" s="53">
        <f>(I691/1000)/(A691/1000000)</f>
        <v>269.00000000000006</v>
      </c>
      <c r="C691" s="220">
        <v>460</v>
      </c>
      <c r="F691" s="81" t="s">
        <v>1530</v>
      </c>
      <c r="H691" s="48">
        <v>807</v>
      </c>
      <c r="I691" s="49">
        <v>80.7</v>
      </c>
      <c r="J691" s="95">
        <v>464</v>
      </c>
      <c r="K691" s="48">
        <v>15.1</v>
      </c>
      <c r="L691" s="50">
        <v>5745</v>
      </c>
      <c r="M691" s="48">
        <v>52</v>
      </c>
      <c r="N691" s="75">
        <v>56.7</v>
      </c>
      <c r="O691" s="61">
        <v>807</v>
      </c>
      <c r="P691" s="44" t="s">
        <v>521</v>
      </c>
      <c r="Q691" s="56">
        <v>19</v>
      </c>
      <c r="R691" s="48" t="s">
        <v>393</v>
      </c>
      <c r="S691" s="62" t="s">
        <v>393</v>
      </c>
      <c r="T691" s="73"/>
      <c r="U691" s="62"/>
      <c r="V691" s="62"/>
      <c r="W691" s="52">
        <v>14379295</v>
      </c>
      <c r="X691" s="57"/>
      <c r="Z691" s="104" t="s">
        <v>3253</v>
      </c>
      <c r="AA691" s="47" t="str">
        <f>CONCATENATE("&gt;",F691,"_",C691," ",Z691)</f>
        <v>&gt;INEID.WNr1.5nc_460 Flav.WNV</v>
      </c>
      <c r="AB691" s="44" t="str">
        <f>P691</f>
        <v>GCCCTCCTGGTTTCTTAGA</v>
      </c>
      <c r="AH691" s="45">
        <v>690</v>
      </c>
    </row>
    <row r="692" spans="1:34" ht="14.25" customHeight="1" thickTop="1" thickBot="1" x14ac:dyDescent="0.25">
      <c r="A692" s="71">
        <v>300</v>
      </c>
      <c r="B692" s="53">
        <f>(I692/1000)/(A692/1000000)</f>
        <v>237</v>
      </c>
      <c r="C692" s="220">
        <v>466</v>
      </c>
      <c r="F692" s="81" t="s">
        <v>1530</v>
      </c>
      <c r="H692" s="48">
        <v>711</v>
      </c>
      <c r="I692" s="49">
        <v>71.099999999999994</v>
      </c>
      <c r="J692" s="95">
        <v>409</v>
      </c>
      <c r="K692" s="48">
        <v>13.3</v>
      </c>
      <c r="L692" s="50">
        <v>5745</v>
      </c>
      <c r="M692" s="48">
        <v>52</v>
      </c>
      <c r="N692" s="75">
        <v>56.7</v>
      </c>
      <c r="O692" s="61">
        <v>711</v>
      </c>
      <c r="P692" s="44" t="s">
        <v>521</v>
      </c>
      <c r="Q692" s="56">
        <v>19</v>
      </c>
      <c r="R692" s="48" t="s">
        <v>393</v>
      </c>
      <c r="S692" s="62" t="s">
        <v>393</v>
      </c>
      <c r="T692" s="73"/>
      <c r="U692" s="62"/>
      <c r="V692" s="62"/>
      <c r="W692" s="52">
        <v>14379304</v>
      </c>
      <c r="X692" s="57"/>
      <c r="Z692" s="104" t="s">
        <v>3253</v>
      </c>
      <c r="AA692" s="47" t="str">
        <f>CONCATENATE("&gt;",F692,"_",C692," ",Z692)</f>
        <v>&gt;INEID.WNr1.5nc_466 Flav.WNV</v>
      </c>
      <c r="AB692" s="44" t="str">
        <f>P692</f>
        <v>GCCCTCCTGGTTTCTTAGA</v>
      </c>
      <c r="AH692" s="45">
        <v>691</v>
      </c>
    </row>
    <row r="693" spans="1:34" ht="14.25" customHeight="1" thickTop="1" thickBot="1" x14ac:dyDescent="0.25">
      <c r="A693" s="71">
        <v>300</v>
      </c>
      <c r="B693" s="53">
        <f>(I693/1000)/(A693/1000000)</f>
        <v>275.66666666666674</v>
      </c>
      <c r="C693" s="220">
        <v>461</v>
      </c>
      <c r="F693" s="81" t="s">
        <v>618</v>
      </c>
      <c r="H693" s="48">
        <v>827</v>
      </c>
      <c r="I693" s="49">
        <v>82.7</v>
      </c>
      <c r="J693" s="95">
        <v>481</v>
      </c>
      <c r="K693" s="48">
        <v>15.2</v>
      </c>
      <c r="L693" s="50">
        <v>5817</v>
      </c>
      <c r="M693" s="48">
        <v>63</v>
      </c>
      <c r="N693" s="75">
        <v>61</v>
      </c>
      <c r="O693" s="61">
        <v>827</v>
      </c>
      <c r="P693" s="44" t="s">
        <v>35</v>
      </c>
      <c r="Q693" s="56">
        <v>19</v>
      </c>
      <c r="R693" s="48" t="s">
        <v>393</v>
      </c>
      <c r="S693" s="62" t="s">
        <v>393</v>
      </c>
      <c r="T693" s="73"/>
      <c r="U693" s="62"/>
      <c r="V693" s="62"/>
      <c r="W693" s="52">
        <v>14379296</v>
      </c>
      <c r="X693" s="57"/>
      <c r="Z693" s="104" t="s">
        <v>3253</v>
      </c>
      <c r="AA693" s="47" t="str">
        <f>CONCATENATE("&gt;",F693,"_",C693," ",Z693)</f>
        <v>&gt;FLI-WNF5-F_461 Flav.WNV</v>
      </c>
      <c r="AB693" s="44" t="str">
        <f>P693</f>
        <v>GGGCCTTCTGGTCGTGTTC</v>
      </c>
      <c r="AH693" s="45">
        <v>692</v>
      </c>
    </row>
    <row r="694" spans="1:34" ht="14.25" customHeight="1" thickTop="1" thickBot="1" x14ac:dyDescent="0.25">
      <c r="A694" s="71">
        <v>300</v>
      </c>
      <c r="B694" s="53">
        <f>(I694/1000)/(A694/1000000)</f>
        <v>257.66666666666669</v>
      </c>
      <c r="C694" s="220">
        <v>467</v>
      </c>
      <c r="F694" s="81" t="s">
        <v>618</v>
      </c>
      <c r="H694" s="48">
        <v>773</v>
      </c>
      <c r="I694" s="49">
        <v>77.3</v>
      </c>
      <c r="J694" s="95">
        <v>449</v>
      </c>
      <c r="K694" s="48">
        <v>14.2</v>
      </c>
      <c r="L694" s="50">
        <v>5817</v>
      </c>
      <c r="M694" s="48">
        <v>63</v>
      </c>
      <c r="N694" s="75">
        <v>61</v>
      </c>
      <c r="O694" s="61">
        <v>773</v>
      </c>
      <c r="P694" s="44" t="s">
        <v>35</v>
      </c>
      <c r="Q694" s="56">
        <v>19</v>
      </c>
      <c r="R694" s="48" t="s">
        <v>393</v>
      </c>
      <c r="S694" s="62" t="s">
        <v>393</v>
      </c>
      <c r="T694" s="73"/>
      <c r="U694" s="62"/>
      <c r="V694" s="62"/>
      <c r="W694" s="52">
        <v>14379305</v>
      </c>
      <c r="X694" s="57"/>
      <c r="Z694" s="104" t="s">
        <v>3253</v>
      </c>
      <c r="AA694" s="47" t="str">
        <f>CONCATENATE("&gt;",F694,"_",C694," ",Z694)</f>
        <v>&gt;FLI-WNF5-F_467 Flav.WNV</v>
      </c>
      <c r="AB694" s="44" t="str">
        <f>P694</f>
        <v>GGGCCTTCTGGTCGTGTTC</v>
      </c>
      <c r="AH694" s="45">
        <v>693</v>
      </c>
    </row>
    <row r="695" spans="1:34" ht="14.25" customHeight="1" thickTop="1" thickBot="1" x14ac:dyDescent="0.25">
      <c r="A695" s="71">
        <v>300</v>
      </c>
      <c r="B695" s="53">
        <f>(I695/1000)/(A695/1000000)</f>
        <v>298.33333333333337</v>
      </c>
      <c r="C695" s="220">
        <v>462</v>
      </c>
      <c r="F695" s="81" t="s">
        <v>991</v>
      </c>
      <c r="H695" s="48">
        <v>895</v>
      </c>
      <c r="I695" s="49">
        <v>89.5</v>
      </c>
      <c r="J695" s="95">
        <v>512</v>
      </c>
      <c r="K695" s="48">
        <v>16.5</v>
      </c>
      <c r="L695" s="50">
        <v>5723</v>
      </c>
      <c r="M695" s="48">
        <v>60</v>
      </c>
      <c r="N695" s="75">
        <v>59.9</v>
      </c>
      <c r="O695" s="61">
        <v>895</v>
      </c>
      <c r="P695" s="44" t="s">
        <v>36</v>
      </c>
      <c r="Q695" s="56">
        <v>19</v>
      </c>
      <c r="R695" s="48" t="s">
        <v>393</v>
      </c>
      <c r="S695" s="62" t="s">
        <v>393</v>
      </c>
      <c r="T695" s="73"/>
      <c r="U695" s="62"/>
      <c r="V695" s="62"/>
      <c r="W695" s="52">
        <v>14379297</v>
      </c>
      <c r="X695" s="57"/>
      <c r="Z695" s="104" t="s">
        <v>3253</v>
      </c>
      <c r="AA695" s="47" t="str">
        <f>CONCATENATE("&gt;",F695,"_",C695," ",Z695)</f>
        <v>&gt;FLI-WNF6-R_462 Flav.WNV</v>
      </c>
      <c r="AB695" s="44" t="str">
        <f>P695</f>
        <v>GATCTTGGCYGTCCACCTC</v>
      </c>
      <c r="AH695" s="45">
        <v>694</v>
      </c>
    </row>
    <row r="696" spans="1:34" ht="14.25" customHeight="1" thickTop="1" thickBot="1" x14ac:dyDescent="0.25">
      <c r="A696" s="71">
        <v>300</v>
      </c>
      <c r="B696" s="53">
        <f>(I696/1000)/(A696/1000000)</f>
        <v>260.33333333333331</v>
      </c>
      <c r="C696" s="220">
        <v>468</v>
      </c>
      <c r="F696" s="81" t="s">
        <v>991</v>
      </c>
      <c r="H696" s="48">
        <v>781</v>
      </c>
      <c r="I696" s="49">
        <v>78.099999999999994</v>
      </c>
      <c r="J696" s="95">
        <v>447</v>
      </c>
      <c r="K696" s="48">
        <v>14.4</v>
      </c>
      <c r="L696" s="50">
        <v>5723</v>
      </c>
      <c r="M696" s="48">
        <v>60</v>
      </c>
      <c r="N696" s="75">
        <v>59.9</v>
      </c>
      <c r="O696" s="61">
        <v>781</v>
      </c>
      <c r="P696" s="44" t="s">
        <v>36</v>
      </c>
      <c r="Q696" s="56">
        <v>19</v>
      </c>
      <c r="R696" s="48" t="s">
        <v>393</v>
      </c>
      <c r="S696" s="62" t="s">
        <v>393</v>
      </c>
      <c r="T696" s="73"/>
      <c r="U696" s="62"/>
      <c r="V696" s="62"/>
      <c r="W696" s="52">
        <v>14379306</v>
      </c>
      <c r="X696" s="57"/>
      <c r="Z696" s="104" t="s">
        <v>3253</v>
      </c>
      <c r="AA696" s="47" t="str">
        <f>CONCATENATE("&gt;",F696,"_",C696," ",Z696)</f>
        <v>&gt;FLI-WNF6-R_468 Flav.WNV</v>
      </c>
      <c r="AB696" s="44" t="str">
        <f>P696</f>
        <v>GATCTTGGCYGTCCACCTC</v>
      </c>
      <c r="AH696" s="45">
        <v>695</v>
      </c>
    </row>
    <row r="697" spans="1:34" ht="14.25" customHeight="1" thickTop="1" thickBot="1" x14ac:dyDescent="0.25">
      <c r="A697" s="71">
        <v>100</v>
      </c>
      <c r="B697" s="53">
        <f>(I697/1000)/(A697/1000000)</f>
        <v>676.99999999999989</v>
      </c>
      <c r="C697" s="220"/>
      <c r="F697" s="81" t="s">
        <v>951</v>
      </c>
      <c r="H697" s="48">
        <v>677</v>
      </c>
      <c r="I697" s="49">
        <v>67.7</v>
      </c>
      <c r="J697" s="95">
        <v>368</v>
      </c>
      <c r="K697" s="48">
        <v>12.4</v>
      </c>
      <c r="L697" s="50">
        <v>5440</v>
      </c>
      <c r="M697" s="48">
        <v>44</v>
      </c>
      <c r="N697" s="75">
        <v>51.4</v>
      </c>
      <c r="O697" s="61">
        <v>677</v>
      </c>
      <c r="P697" s="44" t="s">
        <v>952</v>
      </c>
      <c r="Q697" s="56">
        <v>18</v>
      </c>
      <c r="R697" s="48" t="s">
        <v>393</v>
      </c>
      <c r="S697" s="62" t="s">
        <v>393</v>
      </c>
      <c r="T697" s="73"/>
      <c r="U697" s="62"/>
      <c r="V697" s="62"/>
      <c r="W697" s="52">
        <v>14379298</v>
      </c>
      <c r="X697" s="57"/>
      <c r="Z697" s="104" t="s">
        <v>3249</v>
      </c>
      <c r="AA697" s="47" t="str">
        <f>CONCATENATE("&gt;",F697,"_",C697," ",Z697)</f>
        <v>&gt;USUTU F_ Flav.USUV</v>
      </c>
      <c r="AB697" s="44" t="str">
        <f>P697</f>
        <v>CGTTCTCGACTTTGACTA</v>
      </c>
      <c r="AH697" s="45">
        <v>696</v>
      </c>
    </row>
    <row r="698" spans="1:34" ht="14.25" customHeight="1" thickTop="1" thickBot="1" x14ac:dyDescent="0.25">
      <c r="A698" s="71">
        <v>100</v>
      </c>
      <c r="B698" s="53">
        <f>(I698/1000)/(A698/1000000)</f>
        <v>622.99999999999989</v>
      </c>
      <c r="C698" s="220"/>
      <c r="F698" s="81" t="s">
        <v>953</v>
      </c>
      <c r="H698" s="48">
        <v>623</v>
      </c>
      <c r="I698" s="49">
        <v>62.3</v>
      </c>
      <c r="J698" s="95">
        <v>405</v>
      </c>
      <c r="K698" s="48">
        <v>14.7</v>
      </c>
      <c r="L698" s="50">
        <v>6491</v>
      </c>
      <c r="M698" s="48">
        <v>38</v>
      </c>
      <c r="N698" s="75">
        <v>54</v>
      </c>
      <c r="O698" s="61">
        <v>623</v>
      </c>
      <c r="P698" s="44" t="s">
        <v>954</v>
      </c>
      <c r="Q698" s="56">
        <v>21</v>
      </c>
      <c r="R698" s="48" t="s">
        <v>393</v>
      </c>
      <c r="S698" s="62" t="s">
        <v>393</v>
      </c>
      <c r="T698" s="73"/>
      <c r="U698" s="62"/>
      <c r="V698" s="62"/>
      <c r="W698" s="52">
        <v>14379299</v>
      </c>
      <c r="X698" s="57"/>
      <c r="Z698" s="104" t="s">
        <v>3249</v>
      </c>
      <c r="AA698" s="47" t="str">
        <f>CONCATENATE("&gt;",F698,"_",C698," ",Z698)</f>
        <v>&gt;USUTU R_ Flav.USUV</v>
      </c>
      <c r="AB698" s="44" t="str">
        <f>P698</f>
        <v>GCTAGTAGTAGTTCTTATGGA</v>
      </c>
      <c r="AH698" s="45">
        <v>697</v>
      </c>
    </row>
    <row r="699" spans="1:34" ht="14.25" customHeight="1" thickTop="1" thickBot="1" x14ac:dyDescent="0.25">
      <c r="A699" s="71">
        <v>300</v>
      </c>
      <c r="B699" s="53">
        <f>(I699/1000)/(A699/1000000)</f>
        <v>146.66666666666666</v>
      </c>
      <c r="C699" s="220">
        <v>463</v>
      </c>
      <c r="F699" s="81" t="s">
        <v>1531</v>
      </c>
      <c r="H699" s="48">
        <v>440</v>
      </c>
      <c r="I699" s="49">
        <v>44</v>
      </c>
      <c r="J699" s="95">
        <v>440</v>
      </c>
      <c r="K699" s="48">
        <v>16.7</v>
      </c>
      <c r="L699" s="50">
        <v>10001</v>
      </c>
      <c r="M699" s="48">
        <v>34</v>
      </c>
      <c r="N699" s="75">
        <v>61</v>
      </c>
      <c r="O699" s="61">
        <v>440</v>
      </c>
      <c r="P699" s="44" t="s">
        <v>524</v>
      </c>
      <c r="Q699" s="56">
        <v>29</v>
      </c>
      <c r="R699" s="48">
        <v>0.01</v>
      </c>
      <c r="S699" s="62" t="s">
        <v>406</v>
      </c>
      <c r="T699" s="73" t="s">
        <v>278</v>
      </c>
      <c r="U699" s="62" t="s">
        <v>407</v>
      </c>
      <c r="V699" s="62"/>
      <c r="W699" s="52">
        <v>14379300</v>
      </c>
      <c r="X699" s="57"/>
      <c r="Z699" s="104" t="s">
        <v>3253</v>
      </c>
      <c r="AA699" s="47" t="str">
        <f>CONCATENATE("&gt;",F699,"_",C699," ",Z699)</f>
        <v>&gt;INEID.WNs2.5nc_463 Flav.WNV</v>
      </c>
      <c r="AB699" s="44" t="str">
        <f>P699</f>
        <v>AATCCTCACAAACACTACTAAGTTTGTCA</v>
      </c>
      <c r="AH699" s="45">
        <v>698</v>
      </c>
    </row>
    <row r="700" spans="1:34" ht="14.25" customHeight="1" thickTop="1" thickBot="1" x14ac:dyDescent="0.25">
      <c r="A700" s="71">
        <v>300</v>
      </c>
      <c r="B700" s="53">
        <f>(I700/1000)/(A700/1000000)</f>
        <v>189.33333333333334</v>
      </c>
      <c r="C700" s="220">
        <v>464</v>
      </c>
      <c r="F700" s="81" t="s">
        <v>993</v>
      </c>
      <c r="H700" s="48">
        <v>568</v>
      </c>
      <c r="I700" s="49">
        <v>56.8</v>
      </c>
      <c r="J700" s="95">
        <v>447</v>
      </c>
      <c r="K700" s="48">
        <v>16.100000000000001</v>
      </c>
      <c r="L700" s="50">
        <v>7878</v>
      </c>
      <c r="M700" s="48">
        <v>63</v>
      </c>
      <c r="N700" s="75">
        <v>65.8</v>
      </c>
      <c r="O700" s="61">
        <v>568</v>
      </c>
      <c r="P700" s="44" t="s">
        <v>37</v>
      </c>
      <c r="Q700" s="56">
        <v>22</v>
      </c>
      <c r="R700" s="48">
        <v>0.01</v>
      </c>
      <c r="S700" s="62" t="s">
        <v>406</v>
      </c>
      <c r="T700" s="73" t="s">
        <v>278</v>
      </c>
      <c r="U700" s="62" t="s">
        <v>407</v>
      </c>
      <c r="V700" s="62"/>
      <c r="W700" s="52">
        <v>14379301</v>
      </c>
      <c r="X700" s="57"/>
      <c r="Z700" s="104" t="s">
        <v>3253</v>
      </c>
      <c r="AA700" s="47" t="str">
        <f>CONCATENATE("&gt;",F700,"_",C700," ",Z700)</f>
        <v>&gt;FLI-WNF-Probe_464 Flav.WNV</v>
      </c>
      <c r="AB700" s="44" t="str">
        <f>P700</f>
        <v>CCACCCAGGAGGTCCTTCGCAA</v>
      </c>
      <c r="AH700" s="45">
        <v>699</v>
      </c>
    </row>
    <row r="701" spans="1:34" ht="14.25" customHeight="1" thickTop="1" thickBot="1" x14ac:dyDescent="0.25">
      <c r="A701" s="71">
        <v>100</v>
      </c>
      <c r="B701" s="53">
        <f>(I701/1000)/(A701/1000000)</f>
        <v>311</v>
      </c>
      <c r="C701" s="220"/>
      <c r="F701" s="81" t="s">
        <v>968</v>
      </c>
      <c r="H701" s="48">
        <v>311</v>
      </c>
      <c r="I701" s="49">
        <v>31.1</v>
      </c>
      <c r="J701" s="95">
        <v>241</v>
      </c>
      <c r="K701" s="48">
        <v>8.6</v>
      </c>
      <c r="L701" s="50">
        <v>7764</v>
      </c>
      <c r="M701" s="48">
        <v>45</v>
      </c>
      <c r="N701" s="75">
        <v>58.4</v>
      </c>
      <c r="O701" s="61">
        <v>311</v>
      </c>
      <c r="P701" s="44" t="s">
        <v>969</v>
      </c>
      <c r="Q701" s="56">
        <v>22</v>
      </c>
      <c r="R701" s="48">
        <v>0.01</v>
      </c>
      <c r="S701" s="62" t="s">
        <v>406</v>
      </c>
      <c r="T701" s="73" t="s">
        <v>278</v>
      </c>
      <c r="U701" s="62" t="s">
        <v>426</v>
      </c>
      <c r="V701" s="62"/>
      <c r="W701" s="52">
        <v>14379302</v>
      </c>
      <c r="X701" s="57"/>
      <c r="Y701" s="220"/>
      <c r="Z701" s="104" t="s">
        <v>3249</v>
      </c>
      <c r="AA701" s="47" t="str">
        <f>CONCATENATE("&gt;",F701,"_",C701," ",Z701)</f>
        <v>&gt;USUTU P_ Flav.USUV</v>
      </c>
      <c r="AB701" s="44" t="str">
        <f>P701</f>
        <v>ACCGTCACAATCACTGAAGCAT</v>
      </c>
      <c r="AH701" s="45">
        <v>700</v>
      </c>
    </row>
    <row r="702" spans="1:34" ht="14.25" customHeight="1" thickTop="1" thickBot="1" x14ac:dyDescent="0.25">
      <c r="A702" s="71">
        <v>100</v>
      </c>
      <c r="B702" s="53">
        <f>(I702/1000)/(A702/1000000)</f>
        <v>542.99999999999989</v>
      </c>
      <c r="C702" s="220"/>
      <c r="F702" s="81" t="s">
        <v>1532</v>
      </c>
      <c r="H702" s="48">
        <v>543</v>
      </c>
      <c r="I702" s="49">
        <v>54.3</v>
      </c>
      <c r="J702" s="95">
        <v>434</v>
      </c>
      <c r="K702" s="48">
        <v>16</v>
      </c>
      <c r="L702" s="50">
        <v>7989</v>
      </c>
      <c r="M702" s="48">
        <v>53</v>
      </c>
      <c r="N702" s="75">
        <v>66.400000000000006</v>
      </c>
      <c r="O702" s="61">
        <v>543</v>
      </c>
      <c r="P702" s="44" t="s">
        <v>1491</v>
      </c>
      <c r="Q702" s="56">
        <v>26</v>
      </c>
      <c r="R702" s="48" t="s">
        <v>393</v>
      </c>
      <c r="S702" s="62" t="s">
        <v>393</v>
      </c>
      <c r="T702" s="73"/>
      <c r="U702" s="62"/>
      <c r="V702" s="62"/>
      <c r="W702" s="52">
        <v>14635651</v>
      </c>
      <c r="X702" s="57"/>
      <c r="Z702" s="104" t="s">
        <v>3246</v>
      </c>
      <c r="AA702" s="47" t="str">
        <f>CONCATENATE("&gt;",F702,"_",C702," ",Z702)</f>
        <v>&gt;Sind15F_ Alpha.SindV</v>
      </c>
      <c r="AB702" s="44" t="str">
        <f>P702</f>
        <v>CCAAGTCGTCAGCATACGACATGGAG</v>
      </c>
      <c r="AH702" s="45">
        <v>701</v>
      </c>
    </row>
    <row r="703" spans="1:34" ht="14.25" customHeight="1" thickTop="1" thickBot="1" x14ac:dyDescent="0.25">
      <c r="A703" s="71">
        <v>100</v>
      </c>
      <c r="B703" s="53">
        <f>(I703/1000)/(A703/1000000)</f>
        <v>600</v>
      </c>
      <c r="C703" s="220"/>
      <c r="F703" s="81" t="s">
        <v>1533</v>
      </c>
      <c r="H703" s="48">
        <v>600</v>
      </c>
      <c r="I703" s="49">
        <v>60</v>
      </c>
      <c r="J703" s="95">
        <v>438</v>
      </c>
      <c r="K703" s="48">
        <v>14.5</v>
      </c>
      <c r="L703" s="50">
        <v>7300</v>
      </c>
      <c r="M703" s="48">
        <v>45</v>
      </c>
      <c r="N703" s="75">
        <v>61</v>
      </c>
      <c r="O703" s="61">
        <v>600</v>
      </c>
      <c r="P703" s="44" t="s">
        <v>1493</v>
      </c>
      <c r="Q703" s="56">
        <v>24</v>
      </c>
      <c r="R703" s="48" t="s">
        <v>393</v>
      </c>
      <c r="S703" s="62" t="s">
        <v>393</v>
      </c>
      <c r="T703" s="73"/>
      <c r="U703" s="62"/>
      <c r="V703" s="62"/>
      <c r="W703" s="52">
        <v>14635652</v>
      </c>
      <c r="X703" s="57"/>
      <c r="Y703" s="220"/>
      <c r="Z703" s="104" t="s">
        <v>3246</v>
      </c>
      <c r="AA703" s="47" t="str">
        <f>CONCATENATE("&gt;",F703,"_",C703," ",Z703)</f>
        <v>&gt;Sind15R_ Alpha.SindV</v>
      </c>
      <c r="AB703" s="44" t="str">
        <f>P703</f>
        <v>GATGTCATCCATGGTGCCTTCTTT</v>
      </c>
      <c r="AH703" s="45">
        <v>702</v>
      </c>
    </row>
    <row r="704" spans="1:34" ht="14.25" customHeight="1" thickTop="1" thickBot="1" x14ac:dyDescent="0.25">
      <c r="A704" s="71">
        <v>100</v>
      </c>
      <c r="B704" s="53">
        <f>(I704/1000)/(A704/1000000)</f>
        <v>572.99999999999989</v>
      </c>
      <c r="C704" s="220"/>
      <c r="F704" s="81" t="s">
        <v>1534</v>
      </c>
      <c r="H704" s="48">
        <v>573</v>
      </c>
      <c r="I704" s="49">
        <v>57.3</v>
      </c>
      <c r="J704" s="95">
        <v>420</v>
      </c>
      <c r="K704" s="48">
        <v>14.6</v>
      </c>
      <c r="L704" s="50">
        <v>7328</v>
      </c>
      <c r="M704" s="48">
        <v>54</v>
      </c>
      <c r="N704" s="75">
        <v>64.400000000000006</v>
      </c>
      <c r="O704" s="61">
        <v>573</v>
      </c>
      <c r="P704" s="44" t="s">
        <v>1495</v>
      </c>
      <c r="Q704" s="56">
        <v>24</v>
      </c>
      <c r="R704" s="48" t="s">
        <v>393</v>
      </c>
      <c r="S704" s="62" t="s">
        <v>393</v>
      </c>
      <c r="T704" s="73"/>
      <c r="U704" s="62"/>
      <c r="V704" s="62"/>
      <c r="W704" s="52">
        <v>14635653</v>
      </c>
      <c r="X704" s="57"/>
      <c r="Y704" s="220"/>
      <c r="Z704" s="104" t="s">
        <v>3246</v>
      </c>
      <c r="AA704" s="47" t="str">
        <f>CONCATENATE("&gt;",F704,"_",C704," ",Z704)</f>
        <v>&gt;Sind16F_ Alpha.SindV</v>
      </c>
      <c r="AB704" s="44" t="str">
        <f>P704</f>
        <v>GACTTCCGCCCAGTTTGGATACGA</v>
      </c>
      <c r="AH704" s="45">
        <v>703</v>
      </c>
    </row>
    <row r="705" spans="1:34" ht="14.25" customHeight="1" thickTop="1" thickBot="1" x14ac:dyDescent="0.25">
      <c r="A705" s="71">
        <v>100</v>
      </c>
      <c r="B705" s="53">
        <f>(I705/1000)/(A705/1000000)</f>
        <v>584</v>
      </c>
      <c r="C705" s="220"/>
      <c r="F705" s="81" t="s">
        <v>1535</v>
      </c>
      <c r="H705" s="48">
        <v>584</v>
      </c>
      <c r="I705" s="49">
        <v>58.4</v>
      </c>
      <c r="J705" s="95">
        <v>447</v>
      </c>
      <c r="K705" s="48">
        <v>14.9</v>
      </c>
      <c r="L705" s="50">
        <v>7649</v>
      </c>
      <c r="M705" s="48">
        <v>64</v>
      </c>
      <c r="N705" s="75">
        <v>69.5</v>
      </c>
      <c r="O705" s="61">
        <v>584</v>
      </c>
      <c r="P705" s="44" t="s">
        <v>1497</v>
      </c>
      <c r="Q705" s="56">
        <v>25</v>
      </c>
      <c r="R705" s="48" t="s">
        <v>393</v>
      </c>
      <c r="S705" s="62" t="s">
        <v>393</v>
      </c>
      <c r="T705" s="73"/>
      <c r="U705" s="62"/>
      <c r="V705" s="62"/>
      <c r="W705" s="52">
        <v>14635654</v>
      </c>
      <c r="X705" s="57"/>
      <c r="Y705" s="220"/>
      <c r="Z705" s="104" t="s">
        <v>3246</v>
      </c>
      <c r="AA705" s="47" t="str">
        <f>CONCATENATE("&gt;",F705,"_",C705," ",Z705)</f>
        <v>&gt;Sind16R_ Alpha.SindV</v>
      </c>
      <c r="AB705" s="44" t="str">
        <f>P705</f>
        <v>GCCCCTAGTCTCCTGGTGGTGAGCA</v>
      </c>
      <c r="AH705" s="45">
        <v>704</v>
      </c>
    </row>
    <row r="706" spans="1:34" ht="14.25" customHeight="1" thickTop="1" thickBot="1" x14ac:dyDescent="0.25">
      <c r="A706" s="71">
        <v>100</v>
      </c>
      <c r="B706" s="53">
        <f>(I706/1000)/(A706/1000000)</f>
        <v>613.99999999999989</v>
      </c>
      <c r="C706" s="220"/>
      <c r="F706" s="81" t="s">
        <v>1536</v>
      </c>
      <c r="H706" s="48">
        <v>614</v>
      </c>
      <c r="I706" s="49">
        <v>61.4</v>
      </c>
      <c r="J706" s="95">
        <v>464</v>
      </c>
      <c r="K706" s="48">
        <v>16.7</v>
      </c>
      <c r="L706" s="50">
        <v>7554</v>
      </c>
      <c r="M706" s="48">
        <v>48</v>
      </c>
      <c r="N706" s="75">
        <v>63</v>
      </c>
      <c r="O706" s="61">
        <v>614</v>
      </c>
      <c r="P706" s="44" t="s">
        <v>1499</v>
      </c>
      <c r="Q706" s="56">
        <v>25</v>
      </c>
      <c r="R706" s="48" t="s">
        <v>393</v>
      </c>
      <c r="S706" s="62" t="s">
        <v>393</v>
      </c>
      <c r="T706" s="73"/>
      <c r="U706" s="62"/>
      <c r="V706" s="62"/>
      <c r="W706" s="52">
        <v>14635655</v>
      </c>
      <c r="X706" s="57"/>
      <c r="Y706" s="220"/>
      <c r="Z706" s="104" t="s">
        <v>3246</v>
      </c>
      <c r="AA706" s="47" t="str">
        <f>CONCATENATE("&gt;",F706,"_",C706," ",Z706)</f>
        <v>&gt;Sind17F_ Alpha.SindV</v>
      </c>
      <c r="AB706" s="44" t="str">
        <f>P706</f>
        <v>ACGGCTTTAAACACATCAGCCTCCA</v>
      </c>
      <c r="AH706" s="45">
        <v>705</v>
      </c>
    </row>
    <row r="707" spans="1:34" ht="14.25" customHeight="1" thickTop="1" thickBot="1" x14ac:dyDescent="0.25">
      <c r="A707" s="71">
        <v>100</v>
      </c>
      <c r="B707" s="53">
        <f>(I707/1000)/(A707/1000000)</f>
        <v>575</v>
      </c>
      <c r="C707" s="220"/>
      <c r="F707" s="81" t="s">
        <v>1537</v>
      </c>
      <c r="H707" s="48">
        <v>575</v>
      </c>
      <c r="I707" s="49">
        <v>57.5</v>
      </c>
      <c r="J707" s="95">
        <v>461</v>
      </c>
      <c r="K707" s="48">
        <v>16.2</v>
      </c>
      <c r="L707" s="50">
        <v>8017</v>
      </c>
      <c r="M707" s="48">
        <v>50</v>
      </c>
      <c r="N707" s="75">
        <v>64.8</v>
      </c>
      <c r="O707" s="61">
        <v>575</v>
      </c>
      <c r="P707" s="44" t="s">
        <v>1501</v>
      </c>
      <c r="Q707" s="56">
        <v>26</v>
      </c>
      <c r="R707" s="48" t="s">
        <v>393</v>
      </c>
      <c r="S707" s="62" t="s">
        <v>393</v>
      </c>
      <c r="T707" s="73"/>
      <c r="U707" s="62"/>
      <c r="V707" s="62"/>
      <c r="W707" s="52">
        <v>14635656</v>
      </c>
      <c r="X707" s="57"/>
      <c r="Y707" s="220"/>
      <c r="Z707" s="104" t="s">
        <v>3246</v>
      </c>
      <c r="AA707" s="47" t="str">
        <f>CONCATENATE("&gt;",F707,"_",C707," ",Z707)</f>
        <v>&gt;Sind17R_ Alpha.SindV</v>
      </c>
      <c r="AB707" s="44" t="str">
        <f>P707</f>
        <v>CATTTGGAACAGTGGTCGCATGTTCG</v>
      </c>
      <c r="AH707" s="45">
        <v>706</v>
      </c>
    </row>
    <row r="708" spans="1:34" ht="14.25" customHeight="1" thickTop="1" thickBot="1" x14ac:dyDescent="0.25">
      <c r="A708" s="71">
        <v>100</v>
      </c>
      <c r="B708" s="53">
        <f>(I708/1000)/(A708/1000000)</f>
        <v>645.99999999999989</v>
      </c>
      <c r="C708" s="220"/>
      <c r="F708" s="81" t="s">
        <v>1538</v>
      </c>
      <c r="H708" s="48">
        <v>646</v>
      </c>
      <c r="I708" s="49">
        <v>64.599999999999994</v>
      </c>
      <c r="J708" s="95">
        <v>475</v>
      </c>
      <c r="K708" s="48">
        <v>15.6</v>
      </c>
      <c r="L708" s="50">
        <v>7351</v>
      </c>
      <c r="M708" s="48">
        <v>62</v>
      </c>
      <c r="N708" s="75">
        <v>67.8</v>
      </c>
      <c r="O708" s="61">
        <v>646</v>
      </c>
      <c r="P708" s="44" t="s">
        <v>1503</v>
      </c>
      <c r="Q708" s="56">
        <v>24</v>
      </c>
      <c r="R708" s="48" t="s">
        <v>393</v>
      </c>
      <c r="S708" s="62" t="s">
        <v>393</v>
      </c>
      <c r="T708" s="73"/>
      <c r="U708" s="62"/>
      <c r="V708" s="62"/>
      <c r="W708" s="52">
        <v>14635657</v>
      </c>
      <c r="X708" s="57"/>
      <c r="Y708" s="220"/>
      <c r="Z708" s="104" t="s">
        <v>3246</v>
      </c>
      <c r="AA708" s="47" t="str">
        <f>CONCATENATE("&gt;",F708,"_",C708," ",Z708)</f>
        <v>&gt;Sind18F_ Alpha.SindV</v>
      </c>
      <c r="AB708" s="44" t="str">
        <f>P708</f>
        <v>TTAGTGGTTGCCGGCGCCTACCTG</v>
      </c>
      <c r="AH708" s="45">
        <v>707</v>
      </c>
    </row>
    <row r="709" spans="1:34" ht="14.25" customHeight="1" thickTop="1" thickBot="1" x14ac:dyDescent="0.25">
      <c r="A709" s="71">
        <v>100</v>
      </c>
      <c r="B709" s="53">
        <f>(I709/1000)/(A709/1000000)</f>
        <v>570</v>
      </c>
      <c r="C709" s="220"/>
      <c r="F709" s="81" t="s">
        <v>1539</v>
      </c>
      <c r="H709" s="48">
        <v>570</v>
      </c>
      <c r="I709" s="49">
        <v>57</v>
      </c>
      <c r="J709" s="95">
        <v>457</v>
      </c>
      <c r="K709" s="48">
        <v>16.399999999999999</v>
      </c>
      <c r="L709" s="50">
        <v>8026</v>
      </c>
      <c r="M709" s="48">
        <v>50</v>
      </c>
      <c r="N709" s="75">
        <v>64.8</v>
      </c>
      <c r="O709" s="61">
        <v>570</v>
      </c>
      <c r="P709" s="44" t="s">
        <v>1505</v>
      </c>
      <c r="Q709" s="56">
        <v>26</v>
      </c>
      <c r="R709" s="48" t="s">
        <v>393</v>
      </c>
      <c r="S709" s="62" t="s">
        <v>393</v>
      </c>
      <c r="T709" s="73"/>
      <c r="U709" s="62"/>
      <c r="V709" s="62"/>
      <c r="W709" s="52">
        <v>14635658</v>
      </c>
      <c r="X709" s="57"/>
      <c r="Y709" s="220"/>
      <c r="Z709" s="104" t="s">
        <v>3246</v>
      </c>
      <c r="AA709" s="47" t="str">
        <f>CONCATENATE("&gt;",F709,"_",C709," ",Z709)</f>
        <v>&gt;Sind18R_ Alpha.SindV</v>
      </c>
      <c r="AB709" s="44" t="str">
        <f>P709</f>
        <v>GTCAAGGAGGTAGCTTGAATGTCTCC</v>
      </c>
      <c r="AH709" s="45">
        <v>708</v>
      </c>
    </row>
    <row r="710" spans="1:34" ht="14.25" customHeight="1" thickTop="1" thickBot="1" x14ac:dyDescent="0.25">
      <c r="A710" s="71">
        <v>100</v>
      </c>
      <c r="B710" s="53">
        <f>(I710/1000)/(A710/1000000)</f>
        <v>247.99999999999997</v>
      </c>
      <c r="C710" s="454">
        <v>475</v>
      </c>
      <c r="F710" s="81" t="s">
        <v>662</v>
      </c>
      <c r="H710" s="48">
        <v>248</v>
      </c>
      <c r="I710" s="49">
        <v>24.8</v>
      </c>
      <c r="J710" s="95">
        <v>188</v>
      </c>
      <c r="K710" s="48">
        <v>7.2</v>
      </c>
      <c r="L710" s="50">
        <v>7561</v>
      </c>
      <c r="M710" s="48">
        <v>50</v>
      </c>
      <c r="N710" s="75">
        <v>62.7</v>
      </c>
      <c r="O710" s="61">
        <v>248</v>
      </c>
      <c r="P710" s="44" t="s">
        <v>664</v>
      </c>
      <c r="Q710" s="56">
        <v>24</v>
      </c>
      <c r="R710" s="48">
        <v>0.05</v>
      </c>
      <c r="S710" s="62" t="s">
        <v>385</v>
      </c>
      <c r="T710" s="73"/>
      <c r="U710" s="62"/>
      <c r="V710" s="62"/>
      <c r="W710" s="52">
        <v>13399065</v>
      </c>
      <c r="X710" s="57"/>
      <c r="Z710" s="104" t="s">
        <v>3228</v>
      </c>
      <c r="AA710" s="47" t="str">
        <f>CONCATENATE("&gt;",F710,"_",C710," ",Z710)</f>
        <v>&gt;JE3F_475 Flav.JEV</v>
      </c>
      <c r="AB710" s="44" t="str">
        <f>P710</f>
        <v>GGTGTAAGGACTAGAGGTTAGAGG</v>
      </c>
      <c r="AH710" s="45">
        <v>709</v>
      </c>
    </row>
    <row r="711" spans="1:34" ht="14.25" customHeight="1" thickTop="1" thickBot="1" x14ac:dyDescent="0.25">
      <c r="A711" s="71">
        <v>300</v>
      </c>
      <c r="B711" s="53">
        <f>(I711/1000)/(A711/1000000)</f>
        <v>284</v>
      </c>
      <c r="C711" s="454">
        <v>476</v>
      </c>
      <c r="F711" s="81" t="s">
        <v>665</v>
      </c>
      <c r="H711" s="48">
        <v>852</v>
      </c>
      <c r="I711" s="49">
        <v>85.2</v>
      </c>
      <c r="J711" s="95">
        <v>625</v>
      </c>
      <c r="K711" s="48">
        <v>21.8</v>
      </c>
      <c r="L711" s="50">
        <v>7333</v>
      </c>
      <c r="M711" s="48">
        <v>41</v>
      </c>
      <c r="N711" s="75">
        <v>59.3</v>
      </c>
      <c r="O711" s="61">
        <v>852</v>
      </c>
      <c r="P711" s="44" t="s">
        <v>667</v>
      </c>
      <c r="Q711" s="56">
        <v>24</v>
      </c>
      <c r="R711" s="48">
        <v>0.05</v>
      </c>
      <c r="S711" s="62" t="s">
        <v>385</v>
      </c>
      <c r="T711" s="73"/>
      <c r="U711" s="62"/>
      <c r="V711" s="62"/>
      <c r="W711" s="52">
        <v>13399066</v>
      </c>
      <c r="X711" s="57"/>
      <c r="Z711" s="104" t="s">
        <v>3228</v>
      </c>
      <c r="AA711" s="47" t="str">
        <f>CONCATENATE("&gt;",F711,"_",C711," ",Z711)</f>
        <v>&gt;JE3R_476 Flav.JEV</v>
      </c>
      <c r="AB711" s="44" t="str">
        <f>P711</f>
        <v>ATTCCCAGGTGTCAATATGCTGTT</v>
      </c>
      <c r="AH711" s="45">
        <v>710</v>
      </c>
    </row>
    <row r="712" spans="1:34" ht="14.25" customHeight="1" thickTop="1" thickBot="1" x14ac:dyDescent="0.25">
      <c r="A712" s="71">
        <v>100</v>
      </c>
      <c r="B712" s="53">
        <f>(I712/1000)/(A712/1000000)</f>
        <v>513</v>
      </c>
      <c r="C712" s="220"/>
      <c r="F712" s="81" t="s">
        <v>1540</v>
      </c>
      <c r="H712" s="48">
        <v>513</v>
      </c>
      <c r="I712" s="49">
        <v>51.3</v>
      </c>
      <c r="J712" s="95">
        <v>393</v>
      </c>
      <c r="K712" s="48">
        <v>15.3</v>
      </c>
      <c r="L712" s="50">
        <v>7652</v>
      </c>
      <c r="M712" s="48">
        <v>40</v>
      </c>
      <c r="N712" s="75">
        <v>59.7</v>
      </c>
      <c r="O712" s="61">
        <v>513</v>
      </c>
      <c r="P712" s="44" t="s">
        <v>1424</v>
      </c>
      <c r="Q712" s="56">
        <v>25</v>
      </c>
      <c r="R712" s="48">
        <v>0.05</v>
      </c>
      <c r="S712" s="62" t="s">
        <v>385</v>
      </c>
      <c r="T712" s="73"/>
      <c r="U712" s="62"/>
      <c r="V712" s="62"/>
      <c r="W712" s="52">
        <v>13399067</v>
      </c>
      <c r="X712" s="57"/>
      <c r="AA712" s="47" t="str">
        <f>CONCATENATE("&gt;",F712,"_",C712," ",Z712)</f>
        <v xml:space="preserve">&gt;ACTBFwd_ </v>
      </c>
      <c r="AB712" s="44" t="str">
        <f>P712</f>
        <v>CAGCACAATGAAGATCAAGATCATC</v>
      </c>
      <c r="AH712" s="45">
        <v>711</v>
      </c>
    </row>
    <row r="713" spans="1:34" ht="14.25" customHeight="1" thickTop="1" thickBot="1" x14ac:dyDescent="0.25">
      <c r="A713" s="71">
        <v>100</v>
      </c>
      <c r="B713" s="53">
        <f>(I713/1000)/(A713/1000000)</f>
        <v>290</v>
      </c>
      <c r="C713" s="220"/>
      <c r="F713" s="81" t="s">
        <v>1541</v>
      </c>
      <c r="H713" s="48">
        <v>290</v>
      </c>
      <c r="I713" s="49">
        <v>29</v>
      </c>
      <c r="J713" s="95">
        <v>192</v>
      </c>
      <c r="K713" s="48">
        <v>6.3</v>
      </c>
      <c r="L713" s="50">
        <v>6637</v>
      </c>
      <c r="M713" s="48">
        <v>54</v>
      </c>
      <c r="N713" s="75">
        <v>62.1</v>
      </c>
      <c r="O713" s="61">
        <v>290</v>
      </c>
      <c r="P713" s="44" t="s">
        <v>1426</v>
      </c>
      <c r="Q713" s="56">
        <v>22</v>
      </c>
      <c r="R713" s="48">
        <v>0.05</v>
      </c>
      <c r="S713" s="62" t="s">
        <v>385</v>
      </c>
      <c r="T713" s="73"/>
      <c r="U713" s="62"/>
      <c r="V713" s="62"/>
      <c r="W713" s="52">
        <v>13399068</v>
      </c>
      <c r="X713" s="57"/>
      <c r="AA713" s="47" t="str">
        <f>CONCATENATE("&gt;",F713,"_",C713," ",Z713)</f>
        <v xml:space="preserve">&gt;ACTBRev_ </v>
      </c>
      <c r="AB713" s="44" t="str">
        <f>P713</f>
        <v>CGGACTCATCGTACTCCTGCTT</v>
      </c>
      <c r="AH713" s="45">
        <v>712</v>
      </c>
    </row>
    <row r="714" spans="1:34" ht="14.25" customHeight="1" thickTop="1" thickBot="1" x14ac:dyDescent="0.25">
      <c r="A714" s="71">
        <v>100</v>
      </c>
      <c r="B714" s="53">
        <f>(I714/1000)/(A714/1000000)</f>
        <v>106.99999999999999</v>
      </c>
      <c r="C714" s="454">
        <v>477</v>
      </c>
      <c r="F714" s="81" t="s">
        <v>1542</v>
      </c>
      <c r="H714" s="48">
        <v>107</v>
      </c>
      <c r="I714" s="49">
        <v>10.7</v>
      </c>
      <c r="J714" s="95">
        <v>91</v>
      </c>
      <c r="K714" s="48">
        <v>3.4</v>
      </c>
      <c r="L714" s="50">
        <v>8544</v>
      </c>
      <c r="M714" s="48">
        <v>58</v>
      </c>
      <c r="N714" s="75">
        <v>66.099999999999994</v>
      </c>
      <c r="O714" s="61">
        <v>107</v>
      </c>
      <c r="P714" s="44" t="s">
        <v>703</v>
      </c>
      <c r="Q714" s="56">
        <v>24</v>
      </c>
      <c r="R714" s="48">
        <v>0.05</v>
      </c>
      <c r="S714" s="62" t="s">
        <v>406</v>
      </c>
      <c r="T714" s="73" t="s">
        <v>278</v>
      </c>
      <c r="U714" s="62" t="s">
        <v>407</v>
      </c>
      <c r="V714" s="62"/>
      <c r="W714" s="52">
        <v>13399069</v>
      </c>
      <c r="X714" s="57"/>
      <c r="Z714" s="104" t="s">
        <v>3228</v>
      </c>
      <c r="AA714" s="47" t="str">
        <f>CONCATENATE("&gt;",F714,"_",C714," ",Z714)</f>
        <v>&gt;JEprobe_477 Flav.JEV</v>
      </c>
      <c r="AB714" s="44" t="str">
        <f>P714</f>
        <v>CCCGTGGAAACAACATCATGCGGC</v>
      </c>
      <c r="AH714" s="45">
        <v>713</v>
      </c>
    </row>
    <row r="715" spans="1:34" ht="14.25" customHeight="1" thickTop="1" thickBot="1" x14ac:dyDescent="0.25">
      <c r="A715" s="71">
        <v>100</v>
      </c>
      <c r="B715" s="53">
        <f>(I715/1000)/(A715/1000000)</f>
        <v>281</v>
      </c>
      <c r="C715" s="220"/>
      <c r="F715" s="81" t="s">
        <v>1543</v>
      </c>
      <c r="H715" s="48">
        <v>281</v>
      </c>
      <c r="I715" s="49">
        <v>28.1</v>
      </c>
      <c r="J715" s="95">
        <v>249</v>
      </c>
      <c r="K715" s="48">
        <v>8.1999999999999993</v>
      </c>
      <c r="L715" s="50">
        <v>8867</v>
      </c>
      <c r="M715" s="48">
        <v>56</v>
      </c>
      <c r="N715" s="75">
        <v>66.3</v>
      </c>
      <c r="O715" s="61">
        <v>281</v>
      </c>
      <c r="P715" s="44" t="s">
        <v>1544</v>
      </c>
      <c r="Q715" s="56">
        <v>25</v>
      </c>
      <c r="R715" s="48">
        <v>0.05</v>
      </c>
      <c r="S715" s="62" t="s">
        <v>406</v>
      </c>
      <c r="T715" s="73" t="s">
        <v>279</v>
      </c>
      <c r="U715" s="62" t="s">
        <v>426</v>
      </c>
      <c r="V715" s="62"/>
      <c r="W715" s="52">
        <v>13399070</v>
      </c>
      <c r="X715" s="57"/>
      <c r="AA715" s="47" t="str">
        <f>CONCATENATE("&gt;",F715,"_",C715," ",Z715)</f>
        <v xml:space="preserve">&gt;ACTB_ </v>
      </c>
      <c r="AB715" s="44" t="str">
        <f>P715</f>
        <v>TCGCTGTCCACCTTCCAGCAGATGT</v>
      </c>
      <c r="AH715" s="45">
        <v>714</v>
      </c>
    </row>
    <row r="716" spans="1:34" ht="14.25" customHeight="1" thickTop="1" thickBot="1" x14ac:dyDescent="0.25">
      <c r="A716" s="71">
        <v>100</v>
      </c>
      <c r="B716" s="53">
        <f>(I716/1000)/(A716/1000000)</f>
        <v>775</v>
      </c>
      <c r="C716" s="220"/>
      <c r="F716" s="81" t="s">
        <v>1545</v>
      </c>
      <c r="H716" s="48">
        <v>775</v>
      </c>
      <c r="I716" s="49">
        <v>77.5</v>
      </c>
      <c r="J716" s="95">
        <v>1110</v>
      </c>
      <c r="K716" s="48">
        <v>39.799999999999997</v>
      </c>
      <c r="L716" s="50">
        <v>14331</v>
      </c>
      <c r="M716" s="48">
        <v>38</v>
      </c>
      <c r="N716" s="75">
        <v>71.2</v>
      </c>
      <c r="O716" s="61">
        <v>775</v>
      </c>
      <c r="P716" s="44" t="s">
        <v>1546</v>
      </c>
      <c r="Q716" s="56">
        <v>47</v>
      </c>
      <c r="R716" s="48">
        <v>0.05</v>
      </c>
      <c r="S716" s="62" t="s">
        <v>1180</v>
      </c>
      <c r="T716" s="73"/>
      <c r="U716" s="62"/>
      <c r="V716" s="62"/>
      <c r="W716" s="52">
        <v>13200077</v>
      </c>
      <c r="X716" s="57"/>
      <c r="Z716" s="104" t="s">
        <v>3239</v>
      </c>
      <c r="AA716" s="47" t="str">
        <f>CONCATENATE("&gt;",F716,"_",C716," ",Z716)</f>
        <v>&gt;RVFV-FIP-4-1_ Phlebo.RVFV</v>
      </c>
      <c r="AB716" s="44" t="str">
        <f>P716</f>
        <v>CCTTTATCTCAACGTTTGACACTTTAAGCTACAGCTAATCTACAGAG</v>
      </c>
      <c r="AH716" s="45">
        <v>715</v>
      </c>
    </row>
    <row r="717" spans="1:34" ht="14.25" customHeight="1" thickTop="1" thickBot="1" x14ac:dyDescent="0.25">
      <c r="A717" s="71">
        <v>100</v>
      </c>
      <c r="B717" s="53">
        <f>(I717/1000)/(A717/1000000)</f>
        <v>708</v>
      </c>
      <c r="C717" s="220"/>
      <c r="F717" s="81" t="s">
        <v>1547</v>
      </c>
      <c r="H717" s="48">
        <v>708</v>
      </c>
      <c r="I717" s="49">
        <v>70.8</v>
      </c>
      <c r="J717" s="95">
        <v>900</v>
      </c>
      <c r="K717" s="48">
        <v>32.6</v>
      </c>
      <c r="L717" s="50">
        <v>12725</v>
      </c>
      <c r="M717" s="48">
        <v>41</v>
      </c>
      <c r="N717" s="75">
        <v>70.400000000000006</v>
      </c>
      <c r="O717" s="61">
        <v>708</v>
      </c>
      <c r="P717" s="44" t="s">
        <v>1548</v>
      </c>
      <c r="Q717" s="56">
        <v>41</v>
      </c>
      <c r="R717" s="48">
        <v>0.05</v>
      </c>
      <c r="S717" s="62" t="s">
        <v>1180</v>
      </c>
      <c r="T717" s="73"/>
      <c r="U717" s="62"/>
      <c r="V717" s="62"/>
      <c r="W717" s="52">
        <v>13200078</v>
      </c>
      <c r="X717" s="57"/>
      <c r="Z717" s="104" t="s">
        <v>3239</v>
      </c>
      <c r="AA717" s="47" t="str">
        <f>CONCATENATE("&gt;",F717,"_",C717," ",Z717)</f>
        <v>&gt;RVFV-BIP-4-1_ Phlebo.RVFV</v>
      </c>
      <c r="AB717" s="44" t="str">
        <f>P717</f>
        <v>TTGATTGGGATCCTTCAGAGTTTTAATGGGGACAACGTGAT</v>
      </c>
      <c r="AH717" s="45">
        <v>716</v>
      </c>
    </row>
    <row r="718" spans="1:34" ht="14.25" customHeight="1" thickTop="1" thickBot="1" x14ac:dyDescent="0.25">
      <c r="A718" s="71">
        <v>100</v>
      </c>
      <c r="B718" s="53">
        <f>(I718/1000)/(A718/1000000)</f>
        <v>655.99999999999989</v>
      </c>
      <c r="C718" s="220"/>
      <c r="F718" s="81" t="s">
        <v>1549</v>
      </c>
      <c r="H718" s="48">
        <v>656</v>
      </c>
      <c r="I718" s="49">
        <v>65.599999999999994</v>
      </c>
      <c r="J718" s="95">
        <v>380</v>
      </c>
      <c r="K718" s="48">
        <v>14</v>
      </c>
      <c r="L718" s="50">
        <v>5796</v>
      </c>
      <c r="M718" s="48">
        <v>47</v>
      </c>
      <c r="N718" s="75">
        <v>54.5</v>
      </c>
      <c r="O718" s="61">
        <v>656</v>
      </c>
      <c r="P718" s="44" t="s">
        <v>1550</v>
      </c>
      <c r="Q718" s="56">
        <v>19</v>
      </c>
      <c r="R718" s="48" t="s">
        <v>393</v>
      </c>
      <c r="S718" s="62" t="s">
        <v>393</v>
      </c>
      <c r="T718" s="73"/>
      <c r="U718" s="62"/>
      <c r="V718" s="62"/>
      <c r="W718" s="52">
        <v>13200079</v>
      </c>
      <c r="X718" s="57"/>
      <c r="Z718" s="104" t="s">
        <v>3239</v>
      </c>
      <c r="AA718" s="47" t="str">
        <f>CONCATENATE("&gt;",F718,"_",C718," ",Z718)</f>
        <v>&gt;RVFV-F3-4-1_ Phlebo.RVFV</v>
      </c>
      <c r="AB718" s="44" t="str">
        <f>P718</f>
        <v>ACTACAGGGTCCATACAGT</v>
      </c>
      <c r="AH718" s="45">
        <v>717</v>
      </c>
    </row>
    <row r="719" spans="1:34" ht="14.25" customHeight="1" thickTop="1" thickBot="1" x14ac:dyDescent="0.25">
      <c r="A719" s="71">
        <v>100</v>
      </c>
      <c r="B719" s="53">
        <f>(I719/1000)/(A719/1000000)</f>
        <v>724.99999999999989</v>
      </c>
      <c r="C719" s="220"/>
      <c r="F719" s="81" t="s">
        <v>1551</v>
      </c>
      <c r="H719" s="48">
        <v>725</v>
      </c>
      <c r="I719" s="49">
        <v>72.5</v>
      </c>
      <c r="J719" s="95">
        <v>344</v>
      </c>
      <c r="K719" s="48">
        <v>10.5</v>
      </c>
      <c r="L719" s="50">
        <v>4744</v>
      </c>
      <c r="M719" s="48">
        <v>62</v>
      </c>
      <c r="N719" s="75">
        <v>54.3</v>
      </c>
      <c r="O719" s="61">
        <v>725</v>
      </c>
      <c r="P719" s="44" t="s">
        <v>1552</v>
      </c>
      <c r="Q719" s="56">
        <v>16</v>
      </c>
      <c r="R719" s="48" t="s">
        <v>393</v>
      </c>
      <c r="S719" s="62" t="s">
        <v>393</v>
      </c>
      <c r="T719" s="73"/>
      <c r="U719" s="62"/>
      <c r="V719" s="62"/>
      <c r="W719" s="52">
        <v>13200080</v>
      </c>
      <c r="X719" s="57"/>
      <c r="Z719" s="104" t="s">
        <v>3239</v>
      </c>
      <c r="AA719" s="47" t="str">
        <f>CONCATENATE("&gt;",F719,"_",C719," ",Z719)</f>
        <v>&gt;RVFV-B3-4-1_ Phlebo.RVFV</v>
      </c>
      <c r="AB719" s="44" t="str">
        <f>P719</f>
        <v>TTCCGGCTCCCATCTC</v>
      </c>
      <c r="AH719" s="45">
        <v>718</v>
      </c>
    </row>
    <row r="720" spans="1:34" ht="14.25" customHeight="1" thickTop="1" thickBot="1" x14ac:dyDescent="0.25">
      <c r="A720" s="71">
        <v>100</v>
      </c>
      <c r="B720" s="53">
        <f>(I720/1000)/(A720/1000000)</f>
        <v>631</v>
      </c>
      <c r="C720" s="220"/>
      <c r="F720" s="81" t="s">
        <v>1553</v>
      </c>
      <c r="H720" s="48">
        <v>631</v>
      </c>
      <c r="I720" s="49">
        <v>63.1</v>
      </c>
      <c r="J720" s="95">
        <v>425</v>
      </c>
      <c r="K720" s="48">
        <v>16.399999999999999</v>
      </c>
      <c r="L720" s="50">
        <v>6736</v>
      </c>
      <c r="M720" s="48">
        <v>40</v>
      </c>
      <c r="N720" s="75">
        <v>56.5</v>
      </c>
      <c r="O720" s="61">
        <v>631</v>
      </c>
      <c r="P720" s="44" t="s">
        <v>1554</v>
      </c>
      <c r="Q720" s="56">
        <v>22</v>
      </c>
      <c r="R720" s="48" t="s">
        <v>393</v>
      </c>
      <c r="S720" s="62" t="s">
        <v>393</v>
      </c>
      <c r="T720" s="73"/>
      <c r="U720" s="62"/>
      <c r="V720" s="62"/>
      <c r="W720" s="52">
        <v>13200081</v>
      </c>
      <c r="X720" s="57"/>
      <c r="Z720" s="104" t="s">
        <v>3239</v>
      </c>
      <c r="AA720" s="47" t="str">
        <f>CONCATENATE("&gt;",F720,"_",C720," ",Z720)</f>
        <v>&gt;RVFV-F2_ Phlebo.RVFV</v>
      </c>
      <c r="AB720" s="44" t="str">
        <f>P720</f>
        <v>AAGCTACAGCTAATCTACAGAG</v>
      </c>
      <c r="AH720" s="45">
        <v>719</v>
      </c>
    </row>
    <row r="721" spans="1:34" ht="14.25" customHeight="1" thickTop="1" thickBot="1" x14ac:dyDescent="0.25">
      <c r="A721" s="71">
        <v>100</v>
      </c>
      <c r="B721" s="53">
        <f>(I721/1000)/(A721/1000000)</f>
        <v>710.99999999999989</v>
      </c>
      <c r="C721" s="220"/>
      <c r="F721" s="81" t="s">
        <v>1555</v>
      </c>
      <c r="H721" s="48">
        <v>711</v>
      </c>
      <c r="I721" s="49">
        <v>71.099999999999994</v>
      </c>
      <c r="J721" s="95">
        <v>471</v>
      </c>
      <c r="K721" s="48">
        <v>16.100000000000001</v>
      </c>
      <c r="L721" s="50">
        <v>6620</v>
      </c>
      <c r="M721" s="48">
        <v>40</v>
      </c>
      <c r="N721" s="75">
        <v>56.5</v>
      </c>
      <c r="O721" s="61">
        <v>711</v>
      </c>
      <c r="P721" s="44" t="s">
        <v>1556</v>
      </c>
      <c r="Q721" s="56">
        <v>22</v>
      </c>
      <c r="R721" s="48" t="s">
        <v>393</v>
      </c>
      <c r="S721" s="62" t="s">
        <v>393</v>
      </c>
      <c r="T721" s="73"/>
      <c r="U721" s="62"/>
      <c r="V721" s="62"/>
      <c r="W721" s="52">
        <v>13200082</v>
      </c>
      <c r="X721" s="57"/>
      <c r="Z721" s="104" t="s">
        <v>3239</v>
      </c>
      <c r="AA721" s="47" t="str">
        <f>CONCATENATE("&gt;",F721,"_",C721," ",Z721)</f>
        <v>&gt;RVFV-F1c_ Phlebo.RVFV</v>
      </c>
      <c r="AB721" s="44" t="str">
        <f>P721</f>
        <v>CCTTTATCTCAACGTTTGACAC</v>
      </c>
      <c r="AH721" s="45">
        <v>720</v>
      </c>
    </row>
    <row r="722" spans="1:34" ht="14.25" customHeight="1" thickTop="1" thickBot="1" x14ac:dyDescent="0.25">
      <c r="A722" s="71">
        <v>100</v>
      </c>
      <c r="B722" s="53">
        <f>(I722/1000)/(A722/1000000)</f>
        <v>634</v>
      </c>
      <c r="C722" s="220"/>
      <c r="F722" s="81" t="s">
        <v>1557</v>
      </c>
      <c r="H722" s="48">
        <v>634</v>
      </c>
      <c r="I722" s="49">
        <v>63.4</v>
      </c>
      <c r="J722" s="95">
        <v>354</v>
      </c>
      <c r="K722" s="48">
        <v>13.6</v>
      </c>
      <c r="L722" s="50">
        <v>5587</v>
      </c>
      <c r="M722" s="48">
        <v>44</v>
      </c>
      <c r="N722" s="75">
        <v>51.4</v>
      </c>
      <c r="O722" s="61">
        <v>634</v>
      </c>
      <c r="P722" s="44" t="s">
        <v>1558</v>
      </c>
      <c r="Q722" s="56">
        <v>18</v>
      </c>
      <c r="R722" s="48" t="s">
        <v>393</v>
      </c>
      <c r="S722" s="62" t="s">
        <v>393</v>
      </c>
      <c r="T722" s="73"/>
      <c r="U722" s="62"/>
      <c r="V722" s="62"/>
      <c r="W722" s="52">
        <v>13200083</v>
      </c>
      <c r="X722" s="57"/>
      <c r="Z722" s="104" t="s">
        <v>3239</v>
      </c>
      <c r="AA722" s="47" t="str">
        <f>CONCATENATE("&gt;",F722,"_",C722," ",Z722)</f>
        <v>&gt;RVFV-B2_ Phlebo.RVFV</v>
      </c>
      <c r="AB722" s="44" t="str">
        <f>P722</f>
        <v>TAATGGGGACAACGTGAT</v>
      </c>
      <c r="AH722" s="45">
        <v>721</v>
      </c>
    </row>
    <row r="723" spans="1:34" ht="14.25" customHeight="1" thickTop="1" thickBot="1" x14ac:dyDescent="0.25">
      <c r="A723" s="71">
        <v>100</v>
      </c>
      <c r="B723" s="53">
        <f>(I723/1000)/(A723/1000000)</f>
        <v>599</v>
      </c>
      <c r="C723" s="46"/>
      <c r="F723" s="81" t="s">
        <v>1559</v>
      </c>
      <c r="H723" s="48">
        <v>599</v>
      </c>
      <c r="I723" s="49">
        <v>59.9</v>
      </c>
      <c r="J723" s="95">
        <v>369</v>
      </c>
      <c r="K723" s="48">
        <v>13.1</v>
      </c>
      <c r="L723" s="50">
        <v>6163</v>
      </c>
      <c r="M723" s="48">
        <v>45</v>
      </c>
      <c r="N723" s="75">
        <v>55.3</v>
      </c>
      <c r="O723" s="61">
        <v>599</v>
      </c>
      <c r="P723" s="44" t="s">
        <v>1560</v>
      </c>
      <c r="Q723" s="56">
        <v>20</v>
      </c>
      <c r="R723" s="48" t="s">
        <v>393</v>
      </c>
      <c r="S723" s="62" t="s">
        <v>393</v>
      </c>
      <c r="T723" s="73"/>
      <c r="U723" s="62"/>
      <c r="V723" s="62"/>
      <c r="W723" s="52">
        <v>13200084</v>
      </c>
      <c r="X723" s="57"/>
      <c r="Z723" s="104" t="s">
        <v>3239</v>
      </c>
      <c r="AA723" s="47" t="str">
        <f>CONCATENATE("&gt;",F723,"_",C723," ",Z723)</f>
        <v>&gt;RVFV-B1c_ Phlebo.RVFV</v>
      </c>
      <c r="AB723" s="44" t="str">
        <f>P723</f>
        <v>TTGATTGGGATCCTTCAGAG</v>
      </c>
      <c r="AH723" s="45">
        <v>722</v>
      </c>
    </row>
    <row r="724" spans="1:34" ht="14.25" customHeight="1" thickTop="1" thickBot="1" x14ac:dyDescent="0.25">
      <c r="A724" s="71">
        <v>100</v>
      </c>
      <c r="B724" s="53">
        <f>(I724/1000)/(A724/1000000)</f>
        <v>637</v>
      </c>
      <c r="C724" s="220"/>
      <c r="F724" s="81" t="s">
        <v>1561</v>
      </c>
      <c r="H724" s="48">
        <v>637</v>
      </c>
      <c r="I724" s="49">
        <v>63.7</v>
      </c>
      <c r="J724" s="95">
        <v>369</v>
      </c>
      <c r="K724" s="48">
        <v>13.6</v>
      </c>
      <c r="L724" s="50">
        <v>5796</v>
      </c>
      <c r="M724" s="48">
        <v>47</v>
      </c>
      <c r="N724" s="75">
        <v>54.5</v>
      </c>
      <c r="O724" s="61">
        <v>637</v>
      </c>
      <c r="P724" s="44" t="s">
        <v>1562</v>
      </c>
      <c r="Q724" s="56">
        <v>19</v>
      </c>
      <c r="R724" s="48" t="s">
        <v>393</v>
      </c>
      <c r="S724" s="62" t="s">
        <v>393</v>
      </c>
      <c r="T724" s="73"/>
      <c r="U724" s="62"/>
      <c r="V724" s="62"/>
      <c r="W724" s="52">
        <v>12968371</v>
      </c>
      <c r="X724" s="57"/>
      <c r="AA724" s="47" t="str">
        <f>CONCATENATE("&gt;",F724,"_",C724," ",Z724)</f>
        <v xml:space="preserve">&gt;2961R_ </v>
      </c>
      <c r="AB724" s="44" t="str">
        <f>P724</f>
        <v>AATTATCGCCAGGTGACCA</v>
      </c>
      <c r="AH724" s="45">
        <v>723</v>
      </c>
    </row>
    <row r="725" spans="1:34" ht="14.25" customHeight="1" thickTop="1" thickBot="1" x14ac:dyDescent="0.25">
      <c r="A725" s="71">
        <v>100</v>
      </c>
      <c r="B725" s="53">
        <f>(I725/1000)/(A725/1000000)</f>
        <v>547.99999999999989</v>
      </c>
      <c r="C725" s="220"/>
      <c r="F725" s="81" t="s">
        <v>1563</v>
      </c>
      <c r="H725" s="48">
        <v>548</v>
      </c>
      <c r="I725" s="49">
        <v>54.8</v>
      </c>
      <c r="J725" s="95">
        <v>320</v>
      </c>
      <c r="K725" s="48">
        <v>11.6</v>
      </c>
      <c r="L725" s="50">
        <v>5827</v>
      </c>
      <c r="M725" s="48">
        <v>47</v>
      </c>
      <c r="N725" s="75">
        <v>54.5</v>
      </c>
      <c r="O725" s="61">
        <v>548</v>
      </c>
      <c r="P725" s="44" t="s">
        <v>1564</v>
      </c>
      <c r="Q725" s="56">
        <v>19</v>
      </c>
      <c r="R725" s="48" t="s">
        <v>393</v>
      </c>
      <c r="S725" s="62" t="s">
        <v>393</v>
      </c>
      <c r="T725" s="73"/>
      <c r="U725" s="62"/>
      <c r="V725" s="62"/>
      <c r="W725" s="52">
        <v>12968372</v>
      </c>
      <c r="X725" s="57"/>
      <c r="AA725" s="47" t="str">
        <f>CONCATENATE("&gt;",F725,"_",C725," ",Z725)</f>
        <v xml:space="preserve">&gt;1513F_ </v>
      </c>
      <c r="AB725" s="44" t="str">
        <f>P725</f>
        <v>ATTGCACATGCAGGGCTTA</v>
      </c>
      <c r="AH725" s="45">
        <v>724</v>
      </c>
    </row>
    <row r="726" spans="1:34" ht="14.25" customHeight="1" thickTop="1" thickBot="1" x14ac:dyDescent="0.25">
      <c r="A726" s="71">
        <v>100</v>
      </c>
      <c r="B726" s="53">
        <f>(I726/1000)/(A726/1000000)</f>
        <v>657.99999999999989</v>
      </c>
      <c r="C726" s="220"/>
      <c r="F726" s="81" t="s">
        <v>1565</v>
      </c>
      <c r="H726" s="48">
        <v>658</v>
      </c>
      <c r="I726" s="49">
        <v>65.8</v>
      </c>
      <c r="J726" s="95">
        <v>387</v>
      </c>
      <c r="K726" s="48">
        <v>14.6</v>
      </c>
      <c r="L726" s="50">
        <v>5876</v>
      </c>
      <c r="M726" s="48">
        <v>47</v>
      </c>
      <c r="N726" s="75">
        <v>54.5</v>
      </c>
      <c r="O726" s="61">
        <v>658</v>
      </c>
      <c r="P726" s="44" t="s">
        <v>1566</v>
      </c>
      <c r="Q726" s="56">
        <v>19</v>
      </c>
      <c r="R726" s="48" t="s">
        <v>393</v>
      </c>
      <c r="S726" s="62" t="s">
        <v>393</v>
      </c>
      <c r="T726" s="73"/>
      <c r="U726" s="62"/>
      <c r="V726" s="62"/>
      <c r="W726" s="52">
        <v>12968373</v>
      </c>
      <c r="X726" s="57"/>
      <c r="AA726" s="47" t="str">
        <f>CONCATENATE("&gt;",F726,"_",C726," ",Z726)</f>
        <v xml:space="preserve">&gt;3367F_ </v>
      </c>
      <c r="AB726" s="44" t="str">
        <f>P726</f>
        <v>ATGACGGAACAGACTGGTT</v>
      </c>
      <c r="AH726" s="45">
        <v>725</v>
      </c>
    </row>
    <row r="727" spans="1:34" ht="14.25" customHeight="1" thickTop="1" thickBot="1" x14ac:dyDescent="0.25">
      <c r="A727" s="71">
        <v>100</v>
      </c>
      <c r="B727" s="53">
        <f>(I727/1000)/(A727/1000000)</f>
        <v>587</v>
      </c>
      <c r="C727" s="220"/>
      <c r="F727" s="81" t="s">
        <v>1567</v>
      </c>
      <c r="H727" s="48">
        <v>587</v>
      </c>
      <c r="I727" s="49">
        <v>58.7</v>
      </c>
      <c r="J727" s="95">
        <v>361</v>
      </c>
      <c r="K727" s="48">
        <v>12.7</v>
      </c>
      <c r="L727" s="50">
        <v>6137</v>
      </c>
      <c r="M727" s="48">
        <v>40</v>
      </c>
      <c r="N727" s="75">
        <v>53.2</v>
      </c>
      <c r="O727" s="61">
        <v>587</v>
      </c>
      <c r="P727" s="44" t="s">
        <v>1568</v>
      </c>
      <c r="Q727" s="56">
        <v>20</v>
      </c>
      <c r="R727" s="48" t="s">
        <v>393</v>
      </c>
      <c r="S727" s="62" t="s">
        <v>393</v>
      </c>
      <c r="T727" s="73"/>
      <c r="U727" s="62"/>
      <c r="V727" s="62"/>
      <c r="W727" s="52">
        <v>12968374</v>
      </c>
      <c r="X727" s="57"/>
      <c r="AA727" s="47" t="str">
        <f>CONCATENATE("&gt;",F727,"_",C727," ",Z727)</f>
        <v xml:space="preserve">&gt;4216R_ </v>
      </c>
      <c r="AB727" s="44" t="str">
        <f>P727</f>
        <v>GATTGCATTGTCATTGCAGT</v>
      </c>
      <c r="AH727" s="45">
        <v>726</v>
      </c>
    </row>
    <row r="728" spans="1:34" ht="14.25" customHeight="1" thickTop="1" thickBot="1" x14ac:dyDescent="0.25">
      <c r="A728" s="71">
        <v>100</v>
      </c>
      <c r="B728" s="53">
        <f>(I728/1000)/(A728/1000000)</f>
        <v>410</v>
      </c>
      <c r="C728" s="220" t="s">
        <v>3159</v>
      </c>
      <c r="F728" s="81" t="s">
        <v>913</v>
      </c>
      <c r="H728" s="48">
        <v>410</v>
      </c>
      <c r="I728" s="49">
        <v>41</v>
      </c>
      <c r="J728" s="95">
        <v>274</v>
      </c>
      <c r="K728" s="48">
        <v>10.4</v>
      </c>
      <c r="L728" s="50">
        <v>6681</v>
      </c>
      <c r="M728" s="48">
        <v>45</v>
      </c>
      <c r="N728" s="75">
        <v>58.4</v>
      </c>
      <c r="O728" s="61">
        <v>410</v>
      </c>
      <c r="P728" s="44" t="s">
        <v>914</v>
      </c>
      <c r="Q728" s="56">
        <v>22</v>
      </c>
      <c r="R728" s="48" t="s">
        <v>393</v>
      </c>
      <c r="S728" s="62" t="s">
        <v>393</v>
      </c>
      <c r="T728" s="73"/>
      <c r="U728" s="62"/>
      <c r="V728" s="62"/>
      <c r="W728" s="52">
        <v>13143928</v>
      </c>
      <c r="X728" s="57"/>
      <c r="Z728" s="104" t="s">
        <v>3239</v>
      </c>
      <c r="AA728" s="47" t="str">
        <f>CONCATENATE("&gt;",F728,"_",C728," ",Z728)</f>
        <v>&gt;RVFSAFwd_335a Phlebo.RVFV</v>
      </c>
      <c r="AB728" s="44" t="str">
        <f>P728</f>
        <v>ACACAAAGCTCCCTAGAGATAC</v>
      </c>
      <c r="AH728" s="45">
        <v>727</v>
      </c>
    </row>
    <row r="729" spans="1:34" ht="14.25" customHeight="1" thickTop="1" thickBot="1" x14ac:dyDescent="0.25">
      <c r="A729" s="71">
        <v>100</v>
      </c>
      <c r="B729" s="53">
        <f>(I729/1000)/(A729/1000000)</f>
        <v>505</v>
      </c>
      <c r="C729" s="220" t="s">
        <v>3155</v>
      </c>
      <c r="F729" s="81" t="s">
        <v>915</v>
      </c>
      <c r="H729" s="48">
        <v>505</v>
      </c>
      <c r="I729" s="49">
        <v>50.5</v>
      </c>
      <c r="J729" s="95">
        <v>290</v>
      </c>
      <c r="K729" s="48">
        <v>10.8</v>
      </c>
      <c r="L729" s="50">
        <v>5750</v>
      </c>
      <c r="M729" s="48">
        <v>52</v>
      </c>
      <c r="N729" s="75">
        <v>56.7</v>
      </c>
      <c r="O729" s="61">
        <v>505</v>
      </c>
      <c r="P729" s="44" t="s">
        <v>916</v>
      </c>
      <c r="Q729" s="56">
        <v>19</v>
      </c>
      <c r="R729" s="48" t="s">
        <v>393</v>
      </c>
      <c r="S729" s="62" t="s">
        <v>393</v>
      </c>
      <c r="T729" s="73"/>
      <c r="U729" s="62"/>
      <c r="V729" s="62"/>
      <c r="W729" s="52">
        <v>13143929</v>
      </c>
      <c r="X729" s="57"/>
      <c r="Z729" s="104" t="s">
        <v>3239</v>
      </c>
      <c r="AA729" s="47" t="str">
        <f>CONCATENATE("&gt;",F729,"_",C729," ",Z729)</f>
        <v>&gt;RVFSARev_336a Phlebo.RVFV</v>
      </c>
      <c r="AB729" s="44" t="str">
        <f>P729</f>
        <v>ACACAAAGACCCCCTAGTG</v>
      </c>
      <c r="AH729" s="45">
        <v>728</v>
      </c>
    </row>
    <row r="730" spans="1:34" ht="14.25" customHeight="1" thickTop="1" thickBot="1" x14ac:dyDescent="0.25">
      <c r="A730" s="71">
        <v>100</v>
      </c>
      <c r="B730" s="53">
        <f>(I730/1000)/(A730/1000000)</f>
        <v>533</v>
      </c>
      <c r="C730" s="220" t="s">
        <v>3158</v>
      </c>
      <c r="F730" s="81" t="s">
        <v>917</v>
      </c>
      <c r="H730" s="48">
        <v>533</v>
      </c>
      <c r="I730" s="49">
        <v>53.3</v>
      </c>
      <c r="J730" s="95">
        <v>245</v>
      </c>
      <c r="K730" s="48">
        <v>9.5</v>
      </c>
      <c r="L730" s="50">
        <v>4595</v>
      </c>
      <c r="M730" s="48">
        <v>53</v>
      </c>
      <c r="N730" s="75">
        <v>47.8</v>
      </c>
      <c r="O730" s="61">
        <v>533</v>
      </c>
      <c r="P730" s="44" t="s">
        <v>918</v>
      </c>
      <c r="Q730" s="56">
        <v>15</v>
      </c>
      <c r="R730" s="48" t="s">
        <v>393</v>
      </c>
      <c r="S730" s="62" t="s">
        <v>393</v>
      </c>
      <c r="T730" s="73"/>
      <c r="U730" s="62"/>
      <c r="V730" s="62"/>
      <c r="W730" s="52">
        <v>13143930</v>
      </c>
      <c r="X730" s="57"/>
      <c r="Z730" s="104" t="s">
        <v>3239</v>
      </c>
      <c r="AA730" s="47" t="str">
        <f>CONCATENATE("&gt;",F730,"_",C730," ",Z730)</f>
        <v>&gt;RVFM-AFwd_337a Phlebo.RVFV</v>
      </c>
      <c r="AB730" s="44" t="str">
        <f>P730</f>
        <v>ACACAAAGACGGTGC</v>
      </c>
      <c r="AH730" s="45">
        <v>729</v>
      </c>
    </row>
    <row r="731" spans="1:34" ht="14.25" customHeight="1" thickTop="1" thickBot="1" x14ac:dyDescent="0.25">
      <c r="A731" s="71">
        <v>100</v>
      </c>
      <c r="B731" s="53">
        <f>(I731/1000)/(A731/1000000)</f>
        <v>457</v>
      </c>
      <c r="C731" s="220" t="s">
        <v>3157</v>
      </c>
      <c r="F731" s="81" t="s">
        <v>919</v>
      </c>
      <c r="H731" s="48">
        <v>457</v>
      </c>
      <c r="I731" s="49">
        <v>45.7</v>
      </c>
      <c r="J731" s="95">
        <v>223</v>
      </c>
      <c r="K731" s="48">
        <v>8.5</v>
      </c>
      <c r="L731" s="50">
        <v>4884</v>
      </c>
      <c r="M731" s="48">
        <v>56</v>
      </c>
      <c r="N731" s="75">
        <v>51.7</v>
      </c>
      <c r="O731" s="61">
        <v>457</v>
      </c>
      <c r="P731" s="44" t="s">
        <v>920</v>
      </c>
      <c r="Q731" s="56">
        <v>16</v>
      </c>
      <c r="R731" s="48" t="s">
        <v>393</v>
      </c>
      <c r="S731" s="62" t="s">
        <v>393</v>
      </c>
      <c r="T731" s="73"/>
      <c r="U731" s="62"/>
      <c r="V731" s="62"/>
      <c r="W731" s="52">
        <v>13143931</v>
      </c>
      <c r="X731" s="57"/>
      <c r="Z731" s="104" t="s">
        <v>3239</v>
      </c>
      <c r="AA731" s="47" t="str">
        <f>CONCATENATE("&gt;",F731,"_",C731," ",Z731)</f>
        <v>&gt;RVFM-ARev_338a Phlebo.RVFV</v>
      </c>
      <c r="AB731" s="44" t="str">
        <f>P731</f>
        <v>ACACAAAGACCGGTGC</v>
      </c>
      <c r="AH731" s="45">
        <v>730</v>
      </c>
    </row>
    <row r="732" spans="1:34" ht="14.25" customHeight="1" thickTop="1" thickBot="1" x14ac:dyDescent="0.25">
      <c r="A732" s="71">
        <v>100</v>
      </c>
      <c r="B732" s="53">
        <f>(I732/1000)/(A732/1000000)</f>
        <v>371</v>
      </c>
      <c r="C732" s="220" t="s">
        <v>3160</v>
      </c>
      <c r="F732" s="81" t="s">
        <v>921</v>
      </c>
      <c r="H732" s="48">
        <v>371</v>
      </c>
      <c r="I732" s="49">
        <v>37.1</v>
      </c>
      <c r="J732" s="95">
        <v>202</v>
      </c>
      <c r="K732" s="48">
        <v>7.6</v>
      </c>
      <c r="L732" s="50">
        <v>5446</v>
      </c>
      <c r="M732" s="48">
        <v>55</v>
      </c>
      <c r="N732" s="75">
        <v>56</v>
      </c>
      <c r="O732" s="61">
        <v>371</v>
      </c>
      <c r="P732" s="44" t="s">
        <v>922</v>
      </c>
      <c r="Q732" s="56">
        <v>18</v>
      </c>
      <c r="R732" s="48" t="s">
        <v>393</v>
      </c>
      <c r="S732" s="62" t="s">
        <v>393</v>
      </c>
      <c r="T732" s="73"/>
      <c r="U732" s="62"/>
      <c r="V732" s="62"/>
      <c r="W732" s="52">
        <v>13143932</v>
      </c>
      <c r="X732" s="57"/>
      <c r="Z732" s="104" t="s">
        <v>3239</v>
      </c>
      <c r="AA732" s="47" t="str">
        <f>CONCATENATE("&gt;",F732,"_",C732," ",Z732)</f>
        <v>&gt;RVFL-AFwd_339a Phlebo.RVFV</v>
      </c>
      <c r="AB732" s="44" t="str">
        <f>P732</f>
        <v>ACACAAAGGCGCCCAATC</v>
      </c>
      <c r="AH732" s="45">
        <v>731</v>
      </c>
    </row>
    <row r="733" spans="1:34" ht="14.25" customHeight="1" thickTop="1" thickBot="1" x14ac:dyDescent="0.25">
      <c r="A733" s="71">
        <v>100</v>
      </c>
      <c r="B733" s="53">
        <f>(I733/1000)/(A733/1000000)</f>
        <v>444.99999999999994</v>
      </c>
      <c r="C733" s="220"/>
      <c r="F733" s="81" t="s">
        <v>923</v>
      </c>
      <c r="H733" s="48">
        <v>445</v>
      </c>
      <c r="I733" s="49">
        <v>44.5</v>
      </c>
      <c r="J733" s="95">
        <v>249</v>
      </c>
      <c r="K733" s="48">
        <v>9.3000000000000007</v>
      </c>
      <c r="L733" s="50">
        <v>5588</v>
      </c>
      <c r="M733" s="48">
        <v>55</v>
      </c>
      <c r="N733" s="75">
        <v>56</v>
      </c>
      <c r="O733" s="61">
        <v>445</v>
      </c>
      <c r="P733" s="44" t="s">
        <v>924</v>
      </c>
      <c r="Q733" s="56">
        <v>18</v>
      </c>
      <c r="R733" s="48" t="s">
        <v>393</v>
      </c>
      <c r="S733" s="62" t="s">
        <v>393</v>
      </c>
      <c r="T733" s="73"/>
      <c r="U733" s="62"/>
      <c r="V733" s="62"/>
      <c r="W733" s="52">
        <v>13143933</v>
      </c>
      <c r="X733" s="57"/>
      <c r="Z733" s="104" t="s">
        <v>3239</v>
      </c>
      <c r="AA733" s="47" t="str">
        <f>CONCATENATE("&gt;",F733,"_",C733," ",Z733)</f>
        <v>&gt;RVFL-3482Rev_ Phlebo.RVFV</v>
      </c>
      <c r="AB733" s="44" t="str">
        <f>P733</f>
        <v>GGAAGCATATAGCTGCGG</v>
      </c>
      <c r="AH733" s="45">
        <v>732</v>
      </c>
    </row>
    <row r="734" spans="1:34" ht="14.25" customHeight="1" thickTop="1" thickBot="1" x14ac:dyDescent="0.25">
      <c r="A734" s="71">
        <v>100</v>
      </c>
      <c r="B734" s="53">
        <f>(I734/1000)/(A734/1000000)</f>
        <v>391</v>
      </c>
      <c r="C734" s="220"/>
      <c r="F734" s="81" t="s">
        <v>925</v>
      </c>
      <c r="H734" s="48">
        <v>391</v>
      </c>
      <c r="I734" s="49">
        <v>39.1</v>
      </c>
      <c r="J734" s="95">
        <v>205</v>
      </c>
      <c r="K734" s="48">
        <v>7.8</v>
      </c>
      <c r="L734" s="50">
        <v>5228</v>
      </c>
      <c r="M734" s="48">
        <v>52</v>
      </c>
      <c r="N734" s="75">
        <v>52.8</v>
      </c>
      <c r="O734" s="61">
        <v>391</v>
      </c>
      <c r="P734" s="44" t="s">
        <v>926</v>
      </c>
      <c r="Q734" s="56">
        <v>17</v>
      </c>
      <c r="R734" s="48" t="s">
        <v>393</v>
      </c>
      <c r="S734" s="62" t="s">
        <v>393</v>
      </c>
      <c r="T734" s="73"/>
      <c r="U734" s="62"/>
      <c r="V734" s="62"/>
      <c r="W734" s="52">
        <v>13143934</v>
      </c>
      <c r="X734" s="57"/>
      <c r="Z734" s="104" t="s">
        <v>3239</v>
      </c>
      <c r="AA734" s="47" t="str">
        <f>CONCATENATE("&gt;",F734,"_",C734," ",Z734)</f>
        <v>&gt;RVFL-2845Fwd_ Phlebo.RVFV</v>
      </c>
      <c r="AB734" s="44" t="str">
        <f>P734</f>
        <v>GAGACAATAGCCAGGTC</v>
      </c>
      <c r="AH734" s="45">
        <v>733</v>
      </c>
    </row>
    <row r="735" spans="1:34" ht="14.25" customHeight="1" thickTop="1" thickBot="1" x14ac:dyDescent="0.25">
      <c r="A735" s="71">
        <v>100</v>
      </c>
      <c r="B735" s="53">
        <f>(I735/1000)/(A735/1000000)</f>
        <v>495.99999999999994</v>
      </c>
      <c r="C735" s="220" t="s">
        <v>3156</v>
      </c>
      <c r="F735" s="81" t="s">
        <v>927</v>
      </c>
      <c r="H735" s="48">
        <v>496</v>
      </c>
      <c r="I735" s="49">
        <v>49.6</v>
      </c>
      <c r="J735" s="95">
        <v>332</v>
      </c>
      <c r="K735" s="48">
        <v>12.6</v>
      </c>
      <c r="L735" s="50">
        <v>6681</v>
      </c>
      <c r="M735" s="48">
        <v>45</v>
      </c>
      <c r="N735" s="75">
        <v>58.4</v>
      </c>
      <c r="O735" s="61">
        <v>496</v>
      </c>
      <c r="P735" s="44" t="s">
        <v>928</v>
      </c>
      <c r="Q735" s="56">
        <v>22</v>
      </c>
      <c r="R735" s="48" t="s">
        <v>393</v>
      </c>
      <c r="S735" s="62" t="s">
        <v>393</v>
      </c>
      <c r="T735" s="73"/>
      <c r="U735" s="62"/>
      <c r="V735" s="62"/>
      <c r="W735" s="52">
        <v>13143935</v>
      </c>
      <c r="X735" s="57"/>
      <c r="Z735" s="104" t="s">
        <v>3239</v>
      </c>
      <c r="AA735" s="47" t="str">
        <f>CONCATENATE("&gt;",F735,"_",C735," ",Z735)</f>
        <v>&gt;RVFL-ARev_342a Phlebo.RVFV</v>
      </c>
      <c r="AB735" s="44" t="str">
        <f>P735</f>
        <v>ACACAAAGACCGCCCAATATTG</v>
      </c>
      <c r="AH735" s="45">
        <v>734</v>
      </c>
    </row>
    <row r="736" spans="1:34" ht="14.25" customHeight="1" thickTop="1" thickBot="1" x14ac:dyDescent="0.25">
      <c r="A736" s="71">
        <v>100</v>
      </c>
      <c r="B736" s="53">
        <f>(I736/1000)/(A736/1000000)</f>
        <v>665</v>
      </c>
      <c r="C736" s="220"/>
      <c r="F736" s="81" t="s">
        <v>1569</v>
      </c>
      <c r="H736" s="48">
        <v>665</v>
      </c>
      <c r="I736" s="49">
        <v>66.5</v>
      </c>
      <c r="J736" s="95">
        <v>402</v>
      </c>
      <c r="K736" s="48">
        <v>13.7</v>
      </c>
      <c r="L736" s="50">
        <v>6042</v>
      </c>
      <c r="M736" s="48">
        <v>45</v>
      </c>
      <c r="N736" s="75">
        <v>55.3</v>
      </c>
      <c r="O736" s="61">
        <v>665</v>
      </c>
      <c r="P736" s="44" t="s">
        <v>1570</v>
      </c>
      <c r="Q736" s="56">
        <v>20</v>
      </c>
      <c r="R736" s="48">
        <v>0.01</v>
      </c>
      <c r="S736" s="62" t="s">
        <v>1180</v>
      </c>
      <c r="T736" s="73"/>
      <c r="U736" s="62"/>
      <c r="V736" s="62"/>
      <c r="W736" s="52">
        <v>12880380</v>
      </c>
      <c r="X736" s="57"/>
      <c r="Z736" s="104" t="s">
        <v>3249</v>
      </c>
      <c r="AA736" s="47" t="str">
        <f>CONCATENATE("&gt;",F736,"_",C736," ",Z736)</f>
        <v>&gt;Usu1155f_ Flav.USUV</v>
      </c>
      <c r="AB736" s="44" t="str">
        <f>P736</f>
        <v>CTAGCCACTGTCTCATATGT</v>
      </c>
      <c r="AH736" s="45">
        <v>735</v>
      </c>
    </row>
    <row r="737" spans="1:34" ht="14.25" customHeight="1" thickTop="1" thickBot="1" x14ac:dyDescent="0.25">
      <c r="A737" s="71">
        <v>100</v>
      </c>
      <c r="B737" s="53">
        <f>(I737/1000)/(A737/1000000)</f>
        <v>705.99999999999989</v>
      </c>
      <c r="C737" s="220"/>
      <c r="F737" s="81" t="s">
        <v>1571</v>
      </c>
      <c r="H737" s="48">
        <v>706</v>
      </c>
      <c r="I737" s="49">
        <v>70.599999999999994</v>
      </c>
      <c r="J737" s="95">
        <v>434</v>
      </c>
      <c r="K737" s="48">
        <v>15</v>
      </c>
      <c r="L737" s="50">
        <v>6153</v>
      </c>
      <c r="M737" s="48">
        <v>45</v>
      </c>
      <c r="N737" s="75">
        <v>55.3</v>
      </c>
      <c r="O737" s="61">
        <v>706</v>
      </c>
      <c r="P737" s="44" t="s">
        <v>1572</v>
      </c>
      <c r="Q737" s="56">
        <v>20</v>
      </c>
      <c r="R737" s="48">
        <v>0.01</v>
      </c>
      <c r="S737" s="62" t="s">
        <v>1180</v>
      </c>
      <c r="T737" s="73"/>
      <c r="U737" s="62"/>
      <c r="V737" s="62"/>
      <c r="W737" s="52">
        <v>12880381</v>
      </c>
      <c r="X737" s="57"/>
      <c r="Z737" s="104" t="s">
        <v>3249</v>
      </c>
      <c r="AA737" s="47" t="str">
        <f>CONCATENATE("&gt;",F737,"_",C737," ",Z737)</f>
        <v>&gt;Usu1600r_ Flav.USUV</v>
      </c>
      <c r="AB737" s="44" t="str">
        <f>P737</f>
        <v>ATGTAGTATGCCTCGGTGTT</v>
      </c>
      <c r="AH737" s="45">
        <v>736</v>
      </c>
    </row>
    <row r="738" spans="1:34" ht="14.25" customHeight="1" thickTop="1" thickBot="1" x14ac:dyDescent="0.25">
      <c r="A738" s="71">
        <v>100</v>
      </c>
      <c r="B738" s="53">
        <f>(I738/1000)/(A738/1000000)</f>
        <v>645.99999999999989</v>
      </c>
      <c r="C738" s="220"/>
      <c r="F738" s="81" t="s">
        <v>1573</v>
      </c>
      <c r="H738" s="48">
        <v>646</v>
      </c>
      <c r="I738" s="49">
        <v>64.599999999999994</v>
      </c>
      <c r="J738" s="95">
        <v>397</v>
      </c>
      <c r="K738" s="48">
        <v>14.7</v>
      </c>
      <c r="L738" s="50">
        <v>6151</v>
      </c>
      <c r="M738" s="48">
        <v>55</v>
      </c>
      <c r="N738" s="75">
        <v>59.4</v>
      </c>
      <c r="O738" s="61">
        <v>646</v>
      </c>
      <c r="P738" s="44" t="s">
        <v>1574</v>
      </c>
      <c r="Q738" s="56">
        <v>20</v>
      </c>
      <c r="R738" s="48">
        <v>0.01</v>
      </c>
      <c r="S738" s="62" t="s">
        <v>1180</v>
      </c>
      <c r="T738" s="73"/>
      <c r="U738" s="62"/>
      <c r="V738" s="62"/>
      <c r="W738" s="52">
        <v>12880382</v>
      </c>
      <c r="X738" s="57"/>
      <c r="Z738" s="104" t="s">
        <v>3249</v>
      </c>
      <c r="AA738" s="47" t="str">
        <f>CONCATENATE("&gt;",F738,"_",C738," ",Z738)</f>
        <v>&gt;Usu1537f_ Flav.USUV</v>
      </c>
      <c r="AB738" s="44" t="str">
        <f>P738</f>
        <v>GGTTGAACACCGAGGCATAC</v>
      </c>
      <c r="AH738" s="45">
        <v>737</v>
      </c>
    </row>
    <row r="739" spans="1:34" ht="14.25" customHeight="1" thickTop="1" thickBot="1" x14ac:dyDescent="0.25">
      <c r="A739" s="71">
        <v>100</v>
      </c>
      <c r="B739" s="53">
        <f>(I739/1000)/(A739/1000000)</f>
        <v>557</v>
      </c>
      <c r="C739" s="220"/>
      <c r="F739" s="81" t="s">
        <v>1575</v>
      </c>
      <c r="H739" s="48">
        <v>557</v>
      </c>
      <c r="I739" s="49">
        <v>55.7</v>
      </c>
      <c r="J739" s="95">
        <v>335</v>
      </c>
      <c r="K739" s="48">
        <v>11.3</v>
      </c>
      <c r="L739" s="50">
        <v>6012</v>
      </c>
      <c r="M739" s="48">
        <v>55</v>
      </c>
      <c r="N739" s="75">
        <v>59.4</v>
      </c>
      <c r="O739" s="61">
        <v>557</v>
      </c>
      <c r="P739" s="44" t="s">
        <v>1576</v>
      </c>
      <c r="Q739" s="56">
        <v>20</v>
      </c>
      <c r="R739" s="48">
        <v>0.01</v>
      </c>
      <c r="S739" s="62" t="s">
        <v>1180</v>
      </c>
      <c r="T739" s="73"/>
      <c r="U739" s="62"/>
      <c r="V739" s="62"/>
      <c r="W739" s="52">
        <v>12880383</v>
      </c>
      <c r="X739" s="57"/>
      <c r="Z739" s="104" t="s">
        <v>3249</v>
      </c>
      <c r="AA739" s="47" t="str">
        <f>CONCATENATE("&gt;",F739,"_",C739," ",Z739)</f>
        <v>&gt;Usu2505r_ Flav.USUV</v>
      </c>
      <c r="AB739" s="44" t="str">
        <f>P739</f>
        <v>CTTGTCCACAGCGCAACTCT</v>
      </c>
      <c r="AH739" s="45">
        <v>738</v>
      </c>
    </row>
    <row r="740" spans="1:34" ht="14.25" customHeight="1" thickTop="1" thickBot="1" x14ac:dyDescent="0.25">
      <c r="A740" s="71">
        <v>100</v>
      </c>
      <c r="B740" s="53">
        <f>(I740/1000)/(A740/1000000)</f>
        <v>347</v>
      </c>
      <c r="C740" s="220">
        <v>521</v>
      </c>
      <c r="F740" s="81" t="s">
        <v>487</v>
      </c>
      <c r="H740" s="48">
        <v>347</v>
      </c>
      <c r="I740" s="49">
        <v>34.700000000000003</v>
      </c>
      <c r="J740" s="95">
        <v>266</v>
      </c>
      <c r="K740" s="48">
        <v>9.9</v>
      </c>
      <c r="L740" s="50">
        <v>7680</v>
      </c>
      <c r="M740" s="48">
        <v>36</v>
      </c>
      <c r="N740" s="75">
        <v>58.1</v>
      </c>
      <c r="O740" s="61">
        <v>347</v>
      </c>
      <c r="P740" s="44" t="s">
        <v>553</v>
      </c>
      <c r="Q740" s="56">
        <v>25</v>
      </c>
      <c r="R740" s="48">
        <v>0.01</v>
      </c>
      <c r="S740" s="62" t="s">
        <v>406</v>
      </c>
      <c r="T740" s="73"/>
      <c r="U740" s="62"/>
      <c r="V740" s="62"/>
      <c r="W740" s="52">
        <v>15211870</v>
      </c>
      <c r="X740" s="57"/>
      <c r="Z740" s="104" t="s">
        <v>622</v>
      </c>
      <c r="AA740" s="47" t="str">
        <f>CONCATENATE("&gt;",F740,"_",C740," ",Z740)</f>
        <v>&gt;FiloA2.4_521 Filo</v>
      </c>
      <c r="AB740" s="44" t="str">
        <f>P740</f>
        <v>AAGCATTTCCTAGCAATATGATGGT</v>
      </c>
      <c r="AH740" s="45">
        <v>739</v>
      </c>
    </row>
    <row r="741" spans="1:34" ht="14.25" customHeight="1" thickTop="1" thickBot="1" x14ac:dyDescent="0.25">
      <c r="A741" s="71">
        <v>100</v>
      </c>
      <c r="B741" s="53">
        <f>(I741/1000)/(A741/1000000)</f>
        <v>318.99999999999994</v>
      </c>
      <c r="C741" s="220">
        <v>522</v>
      </c>
      <c r="F741" s="81" t="s">
        <v>488</v>
      </c>
      <c r="H741" s="48">
        <v>319</v>
      </c>
      <c r="I741" s="49">
        <v>31.9</v>
      </c>
      <c r="J741" s="95">
        <v>244</v>
      </c>
      <c r="K741" s="48">
        <v>8.8000000000000007</v>
      </c>
      <c r="L741" s="50">
        <v>7640</v>
      </c>
      <c r="M741" s="48">
        <v>44</v>
      </c>
      <c r="N741" s="75">
        <v>61.3</v>
      </c>
      <c r="O741" s="61">
        <v>319</v>
      </c>
      <c r="P741" s="44" t="s">
        <v>554</v>
      </c>
      <c r="Q741" s="56">
        <v>25</v>
      </c>
      <c r="R741" s="48">
        <v>0.01</v>
      </c>
      <c r="S741" s="62" t="s">
        <v>406</v>
      </c>
      <c r="T741" s="73"/>
      <c r="U741" s="62"/>
      <c r="V741" s="62"/>
      <c r="W741" s="52">
        <v>15211871</v>
      </c>
      <c r="X741" s="57"/>
      <c r="Z741" s="104" t="s">
        <v>622</v>
      </c>
      <c r="AA741" s="47" t="str">
        <f>CONCATENATE("&gt;",F741,"_",C741," ",Z741)</f>
        <v>&gt;FiloA2.2_522 Filo</v>
      </c>
      <c r="AB741" s="44" t="str">
        <f>P741</f>
        <v>AAGCCTTTCCTAGCAACATGATGGT</v>
      </c>
      <c r="AH741" s="45">
        <v>740</v>
      </c>
    </row>
    <row r="742" spans="1:34" ht="14.25" customHeight="1" thickTop="1" thickBot="1" x14ac:dyDescent="0.25">
      <c r="A742" s="71">
        <v>100</v>
      </c>
      <c r="B742" s="53">
        <f>(I742/1000)/(A742/1000000)</f>
        <v>305</v>
      </c>
      <c r="C742" s="220">
        <v>523</v>
      </c>
      <c r="F742" s="81" t="s">
        <v>489</v>
      </c>
      <c r="H742" s="48">
        <v>305</v>
      </c>
      <c r="I742" s="49">
        <v>30.5</v>
      </c>
      <c r="J742" s="95">
        <v>233</v>
      </c>
      <c r="K742" s="48">
        <v>8.6</v>
      </c>
      <c r="L742" s="50">
        <v>7649</v>
      </c>
      <c r="M742" s="48">
        <v>44</v>
      </c>
      <c r="N742" s="75">
        <v>61.3</v>
      </c>
      <c r="O742" s="61">
        <v>305</v>
      </c>
      <c r="P742" s="44" t="s">
        <v>555</v>
      </c>
      <c r="Q742" s="56">
        <v>25</v>
      </c>
      <c r="R742" s="48">
        <v>0.01</v>
      </c>
      <c r="S742" s="62" t="s">
        <v>406</v>
      </c>
      <c r="T742" s="73"/>
      <c r="U742" s="62"/>
      <c r="V742" s="62"/>
      <c r="W742" s="52">
        <v>15211872</v>
      </c>
      <c r="X742" s="57"/>
      <c r="Z742" s="104" t="s">
        <v>622</v>
      </c>
      <c r="AA742" s="47" t="str">
        <f>CONCATENATE("&gt;",F742,"_",C742," ",Z742)</f>
        <v>&gt;FiloA2.3_523 Filo</v>
      </c>
      <c r="AB742" s="44" t="str">
        <f>P742</f>
        <v>AAGCATTCCCTAGCAACATGATGGT</v>
      </c>
      <c r="AH742" s="45">
        <v>741</v>
      </c>
    </row>
    <row r="743" spans="1:34" ht="14.25" customHeight="1" thickTop="1" thickBot="1" x14ac:dyDescent="0.25">
      <c r="A743" s="71">
        <v>100</v>
      </c>
      <c r="B743" s="53">
        <f>(I743/1000)/(A743/1000000)</f>
        <v>401</v>
      </c>
      <c r="C743" s="220">
        <v>524</v>
      </c>
      <c r="F743" s="81" t="s">
        <v>490</v>
      </c>
      <c r="H743" s="48">
        <v>401</v>
      </c>
      <c r="I743" s="49">
        <v>40.1</v>
      </c>
      <c r="J743" s="95">
        <v>373</v>
      </c>
      <c r="K743" s="48">
        <v>13.9</v>
      </c>
      <c r="L743" s="50">
        <v>9300</v>
      </c>
      <c r="M743" s="48">
        <v>36</v>
      </c>
      <c r="N743" s="75">
        <v>62.7</v>
      </c>
      <c r="O743" s="61">
        <v>401</v>
      </c>
      <c r="P743" s="44" t="s">
        <v>556</v>
      </c>
      <c r="Q743" s="56">
        <v>30</v>
      </c>
      <c r="R743" s="48">
        <v>0.01</v>
      </c>
      <c r="S743" s="62" t="s">
        <v>406</v>
      </c>
      <c r="T743" s="73"/>
      <c r="U743" s="62"/>
      <c r="V743" s="62"/>
      <c r="W743" s="52">
        <v>15211873</v>
      </c>
      <c r="X743" s="57"/>
      <c r="Z743" s="104" t="s">
        <v>622</v>
      </c>
      <c r="AA743" s="47" t="str">
        <f>CONCATENATE("&gt;",F743,"_",C743," ",Z743)</f>
        <v>&gt;Filo B_524 Filo</v>
      </c>
      <c r="AB743" s="44" t="str">
        <f>P743</f>
        <v>ATGTGGTGGGTTATAATAATCACTGACATG</v>
      </c>
      <c r="AH743" s="45">
        <v>742</v>
      </c>
    </row>
    <row r="744" spans="1:34" ht="14.25" customHeight="1" thickTop="1" thickBot="1" x14ac:dyDescent="0.25">
      <c r="A744" s="71">
        <v>100</v>
      </c>
      <c r="B744" s="53">
        <f>(I744/1000)/(A744/1000000)</f>
        <v>300</v>
      </c>
      <c r="C744" s="220">
        <v>525</v>
      </c>
      <c r="F744" s="81" t="s">
        <v>491</v>
      </c>
      <c r="H744" s="48">
        <v>300</v>
      </c>
      <c r="I744" s="49">
        <v>30</v>
      </c>
      <c r="J744" s="95">
        <v>281</v>
      </c>
      <c r="K744" s="48">
        <v>10.7</v>
      </c>
      <c r="L744" s="50">
        <v>9344</v>
      </c>
      <c r="M744" s="48">
        <v>46</v>
      </c>
      <c r="N744" s="75">
        <v>66.8</v>
      </c>
      <c r="O744" s="61">
        <v>300</v>
      </c>
      <c r="P744" s="44" t="s">
        <v>557</v>
      </c>
      <c r="Q744" s="56">
        <v>30</v>
      </c>
      <c r="R744" s="48">
        <v>0.01</v>
      </c>
      <c r="S744" s="62" t="s">
        <v>406</v>
      </c>
      <c r="T744" s="73"/>
      <c r="U744" s="62"/>
      <c r="V744" s="62"/>
      <c r="W744" s="52">
        <v>15211874</v>
      </c>
      <c r="X744" s="57"/>
      <c r="Z744" s="104" t="s">
        <v>622</v>
      </c>
      <c r="AA744" s="47" t="str">
        <f>CONCATENATE("&gt;",F744,"_",C744," ",Z744)</f>
        <v>&gt;Filo B-Ra_525 Filo</v>
      </c>
      <c r="AB744" s="44" t="str">
        <f>P744</f>
        <v>GTGAGGAGGGCTATAAAAGTCACTGACATG</v>
      </c>
      <c r="AH744" s="45">
        <v>743</v>
      </c>
    </row>
    <row r="745" spans="1:34" ht="14.25" customHeight="1" thickTop="1" thickBot="1" x14ac:dyDescent="0.25">
      <c r="A745" s="71">
        <v>100</v>
      </c>
      <c r="B745" s="53">
        <f>(I745/1000)/(A745/1000000)</f>
        <v>350</v>
      </c>
      <c r="C745" s="220">
        <v>526</v>
      </c>
      <c r="F745" s="81" t="s">
        <v>1589</v>
      </c>
      <c r="H745" s="48">
        <v>350</v>
      </c>
      <c r="I745" s="49">
        <v>35</v>
      </c>
      <c r="J745" s="95">
        <v>343</v>
      </c>
      <c r="K745" s="48">
        <v>12.6</v>
      </c>
      <c r="L745" s="50">
        <v>9817</v>
      </c>
      <c r="M745" s="48">
        <v>46</v>
      </c>
      <c r="N745" s="75">
        <v>68.2</v>
      </c>
      <c r="O745" s="61">
        <v>350</v>
      </c>
      <c r="P745" s="44" t="s">
        <v>1673</v>
      </c>
      <c r="Q745" s="56">
        <v>32</v>
      </c>
      <c r="R745" s="48">
        <v>0.01</v>
      </c>
      <c r="S745" s="62" t="s">
        <v>385</v>
      </c>
      <c r="T745" s="73"/>
      <c r="U745" s="62"/>
      <c r="V745" s="62"/>
      <c r="W745" s="52">
        <v>15211875</v>
      </c>
      <c r="X745" s="57"/>
      <c r="Z745" s="104" t="s">
        <v>1681</v>
      </c>
      <c r="AA745" s="47" t="str">
        <f>CONCATENATE("&gt;",F745,"_",C745," ",Z745)</f>
        <v>&gt;Phlebo reverse_526 Phlebo</v>
      </c>
      <c r="AB745" s="44" t="str">
        <f>P745</f>
        <v>TCAATCAGTCCAGCAAAGCTGGGATGCATCAT</v>
      </c>
      <c r="AH745" s="45">
        <v>744</v>
      </c>
    </row>
    <row r="746" spans="1:34" ht="14.25" customHeight="1" thickTop="1" thickBot="1" x14ac:dyDescent="0.25">
      <c r="A746" s="71">
        <v>100</v>
      </c>
      <c r="B746" s="53">
        <f>(I746/1000)/(A746/1000000)</f>
        <v>354</v>
      </c>
      <c r="C746" s="220">
        <v>527</v>
      </c>
      <c r="F746" s="81" t="s">
        <v>1377</v>
      </c>
      <c r="H746" s="48">
        <v>354</v>
      </c>
      <c r="I746" s="49">
        <v>35.4</v>
      </c>
      <c r="J746" s="95">
        <v>356</v>
      </c>
      <c r="K746" s="48">
        <v>11.7</v>
      </c>
      <c r="L746" s="50">
        <v>10059</v>
      </c>
      <c r="M746" s="48">
        <v>59</v>
      </c>
      <c r="N746" s="75">
        <v>73.8</v>
      </c>
      <c r="O746" s="61">
        <v>354</v>
      </c>
      <c r="P746" s="44" t="s">
        <v>1378</v>
      </c>
      <c r="Q746" s="56">
        <v>33</v>
      </c>
      <c r="R746" s="48">
        <v>0.01</v>
      </c>
      <c r="S746" s="62" t="s">
        <v>385</v>
      </c>
      <c r="T746" s="73"/>
      <c r="U746" s="62"/>
      <c r="V746" s="62"/>
      <c r="W746" s="52">
        <v>15211876</v>
      </c>
      <c r="X746" s="57"/>
      <c r="Z746" s="104" t="s">
        <v>1682</v>
      </c>
      <c r="AA746" s="47" t="str">
        <f>CONCATENATE("&gt;",F746,"_",C746," ",Z746)</f>
        <v>&gt;Nairo reverse_527 Nairo</v>
      </c>
      <c r="AB746" s="44" t="str">
        <f>P746</f>
        <v>GTCCTTCCTCCACTTGWGRGCAGCCTGCTGGTA</v>
      </c>
      <c r="AH746" s="45">
        <v>745</v>
      </c>
    </row>
    <row r="747" spans="1:34" ht="14.25" customHeight="1" thickTop="1" thickBot="1" x14ac:dyDescent="0.25">
      <c r="A747" s="71">
        <v>100</v>
      </c>
      <c r="B747" s="53">
        <f>(I747/1000)/(A747/1000000)</f>
        <v>512</v>
      </c>
      <c r="C747" s="220">
        <v>528</v>
      </c>
      <c r="F747" s="81" t="s">
        <v>1587</v>
      </c>
      <c r="H747" s="48">
        <v>512</v>
      </c>
      <c r="I747" s="49">
        <v>51.2</v>
      </c>
      <c r="J747" s="95">
        <v>361</v>
      </c>
      <c r="K747" s="48">
        <v>12.8</v>
      </c>
      <c r="L747" s="50">
        <v>7059</v>
      </c>
      <c r="M747" s="48">
        <v>34</v>
      </c>
      <c r="N747" s="75">
        <v>55.3</v>
      </c>
      <c r="O747" s="61">
        <v>512</v>
      </c>
      <c r="P747" s="44" t="s">
        <v>1674</v>
      </c>
      <c r="Q747" s="56">
        <v>23</v>
      </c>
      <c r="R747" s="48" t="s">
        <v>393</v>
      </c>
      <c r="S747" s="62" t="s">
        <v>393</v>
      </c>
      <c r="T747" s="73"/>
      <c r="U747" s="62"/>
      <c r="V747" s="62"/>
      <c r="W747" s="52">
        <v>15211877</v>
      </c>
      <c r="X747" s="57"/>
      <c r="Z747" s="104" t="s">
        <v>1681</v>
      </c>
      <c r="AA747" s="47" t="str">
        <f>CONCATENATE("&gt;",F747,"_",C747," ",Z747)</f>
        <v>&gt;Phlebo forward 1_528 Phlebo</v>
      </c>
      <c r="AB747" s="44" t="str">
        <f>P747</f>
        <v>TTTGCTTATCAAGGATTTGATGC</v>
      </c>
      <c r="AH747" s="45">
        <v>746</v>
      </c>
    </row>
    <row r="748" spans="1:34" ht="14.25" customHeight="1" thickTop="1" thickBot="1" x14ac:dyDescent="0.25">
      <c r="A748" s="71">
        <v>100</v>
      </c>
      <c r="B748" s="53">
        <f>(I748/1000)/(A748/1000000)</f>
        <v>592</v>
      </c>
      <c r="C748" s="220">
        <v>529</v>
      </c>
      <c r="F748" s="81" t="s">
        <v>1588</v>
      </c>
      <c r="H748" s="48">
        <v>592</v>
      </c>
      <c r="I748" s="49">
        <v>59.2</v>
      </c>
      <c r="J748" s="95">
        <v>397</v>
      </c>
      <c r="K748" s="48">
        <v>14</v>
      </c>
      <c r="L748" s="50">
        <v>6715</v>
      </c>
      <c r="M748" s="48">
        <v>36</v>
      </c>
      <c r="N748" s="75">
        <v>54.7</v>
      </c>
      <c r="O748" s="61">
        <v>592</v>
      </c>
      <c r="P748" s="44" t="s">
        <v>1675</v>
      </c>
      <c r="Q748" s="56">
        <v>22</v>
      </c>
      <c r="R748" s="48" t="s">
        <v>393</v>
      </c>
      <c r="S748" s="62" t="s">
        <v>393</v>
      </c>
      <c r="T748" s="73"/>
      <c r="U748" s="62"/>
      <c r="V748" s="62"/>
      <c r="W748" s="52">
        <v>15211878</v>
      </c>
      <c r="X748" s="57"/>
      <c r="Z748" s="104" t="s">
        <v>1681</v>
      </c>
      <c r="AA748" s="47" t="str">
        <f>CONCATENATE("&gt;",F748,"_",C748," ",Z748)</f>
        <v>&gt;Phlebo forward 2_529 Phlebo</v>
      </c>
      <c r="AB748" s="44" t="str">
        <f>P748</f>
        <v>TTTGCTTATCAAGGATTTGACC</v>
      </c>
      <c r="AH748" s="45">
        <v>747</v>
      </c>
    </row>
    <row r="749" spans="1:34" ht="14.25" customHeight="1" thickTop="1" thickBot="1" x14ac:dyDescent="0.25">
      <c r="A749" s="71">
        <v>100</v>
      </c>
      <c r="B749" s="53">
        <f>(I749/1000)/(A749/1000000)</f>
        <v>537</v>
      </c>
      <c r="C749" s="220">
        <v>530</v>
      </c>
      <c r="F749" s="81" t="s">
        <v>1383</v>
      </c>
      <c r="H749" s="48">
        <v>537</v>
      </c>
      <c r="I749" s="49">
        <v>53.7</v>
      </c>
      <c r="J749" s="95">
        <v>343</v>
      </c>
      <c r="K749" s="48">
        <v>12.6</v>
      </c>
      <c r="L749" s="50">
        <v>6384</v>
      </c>
      <c r="M749" s="48">
        <v>52</v>
      </c>
      <c r="N749" s="75">
        <v>59.8</v>
      </c>
      <c r="O749" s="61">
        <v>537</v>
      </c>
      <c r="P749" s="44" t="s">
        <v>1384</v>
      </c>
      <c r="Q749" s="56">
        <v>21</v>
      </c>
      <c r="R749" s="48" t="s">
        <v>393</v>
      </c>
      <c r="S749" s="62" t="s">
        <v>393</v>
      </c>
      <c r="T749" s="73"/>
      <c r="U749" s="62"/>
      <c r="V749" s="62"/>
      <c r="W749" s="52">
        <v>15211879</v>
      </c>
      <c r="X749" s="57"/>
      <c r="Z749" s="104" t="s">
        <v>1682</v>
      </c>
      <c r="AA749" s="47" t="str">
        <f>CONCATENATE("&gt;",F749,"_",C749," ",Z749)</f>
        <v>&gt;Nairo forward_530 Nairo</v>
      </c>
      <c r="AB749" s="44" t="str">
        <f>P749</f>
        <v>TCTCAAAGAAACACGTGCCGC</v>
      </c>
      <c r="AH749" s="45">
        <v>748</v>
      </c>
    </row>
    <row r="750" spans="1:34" ht="14.25" customHeight="1" thickTop="1" thickBot="1" x14ac:dyDescent="0.25">
      <c r="A750" s="71">
        <v>100</v>
      </c>
      <c r="B750" s="53">
        <f>(I750/1000)/(A750/1000000)</f>
        <v>645</v>
      </c>
      <c r="C750" s="220">
        <v>531</v>
      </c>
      <c r="F750" s="81" t="s">
        <v>1676</v>
      </c>
      <c r="H750" s="48">
        <v>645</v>
      </c>
      <c r="I750" s="49">
        <v>64.5</v>
      </c>
      <c r="J750" s="95">
        <v>582</v>
      </c>
      <c r="K750" s="48">
        <v>19.5</v>
      </c>
      <c r="L750" s="50">
        <v>9033</v>
      </c>
      <c r="M750" s="48">
        <v>46</v>
      </c>
      <c r="N750" s="75">
        <v>63.2</v>
      </c>
      <c r="O750" s="61">
        <v>645</v>
      </c>
      <c r="P750" s="44" t="s">
        <v>1677</v>
      </c>
      <c r="Q750" s="56">
        <v>26</v>
      </c>
      <c r="R750" s="48">
        <v>0.01</v>
      </c>
      <c r="S750" s="62" t="s">
        <v>406</v>
      </c>
      <c r="T750" s="73" t="s">
        <v>278</v>
      </c>
      <c r="U750" s="62" t="s">
        <v>426</v>
      </c>
      <c r="V750" s="62"/>
      <c r="W750" s="52">
        <v>15211880</v>
      </c>
      <c r="X750" s="57"/>
      <c r="Z750" s="104" t="s">
        <v>622</v>
      </c>
      <c r="AA750" s="47" t="str">
        <f>CONCATENATE("&gt;",F750,"_",C750," ",Z750)</f>
        <v>&gt;FAMEBOSu_531 Filo</v>
      </c>
      <c r="AB750" s="44" t="str">
        <f>P750</f>
        <v>CCGAAATCATCACTXGTXTGGTGCCA</v>
      </c>
      <c r="AH750" s="45">
        <v>749</v>
      </c>
    </row>
    <row r="751" spans="1:34" ht="14.25" customHeight="1" thickTop="1" thickBot="1" x14ac:dyDescent="0.25">
      <c r="A751" s="71">
        <v>100</v>
      </c>
      <c r="B751" s="53">
        <f>(I751/1000)/(A751/1000000)</f>
        <v>419</v>
      </c>
      <c r="C751" s="220">
        <v>532</v>
      </c>
      <c r="F751" s="81" t="s">
        <v>1678</v>
      </c>
      <c r="H751" s="48">
        <v>419</v>
      </c>
      <c r="I751" s="49">
        <v>41.9</v>
      </c>
      <c r="J751" s="95">
        <v>378</v>
      </c>
      <c r="K751" s="48">
        <v>13</v>
      </c>
      <c r="L751" s="50">
        <v>9032</v>
      </c>
      <c r="M751" s="48">
        <v>46</v>
      </c>
      <c r="N751" s="75">
        <v>63.2</v>
      </c>
      <c r="O751" s="61">
        <v>419</v>
      </c>
      <c r="P751" s="44" t="s">
        <v>1679</v>
      </c>
      <c r="Q751" s="56">
        <v>26</v>
      </c>
      <c r="R751" s="48">
        <v>0.01</v>
      </c>
      <c r="S751" s="62" t="s">
        <v>406</v>
      </c>
      <c r="T751" s="73" t="s">
        <v>278</v>
      </c>
      <c r="U751" s="62" t="s">
        <v>426</v>
      </c>
      <c r="V751" s="62"/>
      <c r="W751" s="52">
        <v>15211881</v>
      </c>
      <c r="X751" s="57"/>
      <c r="Z751" s="104" t="s">
        <v>622</v>
      </c>
      <c r="AA751" s="47" t="str">
        <f>CONCATENATE("&gt;",F751,"_",C751," ",Z751)</f>
        <v>&gt;FAMEBOg_532 Filo</v>
      </c>
      <c r="AB751" s="44" t="str">
        <f>P751</f>
        <v>CCAAAATCATCACTXGTGTGGTGCCA</v>
      </c>
      <c r="AH751" s="45">
        <v>750</v>
      </c>
    </row>
    <row r="752" spans="1:34" ht="14.25" customHeight="1" thickTop="1" thickBot="1" x14ac:dyDescent="0.25">
      <c r="A752" s="71">
        <v>100</v>
      </c>
      <c r="B752" s="53">
        <f>(I752/1000)/(A752/1000000)</f>
        <v>550</v>
      </c>
      <c r="C752" s="220">
        <v>533</v>
      </c>
      <c r="F752" s="81" t="s">
        <v>1680</v>
      </c>
      <c r="H752" s="48">
        <v>550</v>
      </c>
      <c r="I752" s="49">
        <v>55</v>
      </c>
      <c r="J752" s="95">
        <v>498</v>
      </c>
      <c r="K752" s="48">
        <v>16.5</v>
      </c>
      <c r="L752" s="50">
        <v>9060</v>
      </c>
      <c r="M752" s="48">
        <v>50</v>
      </c>
      <c r="N752" s="75">
        <v>64.8</v>
      </c>
      <c r="O752" s="61">
        <v>550</v>
      </c>
      <c r="P752" s="44" t="s">
        <v>547</v>
      </c>
      <c r="Q752" s="56">
        <v>26</v>
      </c>
      <c r="R752" s="48">
        <v>0.01</v>
      </c>
      <c r="S752" s="62" t="s">
        <v>406</v>
      </c>
      <c r="T752" s="73" t="s">
        <v>278</v>
      </c>
      <c r="U752" s="62" t="s">
        <v>426</v>
      </c>
      <c r="V752" s="62"/>
      <c r="W752" s="52">
        <v>15211882</v>
      </c>
      <c r="X752" s="57"/>
      <c r="Z752" s="104" t="s">
        <v>622</v>
      </c>
      <c r="AA752" s="47" t="str">
        <f>CONCATENATE("&gt;",F752,"_",C752," ",Z752)</f>
        <v>&gt;FAMMBG_533 Filo</v>
      </c>
      <c r="AB752" s="44" t="str">
        <f>P752</f>
        <v>CCTATGCTTGCTGAATTGTGGTGCCA</v>
      </c>
      <c r="AH752" s="45">
        <v>751</v>
      </c>
    </row>
    <row r="753" spans="1:34" ht="14.25" customHeight="1" thickTop="1" thickBot="1" x14ac:dyDescent="0.25">
      <c r="A753" s="71">
        <v>200</v>
      </c>
      <c r="B753" s="53">
        <f>(I753/1000)/(A753/1000000)</f>
        <v>299</v>
      </c>
      <c r="C753" s="220">
        <v>536</v>
      </c>
      <c r="F753" s="81" t="s">
        <v>1683</v>
      </c>
      <c r="H753" s="48">
        <v>598</v>
      </c>
      <c r="I753" s="49">
        <v>59.8</v>
      </c>
      <c r="J753" s="95">
        <v>538</v>
      </c>
      <c r="K753" s="48">
        <v>19.5</v>
      </c>
      <c r="L753" s="50">
        <v>8987</v>
      </c>
      <c r="M753" s="48">
        <v>44</v>
      </c>
      <c r="N753" s="75">
        <v>65.3</v>
      </c>
      <c r="O753" s="61">
        <v>598</v>
      </c>
      <c r="P753" s="44" t="s">
        <v>1684</v>
      </c>
      <c r="Q753" s="56">
        <v>29</v>
      </c>
      <c r="R753" s="48" t="s">
        <v>393</v>
      </c>
      <c r="S753" s="62" t="s">
        <v>393</v>
      </c>
      <c r="T753" s="73"/>
      <c r="U753" s="62"/>
      <c r="V753" s="62"/>
      <c r="W753" s="52">
        <v>15350445</v>
      </c>
      <c r="X753" s="57"/>
      <c r="Z753" s="104" t="s">
        <v>3312</v>
      </c>
      <c r="AA753" s="47" t="str">
        <f>CONCATENATE("&gt;",F753,"_",C753," ",Z753)</f>
        <v>&gt;PanCEV_f0_536 BunyaV.CEV.PAN</v>
      </c>
      <c r="AB753" s="44" t="str">
        <f>P753</f>
        <v>GCAAATGGATTTGATCCTGATGCAGGGTT</v>
      </c>
      <c r="AH753" s="45">
        <v>752</v>
      </c>
    </row>
    <row r="754" spans="1:34" ht="14.25" customHeight="1" thickTop="1" thickBot="1" x14ac:dyDescent="0.25">
      <c r="A754" s="71">
        <v>200</v>
      </c>
      <c r="B754" s="53">
        <f>(I754/1000)/(A754/1000000)</f>
        <v>301.5</v>
      </c>
      <c r="C754" s="220">
        <v>537</v>
      </c>
      <c r="F754" s="81" t="s">
        <v>1685</v>
      </c>
      <c r="H754" s="48">
        <v>603</v>
      </c>
      <c r="I754" s="49">
        <v>60.3</v>
      </c>
      <c r="J754" s="95">
        <v>544</v>
      </c>
      <c r="K754" s="48">
        <v>20.5</v>
      </c>
      <c r="L754" s="50">
        <v>9020</v>
      </c>
      <c r="M754" s="48">
        <v>41</v>
      </c>
      <c r="N754" s="75">
        <v>63.9</v>
      </c>
      <c r="O754" s="61">
        <v>603</v>
      </c>
      <c r="P754" s="44" t="s">
        <v>1686</v>
      </c>
      <c r="Q754" s="56">
        <v>29</v>
      </c>
      <c r="R754" s="48" t="s">
        <v>393</v>
      </c>
      <c r="S754" s="62" t="s">
        <v>393</v>
      </c>
      <c r="T754" s="73"/>
      <c r="U754" s="62"/>
      <c r="V754" s="62"/>
      <c r="W754" s="52">
        <v>15350446</v>
      </c>
      <c r="X754" s="57"/>
      <c r="Z754" s="104" t="s">
        <v>3312</v>
      </c>
      <c r="AA754" s="47" t="str">
        <f>CONCATENATE("&gt;",F754,"_",C754," ",Z754)</f>
        <v>&gt;PanCEV_f3_537 BunyaV.CEV.PAN</v>
      </c>
      <c r="AB754" s="44" t="str">
        <f>P754</f>
        <v>GCAAATGGATTTGATCCTGATGAAGGGTA</v>
      </c>
      <c r="AH754" s="45">
        <v>753</v>
      </c>
    </row>
    <row r="755" spans="1:34" ht="14.25" customHeight="1" thickTop="1" thickBot="1" x14ac:dyDescent="0.25">
      <c r="A755" s="71">
        <v>200</v>
      </c>
      <c r="B755" s="53">
        <f>(I755/1000)/(A755/1000000)</f>
        <v>453</v>
      </c>
      <c r="C755" s="220">
        <v>538</v>
      </c>
      <c r="F755" s="81" t="s">
        <v>1687</v>
      </c>
      <c r="H755" s="48">
        <v>906</v>
      </c>
      <c r="I755" s="49">
        <v>90.6</v>
      </c>
      <c r="J755" s="95">
        <v>810</v>
      </c>
      <c r="K755" s="48">
        <v>28.9</v>
      </c>
      <c r="L755" s="50">
        <v>8945</v>
      </c>
      <c r="M755" s="48">
        <v>39</v>
      </c>
      <c r="N755" s="75">
        <v>63.1</v>
      </c>
      <c r="O755" s="61">
        <v>906</v>
      </c>
      <c r="P755" s="44" t="s">
        <v>1688</v>
      </c>
      <c r="Q755" s="56">
        <v>29</v>
      </c>
      <c r="R755" s="48" t="s">
        <v>393</v>
      </c>
      <c r="S755" s="62" t="s">
        <v>393</v>
      </c>
      <c r="T755" s="73"/>
      <c r="U755" s="62"/>
      <c r="V755" s="62"/>
      <c r="W755" s="52">
        <v>15350447</v>
      </c>
      <c r="X755" s="57"/>
      <c r="Z755" s="104" t="s">
        <v>3312</v>
      </c>
      <c r="AA755" s="47" t="str">
        <f>CONCATENATE("&gt;",F755,"_",C755," ",Z755)</f>
        <v>&gt;PanCEV_r_538 BunyaV.CEV.PAN</v>
      </c>
      <c r="AB755" s="44" t="str">
        <f>P755</f>
        <v>TGGRTTGTTCCTGTTTCCAGGAAAATGAT</v>
      </c>
      <c r="AH755" s="45">
        <v>754</v>
      </c>
    </row>
    <row r="756" spans="1:34" ht="14.25" customHeight="1" thickTop="1" thickBot="1" x14ac:dyDescent="0.25">
      <c r="A756" s="71">
        <v>100</v>
      </c>
      <c r="B756" s="53">
        <f>(I756/1000)/(A756/1000000)</f>
        <v>432.99999999999994</v>
      </c>
      <c r="C756" s="223" t="s">
        <v>1928</v>
      </c>
      <c r="F756" s="81" t="s">
        <v>1160</v>
      </c>
      <c r="H756" s="48">
        <v>433</v>
      </c>
      <c r="I756" s="49">
        <v>43.3</v>
      </c>
      <c r="J756" s="95">
        <v>262</v>
      </c>
      <c r="K756" s="48">
        <v>8.6999999999999993</v>
      </c>
      <c r="L756" s="50">
        <v>6043</v>
      </c>
      <c r="M756" s="48">
        <v>55</v>
      </c>
      <c r="N756" s="75">
        <v>59.4</v>
      </c>
      <c r="O756" s="61">
        <v>433</v>
      </c>
      <c r="P756" s="44" t="s">
        <v>1161</v>
      </c>
      <c r="Q756" s="56">
        <v>20</v>
      </c>
      <c r="R756" s="48">
        <v>0.05</v>
      </c>
      <c r="S756" s="62" t="s">
        <v>385</v>
      </c>
      <c r="T756" s="73"/>
      <c r="U756" s="62"/>
      <c r="V756" s="62"/>
      <c r="W756" s="52">
        <v>15324047</v>
      </c>
      <c r="X756" s="57"/>
      <c r="Z756" s="104" t="s">
        <v>1302</v>
      </c>
      <c r="AA756" s="47" t="str">
        <f>CONCATENATE("&gt;",F756,"_",C756," ",Z756)</f>
        <v>&gt;EGFP-10-R_76b IC</v>
      </c>
      <c r="AB756" s="44" t="str">
        <f>P756</f>
        <v>cttgtacagctcgtccatgc</v>
      </c>
      <c r="AH756" s="45">
        <v>755</v>
      </c>
    </row>
    <row r="757" spans="1:34" ht="14.25" customHeight="1" thickTop="1" thickBot="1" x14ac:dyDescent="0.25">
      <c r="A757" s="71">
        <v>100</v>
      </c>
      <c r="B757" s="53">
        <f>(I757/1000)/(A757/1000000)</f>
        <v>414</v>
      </c>
      <c r="C757" s="223" t="s">
        <v>1929</v>
      </c>
      <c r="F757" s="81" t="s">
        <v>583</v>
      </c>
      <c r="H757" s="48">
        <v>414</v>
      </c>
      <c r="I757" s="49">
        <v>41.4</v>
      </c>
      <c r="J757" s="95">
        <v>276</v>
      </c>
      <c r="K757" s="48">
        <v>10</v>
      </c>
      <c r="L757" s="50">
        <v>6663</v>
      </c>
      <c r="M757" s="48">
        <v>45</v>
      </c>
      <c r="N757" s="75">
        <v>58.4</v>
      </c>
      <c r="O757" s="61">
        <v>414</v>
      </c>
      <c r="P757" s="44" t="s">
        <v>631</v>
      </c>
      <c r="Q757" s="56">
        <v>22</v>
      </c>
      <c r="R757" s="48">
        <v>0.05</v>
      </c>
      <c r="S757" s="62" t="s">
        <v>385</v>
      </c>
      <c r="T757" s="73"/>
      <c r="U757" s="62"/>
      <c r="V757" s="62"/>
      <c r="W757" s="52">
        <v>15324048</v>
      </c>
      <c r="X757" s="57"/>
      <c r="Z757" s="104" t="s">
        <v>1302</v>
      </c>
      <c r="AA757" s="47" t="str">
        <f>CONCATENATE("&gt;",F757,"_",C757," ",Z757)</f>
        <v>&gt;EGFP-11-F_72b IC</v>
      </c>
      <c r="AB757" s="44" t="str">
        <f>P757</f>
        <v>CAGCCACAACGTCTATATCATG</v>
      </c>
      <c r="AH757" s="45">
        <v>756</v>
      </c>
    </row>
    <row r="758" spans="1:34" ht="14.25" customHeight="1" thickTop="1" thickBot="1" x14ac:dyDescent="0.25">
      <c r="A758" s="71">
        <v>100</v>
      </c>
      <c r="B758" s="53">
        <f>(I758/1000)/(A758/1000000)</f>
        <v>271</v>
      </c>
      <c r="C758" s="223" t="s">
        <v>1930</v>
      </c>
      <c r="F758" s="81" t="s">
        <v>584</v>
      </c>
      <c r="H758" s="48">
        <v>271</v>
      </c>
      <c r="I758" s="49">
        <v>27.1</v>
      </c>
      <c r="J758" s="95">
        <v>157</v>
      </c>
      <c r="K758" s="48">
        <v>5.8</v>
      </c>
      <c r="L758" s="50">
        <v>5806</v>
      </c>
      <c r="M758" s="48">
        <v>57</v>
      </c>
      <c r="N758" s="75">
        <v>58.8</v>
      </c>
      <c r="O758" s="61">
        <v>271</v>
      </c>
      <c r="P758" s="44" t="s">
        <v>1020</v>
      </c>
      <c r="Q758" s="56">
        <v>19</v>
      </c>
      <c r="R758" s="48">
        <v>0.01</v>
      </c>
      <c r="S758" s="62" t="s">
        <v>385</v>
      </c>
      <c r="T758" s="73"/>
      <c r="U758" s="62"/>
      <c r="V758" s="62"/>
      <c r="W758" s="52">
        <v>15324049</v>
      </c>
      <c r="X758" s="57"/>
      <c r="Z758" s="104" t="s">
        <v>1302</v>
      </c>
      <c r="AA758" s="47" t="str">
        <f>CONCATENATE("&gt;",F758,"_",C758," ",Z758)</f>
        <v>&gt;EGFP-2-R_77a IC</v>
      </c>
      <c r="AB758" s="44" t="str">
        <f>P758</f>
        <v>GAACTCCAGCAGGACCATG</v>
      </c>
      <c r="AH758" s="45">
        <v>757</v>
      </c>
    </row>
    <row r="759" spans="1:34" ht="14.25" customHeight="1" thickTop="1" thickBot="1" x14ac:dyDescent="0.25">
      <c r="A759" s="71">
        <v>100</v>
      </c>
      <c r="B759" s="53">
        <f>(I759/1000)/(A759/1000000)</f>
        <v>264</v>
      </c>
      <c r="C759" s="220" t="s">
        <v>3177</v>
      </c>
      <c r="F759" s="81" t="s">
        <v>588</v>
      </c>
      <c r="H759" s="48">
        <v>264</v>
      </c>
      <c r="I759" s="49">
        <v>26.4</v>
      </c>
      <c r="J759" s="95">
        <v>210</v>
      </c>
      <c r="K759" s="48">
        <v>7.1</v>
      </c>
      <c r="L759" s="50">
        <v>7948</v>
      </c>
      <c r="M759" s="48">
        <v>68</v>
      </c>
      <c r="N759" s="75">
        <v>67.7</v>
      </c>
      <c r="O759" s="61">
        <v>264</v>
      </c>
      <c r="P759" s="44" t="s">
        <v>637</v>
      </c>
      <c r="Q759" s="56">
        <v>22</v>
      </c>
      <c r="R759" s="48">
        <v>0.01</v>
      </c>
      <c r="S759" s="62" t="s">
        <v>406</v>
      </c>
      <c r="T759" s="73" t="s">
        <v>279</v>
      </c>
      <c r="U759" s="62" t="s">
        <v>426</v>
      </c>
      <c r="V759" s="62"/>
      <c r="W759" s="52">
        <v>15326924</v>
      </c>
      <c r="X759" s="57"/>
      <c r="Z759" s="104" t="s">
        <v>1302</v>
      </c>
      <c r="AA759" s="47" t="str">
        <f>CONCATENATE("&gt;",F759,"_",C759," ",Z759)</f>
        <v>&gt;EGFP-HEX_78c IC</v>
      </c>
      <c r="AB759" s="44" t="str">
        <f>P759</f>
        <v>AGCACCCAGTCCGCCCTGAGCA</v>
      </c>
      <c r="AH759" s="45">
        <v>758</v>
      </c>
    </row>
    <row r="760" spans="1:34" ht="14.25" customHeight="1" thickTop="1" thickBot="1" x14ac:dyDescent="0.25">
      <c r="A760" s="71">
        <v>100</v>
      </c>
      <c r="B760" s="53">
        <f>(I760/1000)/(A760/1000000)</f>
        <v>261</v>
      </c>
      <c r="C760" s="220" t="s">
        <v>3178</v>
      </c>
      <c r="F760" s="81" t="s">
        <v>588</v>
      </c>
      <c r="H760" s="48">
        <v>261</v>
      </c>
      <c r="I760" s="49">
        <v>26.1</v>
      </c>
      <c r="J760" s="95">
        <v>207</v>
      </c>
      <c r="K760" s="48">
        <v>7</v>
      </c>
      <c r="L760" s="50">
        <v>7948</v>
      </c>
      <c r="M760" s="48">
        <v>68</v>
      </c>
      <c r="N760" s="75">
        <v>67.7</v>
      </c>
      <c r="O760" s="61">
        <v>261</v>
      </c>
      <c r="P760" s="44" t="s">
        <v>637</v>
      </c>
      <c r="Q760" s="56">
        <v>22</v>
      </c>
      <c r="R760" s="48">
        <v>0.01</v>
      </c>
      <c r="S760" s="62" t="s">
        <v>406</v>
      </c>
      <c r="T760" s="73" t="s">
        <v>279</v>
      </c>
      <c r="U760" s="62" t="s">
        <v>426</v>
      </c>
      <c r="V760" s="62"/>
      <c r="W760" s="52">
        <v>15326925</v>
      </c>
      <c r="X760" s="57"/>
      <c r="Z760" s="104" t="s">
        <v>1302</v>
      </c>
      <c r="AA760" s="47" t="str">
        <f>CONCATENATE("&gt;",F760,"_",C760," ",Z760)</f>
        <v>&gt;EGFP-HEX_78d IC</v>
      </c>
      <c r="AB760" s="44" t="str">
        <f>P760</f>
        <v>AGCACCCAGTCCGCCCTGAGCA</v>
      </c>
      <c r="AH760" s="45">
        <v>759</v>
      </c>
    </row>
    <row r="761" spans="1:34" ht="14.25" customHeight="1" thickTop="1" thickBot="1" x14ac:dyDescent="0.25">
      <c r="A761" s="71">
        <v>100</v>
      </c>
      <c r="B761" s="53">
        <f>(I761/1000)/(A761/1000000)</f>
        <v>458.99999999999994</v>
      </c>
      <c r="C761" s="220"/>
      <c r="F761" s="81" t="s">
        <v>463</v>
      </c>
      <c r="H761" s="48">
        <v>459</v>
      </c>
      <c r="I761" s="49">
        <v>45.9</v>
      </c>
      <c r="J761" s="95">
        <v>291</v>
      </c>
      <c r="K761" s="48">
        <v>10.3</v>
      </c>
      <c r="L761" s="50">
        <v>6335</v>
      </c>
      <c r="M761" s="48">
        <v>52</v>
      </c>
      <c r="N761" s="75">
        <v>59.8</v>
      </c>
      <c r="O761" s="61">
        <v>459</v>
      </c>
      <c r="P761" s="44" t="s">
        <v>529</v>
      </c>
      <c r="Q761" s="56">
        <v>21</v>
      </c>
      <c r="R761" s="48" t="s">
        <v>393</v>
      </c>
      <c r="S761" s="62" t="s">
        <v>393</v>
      </c>
      <c r="T761" s="73"/>
      <c r="U761" s="62"/>
      <c r="V761" s="62"/>
      <c r="W761" s="52">
        <v>15336996</v>
      </c>
      <c r="X761" s="57"/>
      <c r="Z761" s="104" t="s">
        <v>3253</v>
      </c>
      <c r="AA761" s="47" t="str">
        <f>CONCATENATE("&gt;",F761,"_",C761," ",Z761)</f>
        <v>&gt;CDC-WN-Env-f_ Flav.WNV</v>
      </c>
      <c r="AB761" s="44" t="str">
        <f>P761</f>
        <v>TCAGCGATCTCTCCACCAAAG</v>
      </c>
      <c r="AH761" s="45">
        <v>760</v>
      </c>
    </row>
    <row r="762" spans="1:34" ht="14.25" customHeight="1" thickTop="1" thickBot="1" x14ac:dyDescent="0.25">
      <c r="A762" s="71">
        <v>100</v>
      </c>
      <c r="B762" s="53">
        <f>(I762/1000)/(A762/1000000)</f>
        <v>507.99999999999994</v>
      </c>
      <c r="C762" s="220"/>
      <c r="F762" s="81" t="s">
        <v>464</v>
      </c>
      <c r="H762" s="48">
        <v>508</v>
      </c>
      <c r="I762" s="49">
        <v>50.8</v>
      </c>
      <c r="J762" s="95">
        <v>328</v>
      </c>
      <c r="K762" s="48">
        <v>11.3</v>
      </c>
      <c r="L762" s="50">
        <v>6468</v>
      </c>
      <c r="M762" s="48">
        <v>52</v>
      </c>
      <c r="N762" s="75">
        <v>59.8</v>
      </c>
      <c r="O762" s="61">
        <v>508</v>
      </c>
      <c r="P762" s="44" t="s">
        <v>530</v>
      </c>
      <c r="Q762" s="56">
        <v>21</v>
      </c>
      <c r="R762" s="48" t="s">
        <v>393</v>
      </c>
      <c r="S762" s="62" t="s">
        <v>393</v>
      </c>
      <c r="T762" s="73"/>
      <c r="U762" s="62"/>
      <c r="V762" s="62"/>
      <c r="W762" s="52">
        <v>15336997</v>
      </c>
      <c r="X762" s="57"/>
      <c r="Z762" s="104" t="s">
        <v>3253</v>
      </c>
      <c r="AA762" s="47" t="str">
        <f>CONCATENATE("&gt;",F762,"_",C762," ",Z762)</f>
        <v>&gt;CDC-WN-Env-r_ Flav.WNV</v>
      </c>
      <c r="AB762" s="44" t="str">
        <f>P762</f>
        <v>GGGTCAGCACGTTTGTCATTG</v>
      </c>
      <c r="AH762" s="45">
        <v>761</v>
      </c>
    </row>
    <row r="763" spans="1:34" ht="14.25" customHeight="1" thickTop="1" thickBot="1" x14ac:dyDescent="0.25">
      <c r="A763" s="71">
        <v>100</v>
      </c>
      <c r="B763" s="53">
        <f>(I763/1000)/(A763/1000000)</f>
        <v>277</v>
      </c>
      <c r="C763" s="220"/>
      <c r="F763" s="81" t="s">
        <v>1694</v>
      </c>
      <c r="H763" s="48">
        <v>277</v>
      </c>
      <c r="I763" s="49">
        <v>27.7</v>
      </c>
      <c r="J763" s="95">
        <v>221</v>
      </c>
      <c r="K763" s="48">
        <v>8.1</v>
      </c>
      <c r="L763" s="50">
        <v>7958</v>
      </c>
      <c r="M763" s="48">
        <v>63</v>
      </c>
      <c r="N763" s="75">
        <v>65.8</v>
      </c>
      <c r="O763" s="61">
        <v>277</v>
      </c>
      <c r="P763" s="44" t="s">
        <v>539</v>
      </c>
      <c r="Q763" s="56">
        <v>22</v>
      </c>
      <c r="R763" s="48">
        <v>0.05</v>
      </c>
      <c r="S763" s="62" t="s">
        <v>406</v>
      </c>
      <c r="T763" s="73" t="s">
        <v>278</v>
      </c>
      <c r="U763" s="62" t="s">
        <v>407</v>
      </c>
      <c r="V763" s="62"/>
      <c r="W763" s="52">
        <v>15337052</v>
      </c>
      <c r="X763" s="57"/>
      <c r="Z763" s="104" t="s">
        <v>3253</v>
      </c>
      <c r="AA763" s="47" t="str">
        <f>CONCATENATE("&gt;",F763,"_",C763," ",Z763)</f>
        <v>&gt;CDC-WN-ENV-prob_ Flav.WNV</v>
      </c>
      <c r="AB763" s="44" t="str">
        <f>P763</f>
        <v>TGCCCGACCATGGGAGAAGCTC</v>
      </c>
      <c r="AH763" s="45">
        <v>762</v>
      </c>
    </row>
    <row r="764" spans="1:34" ht="14.25" customHeight="1" thickTop="1" thickBot="1" x14ac:dyDescent="0.25">
      <c r="A764" s="71">
        <v>100</v>
      </c>
      <c r="B764" s="53">
        <f>(I764/1000)/(A764/1000000)</f>
        <v>390</v>
      </c>
      <c r="C764" s="220"/>
      <c r="F764" s="81" t="s">
        <v>1695</v>
      </c>
      <c r="H764" s="48">
        <v>390</v>
      </c>
      <c r="I764" s="49">
        <v>39</v>
      </c>
      <c r="J764" s="95">
        <v>336</v>
      </c>
      <c r="K764" s="48">
        <v>11.9</v>
      </c>
      <c r="L764" s="50">
        <v>8624</v>
      </c>
      <c r="M764" s="48">
        <v>39</v>
      </c>
      <c r="N764" s="75">
        <v>62.2</v>
      </c>
      <c r="O764" s="61">
        <v>390</v>
      </c>
      <c r="P764" s="44" t="s">
        <v>1696</v>
      </c>
      <c r="Q764" s="56">
        <v>28</v>
      </c>
      <c r="R764" s="48">
        <v>0.05</v>
      </c>
      <c r="S764" s="62" t="s">
        <v>385</v>
      </c>
      <c r="T764" s="73"/>
      <c r="U764" s="62"/>
      <c r="V764" s="62"/>
      <c r="W764" s="52">
        <v>15343146</v>
      </c>
      <c r="X764" s="57"/>
      <c r="Y764" s="220"/>
      <c r="Z764" s="104" t="s">
        <v>3228</v>
      </c>
      <c r="AA764" s="47" t="str">
        <f>CONCATENATE("&gt;",F764,"_",C764," ",Z764)</f>
        <v>&gt;JEV_fw_ Flav.JEV</v>
      </c>
      <c r="AB764" s="44" t="str">
        <f>P764</f>
        <v>AGAAGTTTATCTGTGTGAACTTCTTGGC</v>
      </c>
      <c r="AH764" s="45">
        <v>763</v>
      </c>
    </row>
    <row r="765" spans="1:34" ht="14.25" customHeight="1" thickTop="1" thickBot="1" x14ac:dyDescent="0.25">
      <c r="A765" s="71">
        <v>100</v>
      </c>
      <c r="B765" s="53">
        <f>(I765/1000)/(A765/1000000)</f>
        <v>403.99999999999994</v>
      </c>
      <c r="C765" s="220"/>
      <c r="F765" s="81" t="s">
        <v>1697</v>
      </c>
      <c r="H765" s="48">
        <v>404</v>
      </c>
      <c r="I765" s="49">
        <v>40.4</v>
      </c>
      <c r="J765" s="95">
        <v>333</v>
      </c>
      <c r="K765" s="48">
        <v>11.6</v>
      </c>
      <c r="L765" s="50">
        <v>8235</v>
      </c>
      <c r="M765" s="48">
        <v>51</v>
      </c>
      <c r="N765" s="75">
        <v>66.5</v>
      </c>
      <c r="O765" s="61">
        <v>404</v>
      </c>
      <c r="P765" s="44" t="s">
        <v>1698</v>
      </c>
      <c r="Q765" s="56">
        <v>27</v>
      </c>
      <c r="R765" s="48">
        <v>0.05</v>
      </c>
      <c r="S765" s="62" t="s">
        <v>385</v>
      </c>
      <c r="T765" s="73"/>
      <c r="U765" s="62"/>
      <c r="V765" s="62"/>
      <c r="W765" s="52">
        <v>15343147</v>
      </c>
      <c r="X765" s="57"/>
      <c r="Z765" s="104" t="s">
        <v>3228</v>
      </c>
      <c r="AA765" s="47" t="str">
        <f>CONCATENATE("&gt;",F765,"_",C765," ",Z765)</f>
        <v>&gt;JEV_R1_ Flav.JEV</v>
      </c>
      <c r="AB765" s="44" t="str">
        <f>P765</f>
        <v>CGTGATAGTGTCCTCACACATGTAGCC</v>
      </c>
      <c r="AH765" s="45">
        <v>764</v>
      </c>
    </row>
    <row r="766" spans="1:34" ht="14.25" customHeight="1" thickTop="1" thickBot="1" x14ac:dyDescent="0.25">
      <c r="A766" s="71">
        <v>100</v>
      </c>
      <c r="B766" s="53">
        <f>(I766/1000)/(A766/1000000)</f>
        <v>407</v>
      </c>
      <c r="C766" s="220"/>
      <c r="F766" s="81" t="s">
        <v>1699</v>
      </c>
      <c r="H766" s="48">
        <v>407</v>
      </c>
      <c r="I766" s="49">
        <v>40.700000000000003</v>
      </c>
      <c r="J766" s="95">
        <v>344</v>
      </c>
      <c r="K766" s="48">
        <v>11.4</v>
      </c>
      <c r="L766" s="50">
        <v>8435</v>
      </c>
      <c r="M766" s="48">
        <v>53</v>
      </c>
      <c r="N766" s="75">
        <v>68</v>
      </c>
      <c r="O766" s="61">
        <v>407</v>
      </c>
      <c r="P766" s="44" t="s">
        <v>1700</v>
      </c>
      <c r="Q766" s="56">
        <v>28</v>
      </c>
      <c r="R766" s="48">
        <v>0.05</v>
      </c>
      <c r="S766" s="62" t="s">
        <v>385</v>
      </c>
      <c r="T766" s="73"/>
      <c r="U766" s="62"/>
      <c r="V766" s="62"/>
      <c r="W766" s="52">
        <v>15343148</v>
      </c>
      <c r="X766" s="57"/>
      <c r="Y766" s="220"/>
      <c r="Z766" s="104" t="s">
        <v>3228</v>
      </c>
      <c r="AA766" s="47" t="str">
        <f>CONCATENATE("&gt;",F766,"_",C766," ",Z766)</f>
        <v>&gt;JEV-NSrev_ Flav.JEV</v>
      </c>
      <c r="AB766" s="44" t="str">
        <f>P766</f>
        <v>AGATCCTGTGTTCTTCCTCACCACCAGC</v>
      </c>
      <c r="AH766" s="45">
        <v>765</v>
      </c>
    </row>
    <row r="767" spans="1:34" ht="14.25" customHeight="1" thickTop="1" thickBot="1" x14ac:dyDescent="0.25">
      <c r="A767" s="71">
        <v>100</v>
      </c>
      <c r="B767" s="53">
        <f>(I767/1000)/(A767/1000000)</f>
        <v>144</v>
      </c>
      <c r="C767" s="220"/>
      <c r="F767" s="81" t="s">
        <v>1701</v>
      </c>
      <c r="H767" s="48">
        <v>144</v>
      </c>
      <c r="I767" s="49">
        <v>14.4</v>
      </c>
      <c r="J767" s="95">
        <v>89</v>
      </c>
      <c r="K767" s="48">
        <v>3.2</v>
      </c>
      <c r="L767" s="50">
        <v>6152</v>
      </c>
      <c r="M767" s="48">
        <v>65</v>
      </c>
      <c r="N767" s="75">
        <v>63.5</v>
      </c>
      <c r="O767" s="61">
        <v>144</v>
      </c>
      <c r="P767" s="44" t="s">
        <v>1702</v>
      </c>
      <c r="Q767" s="56">
        <v>20</v>
      </c>
      <c r="R767" s="48">
        <v>0.05</v>
      </c>
      <c r="S767" s="62" t="s">
        <v>385</v>
      </c>
      <c r="T767" s="73"/>
      <c r="U767" s="62"/>
      <c r="V767" s="62"/>
      <c r="W767" s="52">
        <v>15343149</v>
      </c>
      <c r="X767" s="57"/>
      <c r="Z767" s="104" t="s">
        <v>3228</v>
      </c>
      <c r="AA767" s="47" t="str">
        <f>CONCATENATE("&gt;",F767,"_",C767," ",Z767)</f>
        <v>&gt;JEV_NS1_ Flav.JEV</v>
      </c>
      <c r="AB767" s="44" t="str">
        <f>P767</f>
        <v>TGGGCGTCAACGCACGAGAC</v>
      </c>
      <c r="AH767" s="45">
        <v>766</v>
      </c>
    </row>
    <row r="768" spans="1:34" ht="14.25" customHeight="1" thickTop="1" thickBot="1" x14ac:dyDescent="0.25">
      <c r="A768" s="71">
        <v>100</v>
      </c>
      <c r="B768" s="53">
        <f>(I768/1000)/(A768/1000000)</f>
        <v>316</v>
      </c>
      <c r="C768" s="220"/>
      <c r="F768" s="81" t="s">
        <v>1703</v>
      </c>
      <c r="H768" s="48">
        <v>316</v>
      </c>
      <c r="I768" s="49">
        <v>31.6</v>
      </c>
      <c r="J768" s="95">
        <v>206</v>
      </c>
      <c r="K768" s="48">
        <v>7.2</v>
      </c>
      <c r="L768" s="50">
        <v>6518</v>
      </c>
      <c r="M768" s="48">
        <v>61</v>
      </c>
      <c r="N768" s="75">
        <v>63.7</v>
      </c>
      <c r="O768" s="61">
        <v>316</v>
      </c>
      <c r="P768" s="44" t="s">
        <v>1704</v>
      </c>
      <c r="Q768" s="56">
        <v>21</v>
      </c>
      <c r="R768" s="48">
        <v>0.05</v>
      </c>
      <c r="S768" s="62" t="s">
        <v>385</v>
      </c>
      <c r="T768" s="73"/>
      <c r="U768" s="62"/>
      <c r="V768" s="62"/>
      <c r="W768" s="52">
        <v>15343150</v>
      </c>
      <c r="X768" s="57"/>
      <c r="Z768" s="104" t="s">
        <v>3228</v>
      </c>
      <c r="AA768" s="47" t="str">
        <f>CONCATENATE("&gt;",F768,"_",C768," ",Z768)</f>
        <v>&gt;JEV_NS1rev_ Flav.JEV</v>
      </c>
      <c r="AB768" s="44" t="str">
        <f>P768</f>
        <v>CCGGCTATGGTGTGCGGAATG</v>
      </c>
      <c r="AH768" s="45">
        <v>767</v>
      </c>
    </row>
    <row r="769" spans="1:34" ht="14.25" customHeight="1" thickTop="1" thickBot="1" x14ac:dyDescent="0.25">
      <c r="A769" s="71">
        <v>100</v>
      </c>
      <c r="B769" s="53">
        <f>(I769/1000)/(A769/1000000)</f>
        <v>472.00000000000006</v>
      </c>
      <c r="C769" s="220"/>
      <c r="F769" s="81" t="s">
        <v>1705</v>
      </c>
      <c r="H769" s="48">
        <v>472</v>
      </c>
      <c r="I769" s="49">
        <v>47.2</v>
      </c>
      <c r="J769" s="95">
        <v>331</v>
      </c>
      <c r="K769" s="48">
        <v>11.8</v>
      </c>
      <c r="L769" s="50">
        <v>7018</v>
      </c>
      <c r="M769" s="48">
        <v>60</v>
      </c>
      <c r="N769" s="75">
        <v>66</v>
      </c>
      <c r="O769" s="61">
        <v>472</v>
      </c>
      <c r="P769" s="44" t="s">
        <v>1706</v>
      </c>
      <c r="Q769" s="56">
        <v>23</v>
      </c>
      <c r="R769" s="48">
        <v>0.05</v>
      </c>
      <c r="S769" s="62" t="s">
        <v>385</v>
      </c>
      <c r="T769" s="73"/>
      <c r="U769" s="62"/>
      <c r="V769" s="62"/>
      <c r="W769" s="52">
        <v>15343151</v>
      </c>
      <c r="X769" s="57"/>
      <c r="Z769" s="104" t="s">
        <v>3228</v>
      </c>
      <c r="AA769" s="47" t="str">
        <f>CONCATENATE("&gt;",F769,"_",C769," ",Z769)</f>
        <v>&gt;JEV_NS2_ Flav.JEV</v>
      </c>
      <c r="AB769" s="44" t="str">
        <f>P769</f>
        <v>GGCCAGAGACACACACCCTTTGG</v>
      </c>
      <c r="AH769" s="45">
        <v>768</v>
      </c>
    </row>
    <row r="770" spans="1:34" ht="14.25" customHeight="1" thickTop="1" thickBot="1" x14ac:dyDescent="0.25">
      <c r="A770" s="71">
        <v>100</v>
      </c>
      <c r="B770" s="53">
        <f>(I770/1000)/(A770/1000000)</f>
        <v>294</v>
      </c>
      <c r="C770" s="220"/>
      <c r="F770" s="81" t="s">
        <v>1707</v>
      </c>
      <c r="H770" s="48">
        <v>294</v>
      </c>
      <c r="I770" s="49">
        <v>29.4</v>
      </c>
      <c r="J770" s="95">
        <v>181</v>
      </c>
      <c r="K770" s="48">
        <v>6.4</v>
      </c>
      <c r="L770" s="50">
        <v>6158</v>
      </c>
      <c r="M770" s="48">
        <v>60</v>
      </c>
      <c r="N770" s="75">
        <v>61.4</v>
      </c>
      <c r="O770" s="61">
        <v>294</v>
      </c>
      <c r="P770" s="44" t="s">
        <v>1708</v>
      </c>
      <c r="Q770" s="56">
        <v>20</v>
      </c>
      <c r="R770" s="48">
        <v>0.05</v>
      </c>
      <c r="S770" s="62" t="s">
        <v>385</v>
      </c>
      <c r="T770" s="73"/>
      <c r="U770" s="62"/>
      <c r="V770" s="62"/>
      <c r="W770" s="52">
        <v>15343152</v>
      </c>
      <c r="X770" s="57"/>
      <c r="Y770" s="220"/>
      <c r="Z770" s="104" t="s">
        <v>3228</v>
      </c>
      <c r="AA770" s="47" t="str">
        <f>CONCATENATE("&gt;",F770,"_",C770," ",Z770)</f>
        <v>&gt;JEV_NS2rev_ Flav.JEV</v>
      </c>
      <c r="AB770" s="44" t="str">
        <f>P770</f>
        <v>AGCGGCGGCATTCAGGATTC</v>
      </c>
      <c r="AH770" s="45">
        <v>769</v>
      </c>
    </row>
    <row r="771" spans="1:34" ht="14.25" customHeight="1" thickTop="1" thickBot="1" x14ac:dyDescent="0.25">
      <c r="A771" s="71">
        <v>100</v>
      </c>
      <c r="B771" s="53">
        <f>(I771/1000)/(A771/1000000)</f>
        <v>417.99999999999994</v>
      </c>
      <c r="C771" s="220"/>
      <c r="F771" s="81" t="s">
        <v>1709</v>
      </c>
      <c r="H771" s="48">
        <v>418</v>
      </c>
      <c r="I771" s="49">
        <v>41.8</v>
      </c>
      <c r="J771" s="95">
        <v>279</v>
      </c>
      <c r="K771" s="48">
        <v>9</v>
      </c>
      <c r="L771" s="50">
        <v>6668</v>
      </c>
      <c r="M771" s="48">
        <v>54</v>
      </c>
      <c r="N771" s="75">
        <v>62.1</v>
      </c>
      <c r="O771" s="61">
        <v>418</v>
      </c>
      <c r="P771" s="44" t="s">
        <v>1710</v>
      </c>
      <c r="Q771" s="56">
        <v>22</v>
      </c>
      <c r="R771" s="48">
        <v>0.05</v>
      </c>
      <c r="S771" s="62" t="s">
        <v>385</v>
      </c>
      <c r="T771" s="73"/>
      <c r="U771" s="62"/>
      <c r="V771" s="62"/>
      <c r="W771" s="52">
        <v>15343153</v>
      </c>
      <c r="X771" s="57"/>
      <c r="Z771" s="104" t="s">
        <v>3228</v>
      </c>
      <c r="AA771" s="47" t="str">
        <f>CONCATENATE("&gt;",F771,"_",C771," ",Z771)</f>
        <v>&gt;JEV_NS3_ Flav.JEV</v>
      </c>
      <c r="AB771" s="44" t="str">
        <f>P771</f>
        <v>TCCTAGGGGCTGCCTTTTTCCA</v>
      </c>
      <c r="AH771" s="45">
        <v>770</v>
      </c>
    </row>
    <row r="772" spans="1:34" ht="14.25" customHeight="1" thickTop="1" thickBot="1" x14ac:dyDescent="0.25">
      <c r="A772" s="71">
        <v>100</v>
      </c>
      <c r="B772" s="53">
        <f>(I772/1000)/(A772/1000000)</f>
        <v>153</v>
      </c>
      <c r="C772" s="220"/>
      <c r="F772" s="81" t="s">
        <v>1711</v>
      </c>
      <c r="H772" s="48">
        <v>153</v>
      </c>
      <c r="I772" s="49">
        <v>15.3</v>
      </c>
      <c r="J772" s="95">
        <v>95</v>
      </c>
      <c r="K772" s="48">
        <v>3.5</v>
      </c>
      <c r="L772" s="50">
        <v>6207</v>
      </c>
      <c r="M772" s="48">
        <v>60</v>
      </c>
      <c r="N772" s="75">
        <v>61.4</v>
      </c>
      <c r="O772" s="61">
        <v>153</v>
      </c>
      <c r="P772" s="44" t="s">
        <v>1712</v>
      </c>
      <c r="Q772" s="56">
        <v>20</v>
      </c>
      <c r="R772" s="48">
        <v>0.05</v>
      </c>
      <c r="S772" s="62" t="s">
        <v>385</v>
      </c>
      <c r="T772" s="73"/>
      <c r="U772" s="62"/>
      <c r="V772" s="62"/>
      <c r="W772" s="52">
        <v>15343154</v>
      </c>
      <c r="X772" s="57"/>
      <c r="Z772" s="104" t="s">
        <v>3228</v>
      </c>
      <c r="AA772" s="47" t="str">
        <f>CONCATENATE("&gt;",F772,"_",C772," ",Z772)</f>
        <v>&gt;JEV_NS3rev_ Flav.JEV</v>
      </c>
      <c r="AB772" s="44" t="str">
        <f>P772</f>
        <v>GGGGATGGCGTGTCCCAAAA</v>
      </c>
      <c r="AH772" s="45">
        <v>771</v>
      </c>
    </row>
    <row r="773" spans="1:34" ht="14.25" customHeight="1" thickTop="1" thickBot="1" x14ac:dyDescent="0.25">
      <c r="A773" s="71">
        <v>100</v>
      </c>
      <c r="B773" s="53">
        <f>(I773/1000)/(A773/1000000)</f>
        <v>424</v>
      </c>
      <c r="C773" s="220"/>
      <c r="F773" s="81" t="s">
        <v>1713</v>
      </c>
      <c r="H773" s="48">
        <v>424</v>
      </c>
      <c r="I773" s="49">
        <v>42.4</v>
      </c>
      <c r="J773" s="95">
        <v>255</v>
      </c>
      <c r="K773" s="48">
        <v>8.1</v>
      </c>
      <c r="L773" s="50">
        <v>6004</v>
      </c>
      <c r="M773" s="48">
        <v>65</v>
      </c>
      <c r="N773" s="75">
        <v>63.5</v>
      </c>
      <c r="O773" s="61">
        <v>424</v>
      </c>
      <c r="P773" s="44" t="s">
        <v>1714</v>
      </c>
      <c r="Q773" s="56">
        <v>20</v>
      </c>
      <c r="R773" s="48">
        <v>0.05</v>
      </c>
      <c r="S773" s="62" t="s">
        <v>385</v>
      </c>
      <c r="T773" s="73"/>
      <c r="U773" s="62"/>
      <c r="V773" s="62"/>
      <c r="W773" s="52">
        <v>15343155</v>
      </c>
      <c r="X773" s="57"/>
      <c r="Z773" s="104" t="s">
        <v>3228</v>
      </c>
      <c r="AA773" s="47" t="str">
        <f>CONCATENATE("&gt;",F773,"_",C773," ",Z773)</f>
        <v>&gt;JEV_NS4_ Flav.JEV</v>
      </c>
      <c r="AB773" s="44" t="str">
        <f>P773</f>
        <v>TTAGCCGCCCTCACGCCTTG</v>
      </c>
      <c r="AH773" s="45">
        <v>772</v>
      </c>
    </row>
    <row r="774" spans="1:34" ht="14.25" customHeight="1" thickTop="1" thickBot="1" x14ac:dyDescent="0.25">
      <c r="A774" s="71">
        <v>100</v>
      </c>
      <c r="B774" s="53">
        <f>(I774/1000)/(A774/1000000)</f>
        <v>395</v>
      </c>
      <c r="C774" s="220"/>
      <c r="F774" s="81" t="s">
        <v>1715</v>
      </c>
      <c r="H774" s="48">
        <v>395</v>
      </c>
      <c r="I774" s="49">
        <v>39.5</v>
      </c>
      <c r="J774" s="95">
        <v>229</v>
      </c>
      <c r="K774" s="48">
        <v>8</v>
      </c>
      <c r="L774" s="50">
        <v>5798</v>
      </c>
      <c r="M774" s="48">
        <v>68</v>
      </c>
      <c r="N774" s="75">
        <v>63.1</v>
      </c>
      <c r="O774" s="61">
        <v>395</v>
      </c>
      <c r="P774" s="44" t="s">
        <v>1716</v>
      </c>
      <c r="Q774" s="56">
        <v>19</v>
      </c>
      <c r="R774" s="48">
        <v>0.05</v>
      </c>
      <c r="S774" s="62" t="s">
        <v>385</v>
      </c>
      <c r="T774" s="73"/>
      <c r="U774" s="62"/>
      <c r="V774" s="62"/>
      <c r="W774" s="52">
        <v>15343156</v>
      </c>
      <c r="X774" s="57"/>
      <c r="Z774" s="104" t="s">
        <v>3228</v>
      </c>
      <c r="AA774" s="47" t="str">
        <f>CONCATENATE("&gt;",F774,"_",C774," ",Z774)</f>
        <v>&gt;JEV_NS4rev_ Flav.JEV</v>
      </c>
      <c r="AB774" s="44" t="str">
        <f>P774</f>
        <v>CGCGTCGGTGCCAACACAG</v>
      </c>
      <c r="AH774" s="45">
        <v>773</v>
      </c>
    </row>
    <row r="775" spans="1:34" ht="14.25" customHeight="1" thickTop="1" thickBot="1" x14ac:dyDescent="0.25">
      <c r="A775" s="71">
        <v>100</v>
      </c>
      <c r="B775" s="53">
        <f>(I775/1000)/(A775/1000000)</f>
        <v>231</v>
      </c>
      <c r="C775" s="220"/>
      <c r="F775" s="81" t="s">
        <v>1717</v>
      </c>
      <c r="H775" s="48">
        <v>231</v>
      </c>
      <c r="I775" s="49">
        <v>23.1</v>
      </c>
      <c r="J775" s="95">
        <v>152</v>
      </c>
      <c r="K775" s="48">
        <v>5.6</v>
      </c>
      <c r="L775" s="50">
        <v>6561</v>
      </c>
      <c r="M775" s="48">
        <v>66</v>
      </c>
      <c r="N775" s="75">
        <v>65.7</v>
      </c>
      <c r="O775" s="61">
        <v>231</v>
      </c>
      <c r="P775" s="44" t="s">
        <v>1718</v>
      </c>
      <c r="Q775" s="56">
        <v>21</v>
      </c>
      <c r="R775" s="48">
        <v>0.05</v>
      </c>
      <c r="S775" s="62" t="s">
        <v>385</v>
      </c>
      <c r="T775" s="73"/>
      <c r="U775" s="62"/>
      <c r="V775" s="62"/>
      <c r="W775" s="52">
        <v>15343157</v>
      </c>
      <c r="X775" s="57"/>
      <c r="Z775" s="104" t="s">
        <v>3228</v>
      </c>
      <c r="AA775" s="47" t="str">
        <f>CONCATENATE("&gt;",F775,"_",C775," ",Z775)</f>
        <v>&gt;JEV_NS5_ Flav.JEV</v>
      </c>
      <c r="AB775" s="44" t="str">
        <f>P775</f>
        <v>GCAGGGTGACCGTCAGGAGGA</v>
      </c>
      <c r="AH775" s="45">
        <v>774</v>
      </c>
    </row>
    <row r="776" spans="1:34" ht="14.25" customHeight="1" thickTop="1" thickBot="1" x14ac:dyDescent="0.25">
      <c r="A776" s="71">
        <v>100</v>
      </c>
      <c r="B776" s="53">
        <f>(I776/1000)/(A776/1000000)</f>
        <v>385</v>
      </c>
      <c r="C776" s="220"/>
      <c r="F776" s="81" t="s">
        <v>1719</v>
      </c>
      <c r="H776" s="48">
        <v>385</v>
      </c>
      <c r="I776" s="49">
        <v>38.5</v>
      </c>
      <c r="J776" s="95">
        <v>234</v>
      </c>
      <c r="K776" s="48">
        <v>8</v>
      </c>
      <c r="L776" s="50">
        <v>6062</v>
      </c>
      <c r="M776" s="48">
        <v>65</v>
      </c>
      <c r="N776" s="75">
        <v>63.5</v>
      </c>
      <c r="O776" s="61">
        <v>385</v>
      </c>
      <c r="P776" s="44" t="s">
        <v>1720</v>
      </c>
      <c r="Q776" s="56">
        <v>20</v>
      </c>
      <c r="R776" s="48">
        <v>0.05</v>
      </c>
      <c r="S776" s="62" t="s">
        <v>385</v>
      </c>
      <c r="T776" s="73"/>
      <c r="U776" s="62"/>
      <c r="V776" s="62"/>
      <c r="W776" s="52">
        <v>15343158</v>
      </c>
      <c r="X776" s="57"/>
      <c r="Z776" s="104" t="s">
        <v>3228</v>
      </c>
      <c r="AA776" s="47" t="str">
        <f>CONCATENATE("&gt;",F776,"_",C776," ",Z776)</f>
        <v>&gt;JEV_NS5rev_ Flav.JEV</v>
      </c>
      <c r="AB776" s="44" t="str">
        <f>P776</f>
        <v>TGACCCTGCTCGCACCGAAG</v>
      </c>
      <c r="AH776" s="45">
        <v>775</v>
      </c>
    </row>
    <row r="777" spans="1:34" ht="14.25" customHeight="1" thickTop="1" thickBot="1" x14ac:dyDescent="0.25">
      <c r="A777" s="71">
        <v>100</v>
      </c>
      <c r="B777" s="53">
        <f>(I777/1000)/(A777/1000000)</f>
        <v>228</v>
      </c>
      <c r="C777" s="220"/>
      <c r="F777" s="81" t="s">
        <v>1721</v>
      </c>
      <c r="H777" s="48">
        <v>228</v>
      </c>
      <c r="I777" s="49">
        <v>22.8</v>
      </c>
      <c r="J777" s="95">
        <v>148</v>
      </c>
      <c r="K777" s="48">
        <v>5.6</v>
      </c>
      <c r="L777" s="50">
        <v>6489</v>
      </c>
      <c r="M777" s="48">
        <v>57</v>
      </c>
      <c r="N777" s="75">
        <v>61.8</v>
      </c>
      <c r="O777" s="61">
        <v>228</v>
      </c>
      <c r="P777" s="44" t="s">
        <v>1722</v>
      </c>
      <c r="Q777" s="56">
        <v>21</v>
      </c>
      <c r="R777" s="48">
        <v>0.05</v>
      </c>
      <c r="S777" s="62" t="s">
        <v>385</v>
      </c>
      <c r="T777" s="73"/>
      <c r="U777" s="62"/>
      <c r="V777" s="62"/>
      <c r="W777" s="52">
        <v>15343159</v>
      </c>
      <c r="X777" s="57"/>
      <c r="Z777" s="104" t="s">
        <v>3228</v>
      </c>
      <c r="AA777" s="47" t="str">
        <f>CONCATENATE("&gt;",F777,"_",C777," ",Z777)</f>
        <v>&gt;JEV_NS6_ Flav.JEV</v>
      </c>
      <c r="AB777" s="44" t="str">
        <f>P777</f>
        <v>TGCCTCCAAAGAGCGGGGAAA</v>
      </c>
      <c r="AH777" s="45">
        <v>776</v>
      </c>
    </row>
    <row r="778" spans="1:34" ht="14.25" customHeight="1" thickTop="1" thickBot="1" x14ac:dyDescent="0.25">
      <c r="A778" s="71">
        <v>100</v>
      </c>
      <c r="B778" s="53">
        <f>(I778/1000)/(A778/1000000)</f>
        <v>266</v>
      </c>
      <c r="C778" s="220"/>
      <c r="F778" s="81" t="s">
        <v>1723</v>
      </c>
      <c r="H778" s="48">
        <v>266</v>
      </c>
      <c r="I778" s="49">
        <v>26.6</v>
      </c>
      <c r="J778" s="95">
        <v>163</v>
      </c>
      <c r="K778" s="48">
        <v>5.8</v>
      </c>
      <c r="L778" s="50">
        <v>6111</v>
      </c>
      <c r="M778" s="48">
        <v>65</v>
      </c>
      <c r="N778" s="75">
        <v>63.5</v>
      </c>
      <c r="O778" s="61">
        <v>266</v>
      </c>
      <c r="P778" s="44" t="s">
        <v>1724</v>
      </c>
      <c r="Q778" s="56">
        <v>20</v>
      </c>
      <c r="R778" s="48">
        <v>0.05</v>
      </c>
      <c r="S778" s="62" t="s">
        <v>385</v>
      </c>
      <c r="T778" s="73"/>
      <c r="U778" s="62"/>
      <c r="V778" s="62"/>
      <c r="W778" s="52">
        <v>15343160</v>
      </c>
      <c r="X778" s="57"/>
      <c r="Y778" s="220"/>
      <c r="Z778" s="104" t="s">
        <v>3228</v>
      </c>
      <c r="AA778" s="47" t="str">
        <f>CONCATENATE("&gt;",F778,"_",C778," ",Z778)</f>
        <v>&gt;JEV_NS6rev_ Flav.JEV</v>
      </c>
      <c r="AB778" s="44" t="str">
        <f>P778</f>
        <v>AGGCATGCGACCGAGCACCT</v>
      </c>
      <c r="AH778" s="45">
        <v>777</v>
      </c>
    </row>
    <row r="779" spans="1:34" ht="14.25" customHeight="1" thickTop="1" thickBot="1" x14ac:dyDescent="0.25">
      <c r="A779" s="71">
        <v>100</v>
      </c>
      <c r="B779" s="53">
        <f>(I779/1000)/(A779/1000000)</f>
        <v>201.99999999999997</v>
      </c>
      <c r="C779" s="220"/>
      <c r="F779" s="81" t="s">
        <v>1725</v>
      </c>
      <c r="H779" s="48">
        <v>202</v>
      </c>
      <c r="I779" s="49">
        <v>20.2</v>
      </c>
      <c r="J779" s="95">
        <v>130</v>
      </c>
      <c r="K779" s="48">
        <v>4.7</v>
      </c>
      <c r="L779" s="50">
        <v>6471</v>
      </c>
      <c r="M779" s="48">
        <v>57</v>
      </c>
      <c r="N779" s="75">
        <v>61.8</v>
      </c>
      <c r="O779" s="61">
        <v>202</v>
      </c>
      <c r="P779" s="44" t="s">
        <v>1726</v>
      </c>
      <c r="Q779" s="56">
        <v>21</v>
      </c>
      <c r="R779" s="48">
        <v>0.05</v>
      </c>
      <c r="S779" s="62" t="s">
        <v>385</v>
      </c>
      <c r="T779" s="73"/>
      <c r="U779" s="62"/>
      <c r="V779" s="62"/>
      <c r="W779" s="52">
        <v>15343161</v>
      </c>
      <c r="X779" s="57"/>
      <c r="Z779" s="104" t="s">
        <v>3228</v>
      </c>
      <c r="AA779" s="47" t="str">
        <f>CONCATENATE("&gt;",F779,"_",C779," ",Z779)</f>
        <v>&gt;JEV_NS7_ Flav.JEV</v>
      </c>
      <c r="AB779" s="44" t="str">
        <f>P779</f>
        <v>CAAGCCGAGATGGCTTGATGC</v>
      </c>
      <c r="AH779" s="45">
        <v>778</v>
      </c>
    </row>
    <row r="780" spans="1:34" ht="14.25" customHeight="1" thickTop="1" thickBot="1" x14ac:dyDescent="0.25">
      <c r="A780" s="71">
        <v>100</v>
      </c>
      <c r="B780" s="53">
        <f>(I780/1000)/(A780/1000000)</f>
        <v>160</v>
      </c>
      <c r="C780" s="220"/>
      <c r="F780" s="81" t="s">
        <v>1727</v>
      </c>
      <c r="H780" s="48">
        <v>160</v>
      </c>
      <c r="I780" s="49">
        <v>16</v>
      </c>
      <c r="J780" s="95">
        <v>98</v>
      </c>
      <c r="K780" s="48">
        <v>3.5</v>
      </c>
      <c r="L780" s="50">
        <v>6111</v>
      </c>
      <c r="M780" s="48">
        <v>65</v>
      </c>
      <c r="N780" s="75">
        <v>63.5</v>
      </c>
      <c r="O780" s="61">
        <v>160</v>
      </c>
      <c r="P780" s="44" t="s">
        <v>1728</v>
      </c>
      <c r="Q780" s="56">
        <v>20</v>
      </c>
      <c r="R780" s="48">
        <v>0.05</v>
      </c>
      <c r="S780" s="62" t="s">
        <v>385</v>
      </c>
      <c r="T780" s="73"/>
      <c r="U780" s="62"/>
      <c r="V780" s="62"/>
      <c r="W780" s="52">
        <v>15343162</v>
      </c>
      <c r="X780" s="57"/>
      <c r="Z780" s="104" t="s">
        <v>3228</v>
      </c>
      <c r="AA780" s="47" t="str">
        <f>CONCATENATE("&gt;",F780,"_",C780," ",Z780)</f>
        <v>&gt;JEV_NS7rev_ Flav.JEV</v>
      </c>
      <c r="AB780" s="44" t="str">
        <f>P780</f>
        <v>CACGCCTCGTGGCAAGACGA</v>
      </c>
      <c r="AH780" s="45">
        <v>779</v>
      </c>
    </row>
    <row r="781" spans="1:34" ht="14.25" customHeight="1" thickTop="1" thickBot="1" x14ac:dyDescent="0.25">
      <c r="A781" s="71">
        <v>100</v>
      </c>
      <c r="B781" s="53">
        <f>(I781/1000)/(A781/1000000)</f>
        <v>296</v>
      </c>
      <c r="C781" s="220"/>
      <c r="F781" s="81" t="s">
        <v>1729</v>
      </c>
      <c r="H781" s="48">
        <v>296</v>
      </c>
      <c r="I781" s="49">
        <v>29.6</v>
      </c>
      <c r="J781" s="95">
        <v>179</v>
      </c>
      <c r="K781" s="48">
        <v>6.1</v>
      </c>
      <c r="L781" s="50">
        <v>6047</v>
      </c>
      <c r="M781" s="48">
        <v>70</v>
      </c>
      <c r="N781" s="75">
        <v>65.5</v>
      </c>
      <c r="O781" s="61">
        <v>296</v>
      </c>
      <c r="P781" s="44" t="s">
        <v>1730</v>
      </c>
      <c r="Q781" s="56">
        <v>20</v>
      </c>
      <c r="R781" s="48">
        <v>0.05</v>
      </c>
      <c r="S781" s="62" t="s">
        <v>385</v>
      </c>
      <c r="T781" s="73"/>
      <c r="U781" s="62"/>
      <c r="V781" s="62"/>
      <c r="W781" s="52">
        <v>15343163</v>
      </c>
      <c r="X781" s="57"/>
      <c r="Z781" s="104" t="s">
        <v>3228</v>
      </c>
      <c r="AA781" s="47" t="str">
        <f>CONCATENATE("&gt;",F781,"_",C781," ",Z781)</f>
        <v>&gt;JEV_NS8_ Flav.JEV</v>
      </c>
      <c r="AB781" s="44" t="str">
        <f>P781</f>
        <v>CCAGCCACAGCCTGGGCACT</v>
      </c>
      <c r="AH781" s="45">
        <v>780</v>
      </c>
    </row>
    <row r="782" spans="1:34" ht="14.25" customHeight="1" thickTop="1" thickBot="1" x14ac:dyDescent="0.25">
      <c r="A782" s="71">
        <v>100</v>
      </c>
      <c r="B782" s="53">
        <f>(I782/1000)/(A782/1000000)</f>
        <v>285</v>
      </c>
      <c r="C782" s="220"/>
      <c r="F782" s="81" t="s">
        <v>1731</v>
      </c>
      <c r="H782" s="48">
        <v>285</v>
      </c>
      <c r="I782" s="49">
        <v>28.5</v>
      </c>
      <c r="J782" s="95">
        <v>174</v>
      </c>
      <c r="K782" s="48">
        <v>5.8</v>
      </c>
      <c r="L782" s="50">
        <v>6124</v>
      </c>
      <c r="M782" s="48">
        <v>65</v>
      </c>
      <c r="N782" s="75">
        <v>63.5</v>
      </c>
      <c r="O782" s="61">
        <v>285</v>
      </c>
      <c r="P782" s="44" t="s">
        <v>1732</v>
      </c>
      <c r="Q782" s="56">
        <v>20</v>
      </c>
      <c r="R782" s="48">
        <v>0.05</v>
      </c>
      <c r="S782" s="62" t="s">
        <v>385</v>
      </c>
      <c r="T782" s="73"/>
      <c r="U782" s="62"/>
      <c r="V782" s="62"/>
      <c r="W782" s="52">
        <v>15343164</v>
      </c>
      <c r="X782" s="57"/>
      <c r="Z782" s="104" t="s">
        <v>3228</v>
      </c>
      <c r="AA782" s="47" t="str">
        <f>CONCATENATE("&gt;",F782,"_",C782," ",Z782)</f>
        <v>&gt;JEV_NS8rev_ Flav.JEV</v>
      </c>
      <c r="AB782" s="44" t="str">
        <f>P782</f>
        <v>GCGTGCTTCAGTGCGGTCCA</v>
      </c>
      <c r="AH782" s="45">
        <v>781</v>
      </c>
    </row>
    <row r="783" spans="1:34" ht="14.25" customHeight="1" thickTop="1" thickBot="1" x14ac:dyDescent="0.25">
      <c r="A783" s="71">
        <v>100</v>
      </c>
      <c r="B783" s="53">
        <f>(I783/1000)/(A783/1000000)</f>
        <v>321</v>
      </c>
      <c r="C783" s="220"/>
      <c r="F783" s="81" t="s">
        <v>1733</v>
      </c>
      <c r="H783" s="48">
        <v>321</v>
      </c>
      <c r="I783" s="49">
        <v>32.1</v>
      </c>
      <c r="J783" s="95">
        <v>196</v>
      </c>
      <c r="K783" s="48">
        <v>6.6</v>
      </c>
      <c r="L783" s="50">
        <v>6093</v>
      </c>
      <c r="M783" s="48">
        <v>65</v>
      </c>
      <c r="N783" s="75">
        <v>63.5</v>
      </c>
      <c r="O783" s="61">
        <v>321</v>
      </c>
      <c r="P783" s="44" t="s">
        <v>1734</v>
      </c>
      <c r="Q783" s="56">
        <v>20</v>
      </c>
      <c r="R783" s="48">
        <v>0.05</v>
      </c>
      <c r="S783" s="62" t="s">
        <v>385</v>
      </c>
      <c r="T783" s="73"/>
      <c r="U783" s="62"/>
      <c r="V783" s="62"/>
      <c r="W783" s="52">
        <v>15343165</v>
      </c>
      <c r="X783" s="57"/>
      <c r="Z783" s="104" t="s">
        <v>3228</v>
      </c>
      <c r="AA783" s="47" t="str">
        <f>CONCATENATE("&gt;",F783,"_",C783," ",Z783)</f>
        <v>&gt;JEV_NS9_ Flav.JEV</v>
      </c>
      <c r="AB783" s="44" t="str">
        <f>P783</f>
        <v>GCCACGGGACTCTGCCATGT</v>
      </c>
      <c r="AH783" s="45">
        <v>782</v>
      </c>
    </row>
    <row r="784" spans="1:34" ht="14.25" customHeight="1" thickTop="1" thickBot="1" x14ac:dyDescent="0.25">
      <c r="A784" s="71">
        <v>100</v>
      </c>
      <c r="B784" s="53">
        <f>(I784/1000)/(A784/1000000)</f>
        <v>397.00000000000006</v>
      </c>
      <c r="C784" s="220"/>
      <c r="F784" s="81" t="s">
        <v>1735</v>
      </c>
      <c r="H784" s="48">
        <v>397</v>
      </c>
      <c r="I784" s="49">
        <v>39.700000000000003</v>
      </c>
      <c r="J784" s="95">
        <v>239</v>
      </c>
      <c r="K784" s="48">
        <v>7.9</v>
      </c>
      <c r="L784" s="50">
        <v>6028</v>
      </c>
      <c r="M784" s="48">
        <v>60</v>
      </c>
      <c r="N784" s="75">
        <v>61.4</v>
      </c>
      <c r="O784" s="61">
        <v>397</v>
      </c>
      <c r="P784" s="44" t="s">
        <v>1736</v>
      </c>
      <c r="Q784" s="56">
        <v>20</v>
      </c>
      <c r="R784" s="48">
        <v>0.05</v>
      </c>
      <c r="S784" s="62" t="s">
        <v>385</v>
      </c>
      <c r="T784" s="73"/>
      <c r="U784" s="62"/>
      <c r="V784" s="62"/>
      <c r="W784" s="52">
        <v>15343166</v>
      </c>
      <c r="X784" s="57"/>
      <c r="Z784" s="104" t="s">
        <v>3228</v>
      </c>
      <c r="AA784" s="47" t="str">
        <f>CONCATENATE("&gt;",F784,"_",C784," ",Z784)</f>
        <v>&gt;JEV_NS9rev_ Flav.JEV</v>
      </c>
      <c r="AB784" s="44" t="str">
        <f>P784</f>
        <v>TGCGATCCATTCGCCCCAGT</v>
      </c>
      <c r="AH784" s="45">
        <v>783</v>
      </c>
    </row>
    <row r="785" spans="1:34" ht="14.25" customHeight="1" thickTop="1" thickBot="1" x14ac:dyDescent="0.25">
      <c r="A785" s="71">
        <v>100</v>
      </c>
      <c r="B785" s="53">
        <f>(I785/1000)/(A785/1000000)</f>
        <v>206</v>
      </c>
      <c r="C785" s="220"/>
      <c r="F785" s="81" t="s">
        <v>1737</v>
      </c>
      <c r="H785" s="48">
        <v>206</v>
      </c>
      <c r="I785" s="49">
        <v>20.6</v>
      </c>
      <c r="J785" s="95">
        <v>128</v>
      </c>
      <c r="K785" s="48">
        <v>4.5</v>
      </c>
      <c r="L785" s="50">
        <v>6214</v>
      </c>
      <c r="M785" s="48">
        <v>65</v>
      </c>
      <c r="N785" s="75">
        <v>63.5</v>
      </c>
      <c r="O785" s="61">
        <v>206</v>
      </c>
      <c r="P785" s="44" t="s">
        <v>1738</v>
      </c>
      <c r="Q785" s="56">
        <v>20</v>
      </c>
      <c r="R785" s="48">
        <v>0.05</v>
      </c>
      <c r="S785" s="62" t="s">
        <v>385</v>
      </c>
      <c r="T785" s="73"/>
      <c r="U785" s="62"/>
      <c r="V785" s="62"/>
      <c r="W785" s="52">
        <v>15343167</v>
      </c>
      <c r="X785" s="57"/>
      <c r="Z785" s="104" t="s">
        <v>3228</v>
      </c>
      <c r="AA785" s="47" t="str">
        <f>CONCATENATE("&gt;",F785,"_",C785," ",Z785)</f>
        <v>&gt;JEV_NS10_ Flav.JEV</v>
      </c>
      <c r="AB785" s="44" t="str">
        <f>P785</f>
        <v>GGAGCCGCTGGCAATGTGGT</v>
      </c>
      <c r="AH785" s="45">
        <v>784</v>
      </c>
    </row>
    <row r="786" spans="1:34" ht="14.25" customHeight="1" thickTop="1" thickBot="1" x14ac:dyDescent="0.25">
      <c r="A786" s="71">
        <v>100</v>
      </c>
      <c r="B786" s="53">
        <f>(I786/1000)/(A786/1000000)</f>
        <v>322</v>
      </c>
      <c r="C786" s="220"/>
      <c r="F786" s="81" t="s">
        <v>1739</v>
      </c>
      <c r="H786" s="48">
        <v>322</v>
      </c>
      <c r="I786" s="49">
        <v>32.200000000000003</v>
      </c>
      <c r="J786" s="95">
        <v>195</v>
      </c>
      <c r="K786" s="48">
        <v>6.8</v>
      </c>
      <c r="L786" s="50">
        <v>6046</v>
      </c>
      <c r="M786" s="48">
        <v>60</v>
      </c>
      <c r="N786" s="75">
        <v>61.4</v>
      </c>
      <c r="O786" s="61">
        <v>322</v>
      </c>
      <c r="P786" s="44" t="s">
        <v>1740</v>
      </c>
      <c r="Q786" s="56">
        <v>20</v>
      </c>
      <c r="R786" s="48">
        <v>0.05</v>
      </c>
      <c r="S786" s="62" t="s">
        <v>385</v>
      </c>
      <c r="T786" s="73"/>
      <c r="U786" s="62"/>
      <c r="V786" s="62"/>
      <c r="W786" s="52">
        <v>15343168</v>
      </c>
      <c r="X786" s="57"/>
      <c r="Z786" s="104" t="s">
        <v>3228</v>
      </c>
      <c r="AA786" s="47" t="str">
        <f>CONCATENATE("&gt;",F786,"_",C786," ",Z786)</f>
        <v>&gt;JEV_NS10rev_ Flav.JEV</v>
      </c>
      <c r="AB786" s="44" t="str">
        <f>P786</f>
        <v>CCGTGCTCCAAGCCACATGA</v>
      </c>
      <c r="AH786" s="45">
        <v>785</v>
      </c>
    </row>
    <row r="787" spans="1:34" ht="14.25" customHeight="1" thickTop="1" thickBot="1" x14ac:dyDescent="0.25">
      <c r="A787" s="71">
        <v>100</v>
      </c>
      <c r="B787" s="53">
        <f>(I787/1000)/(A787/1000000)</f>
        <v>278.99999999999994</v>
      </c>
      <c r="C787" s="220"/>
      <c r="F787" s="81" t="s">
        <v>1741</v>
      </c>
      <c r="H787" s="48">
        <v>279</v>
      </c>
      <c r="I787" s="49">
        <v>27.9</v>
      </c>
      <c r="J787" s="95">
        <v>191</v>
      </c>
      <c r="K787" s="48">
        <v>7.4</v>
      </c>
      <c r="L787" s="50">
        <v>6842</v>
      </c>
      <c r="M787" s="48">
        <v>54</v>
      </c>
      <c r="N787" s="75">
        <v>62.1</v>
      </c>
      <c r="O787" s="61">
        <v>279</v>
      </c>
      <c r="P787" s="44" t="s">
        <v>1742</v>
      </c>
      <c r="Q787" s="56">
        <v>22</v>
      </c>
      <c r="R787" s="48">
        <v>0.05</v>
      </c>
      <c r="S787" s="62" t="s">
        <v>385</v>
      </c>
      <c r="T787" s="73"/>
      <c r="U787" s="62"/>
      <c r="V787" s="62"/>
      <c r="W787" s="52">
        <v>15343169</v>
      </c>
      <c r="X787" s="57"/>
      <c r="Z787" s="104" t="s">
        <v>3228</v>
      </c>
      <c r="AA787" s="47" t="str">
        <f>CONCATENATE("&gt;",F787,"_",C787," ",Z787)</f>
        <v>&gt;JEV_NS11_ Flav.JEV</v>
      </c>
      <c r="AB787" s="44" t="str">
        <f>P787</f>
        <v>GAGGGAAAACCATCTGCGAGGA</v>
      </c>
      <c r="AH787" s="45">
        <v>786</v>
      </c>
    </row>
    <row r="788" spans="1:34" ht="14.25" customHeight="1" thickTop="1" thickBot="1" x14ac:dyDescent="0.25">
      <c r="A788" s="71">
        <v>100</v>
      </c>
      <c r="B788" s="53">
        <f>(I788/1000)/(A788/1000000)</f>
        <v>308.99999999999994</v>
      </c>
      <c r="C788" s="220"/>
      <c r="F788" s="81" t="s">
        <v>1743</v>
      </c>
      <c r="H788" s="48">
        <v>309</v>
      </c>
      <c r="I788" s="49">
        <v>30.9</v>
      </c>
      <c r="J788" s="95">
        <v>190</v>
      </c>
      <c r="K788" s="48">
        <v>6.8</v>
      </c>
      <c r="L788" s="50">
        <v>6127</v>
      </c>
      <c r="M788" s="48">
        <v>60</v>
      </c>
      <c r="N788" s="75">
        <v>61.4</v>
      </c>
      <c r="O788" s="61">
        <v>309</v>
      </c>
      <c r="P788" s="44" t="s">
        <v>1744</v>
      </c>
      <c r="Q788" s="56">
        <v>20</v>
      </c>
      <c r="R788" s="48">
        <v>0.05</v>
      </c>
      <c r="S788" s="62" t="s">
        <v>385</v>
      </c>
      <c r="T788" s="73"/>
      <c r="U788" s="62"/>
      <c r="V788" s="62"/>
      <c r="W788" s="52">
        <v>15343170</v>
      </c>
      <c r="X788" s="57"/>
      <c r="Z788" s="104" t="s">
        <v>3228</v>
      </c>
      <c r="AA788" s="47" t="str">
        <f>CONCATENATE("&gt;",F788,"_",C788," ",Z788)</f>
        <v>&gt;JEV_NS11rev_ Flav.JEV</v>
      </c>
      <c r="AB788" s="44" t="str">
        <f>P788</f>
        <v>ATCGTGCCAGCCATGCGAAG</v>
      </c>
      <c r="AH788" s="45">
        <v>787</v>
      </c>
    </row>
    <row r="789" spans="1:34" ht="14.25" customHeight="1" thickTop="1" thickBot="1" x14ac:dyDescent="0.25">
      <c r="A789" s="71">
        <v>100</v>
      </c>
      <c r="B789" s="53">
        <f>(I789/1000)/(A789/1000000)</f>
        <v>411</v>
      </c>
      <c r="C789" s="220"/>
      <c r="F789" s="81" t="s">
        <v>1745</v>
      </c>
      <c r="H789" s="48">
        <v>411</v>
      </c>
      <c r="I789" s="49">
        <v>41.1</v>
      </c>
      <c r="J789" s="95">
        <v>243</v>
      </c>
      <c r="K789" s="48">
        <v>7.7</v>
      </c>
      <c r="L789" s="50">
        <v>5918</v>
      </c>
      <c r="M789" s="48">
        <v>70</v>
      </c>
      <c r="N789" s="75">
        <v>65.5</v>
      </c>
      <c r="O789" s="61">
        <v>411</v>
      </c>
      <c r="P789" s="44" t="s">
        <v>1746</v>
      </c>
      <c r="Q789" s="56">
        <v>20</v>
      </c>
      <c r="R789" s="48">
        <v>0.05</v>
      </c>
      <c r="S789" s="62" t="s">
        <v>385</v>
      </c>
      <c r="T789" s="73"/>
      <c r="U789" s="62"/>
      <c r="V789" s="62"/>
      <c r="W789" s="52">
        <v>15343171</v>
      </c>
      <c r="X789" s="57"/>
      <c r="Z789" s="104" t="s">
        <v>3228</v>
      </c>
      <c r="AA789" s="47" t="str">
        <f>CONCATENATE("&gt;",F789,"_",C789," ",Z789)</f>
        <v>&gt;JEV_NS12_ Flav.JEV</v>
      </c>
      <c r="AB789" s="44" t="str">
        <f>P789</f>
        <v>CGCCACAGCCCTCCACTTCC</v>
      </c>
      <c r="AH789" s="45">
        <v>788</v>
      </c>
    </row>
    <row r="790" spans="1:34" ht="14.25" customHeight="1" thickTop="1" thickBot="1" x14ac:dyDescent="0.25">
      <c r="A790" s="71">
        <v>100</v>
      </c>
      <c r="B790" s="53">
        <f>(I790/1000)/(A790/1000000)</f>
        <v>340</v>
      </c>
      <c r="C790" s="220"/>
      <c r="F790" s="81" t="s">
        <v>1747</v>
      </c>
      <c r="H790" s="48">
        <v>340</v>
      </c>
      <c r="I790" s="49">
        <v>34</v>
      </c>
      <c r="J790" s="95">
        <v>219</v>
      </c>
      <c r="K790" s="48">
        <v>7.3</v>
      </c>
      <c r="L790" s="50">
        <v>6444</v>
      </c>
      <c r="M790" s="48">
        <v>57</v>
      </c>
      <c r="N790" s="75">
        <v>61.8</v>
      </c>
      <c r="O790" s="61">
        <v>340</v>
      </c>
      <c r="P790" s="44" t="s">
        <v>1748</v>
      </c>
      <c r="Q790" s="56">
        <v>21</v>
      </c>
      <c r="R790" s="48">
        <v>0.05</v>
      </c>
      <c r="S790" s="62" t="s">
        <v>385</v>
      </c>
      <c r="T790" s="73"/>
      <c r="U790" s="62"/>
      <c r="V790" s="62"/>
      <c r="W790" s="52">
        <v>15343172</v>
      </c>
      <c r="X790" s="57"/>
      <c r="Z790" s="104" t="s">
        <v>3228</v>
      </c>
      <c r="AA790" s="47" t="str">
        <f>CONCATENATE("&gt;",F790,"_",C790," ",Z790)</f>
        <v>&gt;JEV_NS12rev_ Flav.JEV</v>
      </c>
      <c r="AB790" s="44" t="str">
        <f>P790</f>
        <v>TGGCAGCTTTTGCTGGCCTGA</v>
      </c>
      <c r="AH790" s="45">
        <v>789</v>
      </c>
    </row>
    <row r="791" spans="1:34" ht="14.25" customHeight="1" thickTop="1" thickBot="1" x14ac:dyDescent="0.25">
      <c r="A791" s="71">
        <v>100</v>
      </c>
      <c r="B791" s="53">
        <f>(I791/1000)/(A791/1000000)</f>
        <v>342</v>
      </c>
      <c r="C791" s="220"/>
      <c r="F791" s="81" t="s">
        <v>1749</v>
      </c>
      <c r="H791" s="48">
        <v>342</v>
      </c>
      <c r="I791" s="49">
        <v>34.200000000000003</v>
      </c>
      <c r="J791" s="95">
        <v>256</v>
      </c>
      <c r="K791" s="48">
        <v>9.5</v>
      </c>
      <c r="L791" s="50">
        <v>7497</v>
      </c>
      <c r="M791" s="48">
        <v>54</v>
      </c>
      <c r="N791" s="75">
        <v>64.400000000000006</v>
      </c>
      <c r="O791" s="61">
        <v>342</v>
      </c>
      <c r="P791" s="44" t="s">
        <v>1750</v>
      </c>
      <c r="Q791" s="56">
        <v>24</v>
      </c>
      <c r="R791" s="48">
        <v>0.05</v>
      </c>
      <c r="S791" s="62" t="s">
        <v>385</v>
      </c>
      <c r="T791" s="73"/>
      <c r="U791" s="62"/>
      <c r="V791" s="62"/>
      <c r="W791" s="52">
        <v>15343173</v>
      </c>
      <c r="X791" s="57"/>
      <c r="Z791" s="104" t="s">
        <v>3228</v>
      </c>
      <c r="AA791" s="47" t="str">
        <f>CONCATENATE("&gt;",F791,"_",C791," ",Z791)</f>
        <v>&gt;JEV_NS13_ Flav.JEV</v>
      </c>
      <c r="AB791" s="44" t="str">
        <f>P791</f>
        <v>TGTGGGAAAGCGTGAGGACATCTG</v>
      </c>
      <c r="AH791" s="45">
        <v>790</v>
      </c>
    </row>
    <row r="792" spans="1:34" ht="14.25" customHeight="1" thickTop="1" thickBot="1" x14ac:dyDescent="0.25">
      <c r="A792" s="71">
        <v>100</v>
      </c>
      <c r="B792" s="53">
        <f>(I792/1000)/(A792/1000000)</f>
        <v>289</v>
      </c>
      <c r="C792" s="220"/>
      <c r="F792" s="81" t="s">
        <v>1751</v>
      </c>
      <c r="H792" s="48">
        <v>289</v>
      </c>
      <c r="I792" s="49">
        <v>28.9</v>
      </c>
      <c r="J792" s="95">
        <v>227</v>
      </c>
      <c r="K792" s="48">
        <v>8.3000000000000007</v>
      </c>
      <c r="L792" s="50">
        <v>7858</v>
      </c>
      <c r="M792" s="48">
        <v>56</v>
      </c>
      <c r="N792" s="75">
        <v>66.3</v>
      </c>
      <c r="O792" s="61">
        <v>289</v>
      </c>
      <c r="P792" s="44" t="s">
        <v>1752</v>
      </c>
      <c r="Q792" s="56">
        <v>25</v>
      </c>
      <c r="R792" s="48">
        <v>0.05</v>
      </c>
      <c r="S792" s="62" t="s">
        <v>385</v>
      </c>
      <c r="T792" s="73"/>
      <c r="U792" s="62"/>
      <c r="V792" s="62"/>
      <c r="W792" s="52">
        <v>15357395</v>
      </c>
      <c r="X792" s="57"/>
      <c r="Z792" s="104" t="s">
        <v>3248</v>
      </c>
      <c r="AA792" s="47" t="str">
        <f>CONCATENATE("&gt;",F792,"_",C792," ",Z792)</f>
        <v>&gt;TBEV-Efw1_ Flav.TBEV</v>
      </c>
      <c r="AB792" s="44" t="str">
        <f>P792</f>
        <v>ggacgttgtggaaggcgtgaaggtt</v>
      </c>
      <c r="AH792" s="45">
        <v>791</v>
      </c>
    </row>
    <row r="793" spans="1:34" ht="14.25" customHeight="1" thickTop="1" thickBot="1" x14ac:dyDescent="0.25">
      <c r="A793" s="71">
        <v>100</v>
      </c>
      <c r="B793" s="53">
        <f>(I793/1000)/(A793/1000000)</f>
        <v>331</v>
      </c>
      <c r="C793" s="220"/>
      <c r="F793" s="81" t="s">
        <v>1753</v>
      </c>
      <c r="H793" s="48">
        <v>331</v>
      </c>
      <c r="I793" s="49">
        <v>33.1</v>
      </c>
      <c r="J793" s="95">
        <v>252</v>
      </c>
      <c r="K793" s="48">
        <v>8.6999999999999993</v>
      </c>
      <c r="L793" s="50">
        <v>7627</v>
      </c>
      <c r="M793" s="48">
        <v>64</v>
      </c>
      <c r="N793" s="75">
        <v>69.5</v>
      </c>
      <c r="O793" s="61">
        <v>331</v>
      </c>
      <c r="P793" s="44" t="s">
        <v>1754</v>
      </c>
      <c r="Q793" s="56">
        <v>25</v>
      </c>
      <c r="R793" s="48">
        <v>0.05</v>
      </c>
      <c r="S793" s="62" t="s">
        <v>385</v>
      </c>
      <c r="T793" s="73"/>
      <c r="U793" s="62"/>
      <c r="V793" s="62"/>
      <c r="W793" s="52">
        <v>15357396</v>
      </c>
      <c r="X793" s="57"/>
      <c r="Y793" s="220"/>
      <c r="Z793" s="104" t="s">
        <v>3248</v>
      </c>
      <c r="AA793" s="47" t="str">
        <f>CONCATENATE("&gt;",F793,"_",C793," ",Z793)</f>
        <v>&gt;TBEV-Erev1_ Flav.TBEV</v>
      </c>
      <c r="AB793" s="44" t="str">
        <f>P793</f>
        <v>accctccgctagagccaggttgagc</v>
      </c>
      <c r="AH793" s="45">
        <v>792</v>
      </c>
    </row>
    <row r="794" spans="1:34" ht="14.25" customHeight="1" thickTop="1" thickBot="1" x14ac:dyDescent="0.25">
      <c r="A794" s="71">
        <v>100</v>
      </c>
      <c r="B794" s="53">
        <f>(I794/1000)/(A794/1000000)</f>
        <v>342.99999999999994</v>
      </c>
      <c r="C794" s="220"/>
      <c r="F794" s="81" t="s">
        <v>1755</v>
      </c>
      <c r="H794" s="48">
        <v>343</v>
      </c>
      <c r="I794" s="49">
        <v>34.299999999999997</v>
      </c>
      <c r="J794" s="95">
        <v>306</v>
      </c>
      <c r="K794" s="48">
        <v>10.6</v>
      </c>
      <c r="L794" s="50">
        <v>8932</v>
      </c>
      <c r="M794" s="48">
        <v>60</v>
      </c>
      <c r="N794" s="75">
        <v>71.900000000000006</v>
      </c>
      <c r="O794" s="61">
        <v>343</v>
      </c>
      <c r="P794" s="44" t="s">
        <v>1756</v>
      </c>
      <c r="Q794" s="56">
        <v>29</v>
      </c>
      <c r="R794" s="48">
        <v>0.05</v>
      </c>
      <c r="S794" s="62" t="s">
        <v>385</v>
      </c>
      <c r="T794" s="73"/>
      <c r="U794" s="62"/>
      <c r="V794" s="62"/>
      <c r="W794" s="52">
        <v>15357397</v>
      </c>
      <c r="X794" s="57"/>
      <c r="Z794" s="104" t="s">
        <v>3248</v>
      </c>
      <c r="AA794" s="47" t="str">
        <f>CONCATENATE("&gt;",F794,"_",C794," ",Z794)</f>
        <v>&gt;TBEV-Efw2_ Flav.TBEV</v>
      </c>
      <c r="AB794" s="44" t="str">
        <f>P794</f>
        <v>GGBTCAMGKWCMAGGCGCTCMGTGCTGAT</v>
      </c>
      <c r="AH794" s="45">
        <v>793</v>
      </c>
    </row>
    <row r="795" spans="1:34" ht="14.25" customHeight="1" thickTop="1" thickBot="1" x14ac:dyDescent="0.25">
      <c r="A795" s="71">
        <v>100</v>
      </c>
      <c r="B795" s="53">
        <f>(I795/1000)/(A795/1000000)</f>
        <v>420.99999999999994</v>
      </c>
      <c r="C795" s="220"/>
      <c r="F795" s="81" t="s">
        <v>1757</v>
      </c>
      <c r="H795" s="48">
        <v>421</v>
      </c>
      <c r="I795" s="49">
        <v>42.1</v>
      </c>
      <c r="J795" s="95">
        <v>291</v>
      </c>
      <c r="K795" s="48">
        <v>9.6</v>
      </c>
      <c r="L795" s="50">
        <v>6907</v>
      </c>
      <c r="M795" s="48">
        <v>58</v>
      </c>
      <c r="N795" s="75">
        <v>65.099999999999994</v>
      </c>
      <c r="O795" s="61">
        <v>421</v>
      </c>
      <c r="P795" s="44" t="s">
        <v>1758</v>
      </c>
      <c r="Q795" s="56">
        <v>23</v>
      </c>
      <c r="R795" s="48">
        <v>0.05</v>
      </c>
      <c r="S795" s="62" t="s">
        <v>385</v>
      </c>
      <c r="T795" s="73"/>
      <c r="U795" s="62"/>
      <c r="V795" s="62"/>
      <c r="W795" s="52">
        <v>15357398</v>
      </c>
      <c r="X795" s="57"/>
      <c r="Z795" s="104" t="s">
        <v>3248</v>
      </c>
      <c r="AA795" s="47" t="str">
        <f>CONCATENATE("&gt;",F795,"_",C795," ",Z795)</f>
        <v>&gt;TBEV-Erev2_ Flav.TBEV</v>
      </c>
      <c r="AB795" s="44" t="str">
        <f>P795</f>
        <v>GMRCTYCTCCACATGGCCATCTC</v>
      </c>
      <c r="AH795" s="45">
        <v>794</v>
      </c>
    </row>
    <row r="796" spans="1:34" ht="14.25" customHeight="1" thickTop="1" thickBot="1" x14ac:dyDescent="0.25">
      <c r="A796" s="71">
        <v>100</v>
      </c>
      <c r="B796" s="53">
        <f>(I796/1000)/(A796/1000000)</f>
        <v>345.99999999999994</v>
      </c>
      <c r="C796" s="220"/>
      <c r="F796" s="81" t="s">
        <v>1759</v>
      </c>
      <c r="H796" s="48">
        <v>346</v>
      </c>
      <c r="I796" s="49">
        <v>34.6</v>
      </c>
      <c r="J796" s="95">
        <v>309</v>
      </c>
      <c r="K796" s="48">
        <v>11.5</v>
      </c>
      <c r="L796" s="50">
        <v>8927</v>
      </c>
      <c r="M796" s="48">
        <v>50</v>
      </c>
      <c r="N796" s="75">
        <v>67.400000000000006</v>
      </c>
      <c r="O796" s="61">
        <v>346</v>
      </c>
      <c r="P796" s="44" t="s">
        <v>1760</v>
      </c>
      <c r="Q796" s="56">
        <v>29</v>
      </c>
      <c r="R796" s="48">
        <v>0.05</v>
      </c>
      <c r="S796" s="62" t="s">
        <v>385</v>
      </c>
      <c r="T796" s="73"/>
      <c r="U796" s="62"/>
      <c r="V796" s="62"/>
      <c r="W796" s="52">
        <v>15357399</v>
      </c>
      <c r="X796" s="57"/>
      <c r="Z796" s="104" t="s">
        <v>3248</v>
      </c>
      <c r="AA796" s="47" t="str">
        <f>CONCATENATE("&gt;",F796,"_",C796," ",Z796)</f>
        <v>&gt;TBEV-Efw3_ Flav.TBEV</v>
      </c>
      <c r="AB796" s="44" t="str">
        <f>P796</f>
        <v>GCCACWGGACATGTGTAYGAYGYSAACAA</v>
      </c>
      <c r="AH796" s="45">
        <v>795</v>
      </c>
    </row>
    <row r="797" spans="1:34" ht="14.25" customHeight="1" thickTop="1" thickBot="1" x14ac:dyDescent="0.25">
      <c r="A797" s="71">
        <v>100</v>
      </c>
      <c r="B797" s="53">
        <f>(I797/1000)/(A797/1000000)</f>
        <v>363</v>
      </c>
      <c r="F797" s="81" t="s">
        <v>1761</v>
      </c>
      <c r="H797" s="48">
        <v>363</v>
      </c>
      <c r="I797" s="49">
        <v>36.299999999999997</v>
      </c>
      <c r="J797" s="95">
        <v>326</v>
      </c>
      <c r="K797" s="48">
        <v>11.5</v>
      </c>
      <c r="L797" s="50">
        <v>8985</v>
      </c>
      <c r="M797" s="48">
        <v>54</v>
      </c>
      <c r="N797" s="75">
        <v>69</v>
      </c>
      <c r="O797" s="61">
        <v>363</v>
      </c>
      <c r="P797" s="44" t="s">
        <v>1762</v>
      </c>
      <c r="Q797" s="56">
        <v>29</v>
      </c>
      <c r="R797" s="48">
        <v>0.05</v>
      </c>
      <c r="S797" s="62" t="s">
        <v>385</v>
      </c>
      <c r="T797" s="73"/>
      <c r="U797" s="62"/>
      <c r="V797" s="62"/>
      <c r="W797" s="52">
        <v>15357400</v>
      </c>
      <c r="X797" s="57"/>
      <c r="Z797" s="104" t="s">
        <v>3248</v>
      </c>
      <c r="AA797" s="47" t="str">
        <f>CONCATENATE("&gt;",F797,"_",C797," ",Z797)</f>
        <v>&gt;TBEV-Efw4_ Flav.TBEV</v>
      </c>
      <c r="AB797" s="44" t="str">
        <f>P797</f>
        <v>GTGGTCATGGARGTYRSVTTCTCKGGAAC</v>
      </c>
      <c r="AH797" s="45">
        <v>796</v>
      </c>
    </row>
    <row r="798" spans="1:34" ht="14.25" customHeight="1" thickTop="1" thickBot="1" x14ac:dyDescent="0.25">
      <c r="A798" s="71">
        <v>100</v>
      </c>
      <c r="B798" s="53">
        <f>(I798/1000)/(A798/1000000)</f>
        <v>396</v>
      </c>
      <c r="F798" s="81" t="s">
        <v>1763</v>
      </c>
      <c r="H798" s="48">
        <v>396</v>
      </c>
      <c r="I798" s="49">
        <v>39.6</v>
      </c>
      <c r="J798" s="95">
        <v>351</v>
      </c>
      <c r="K798" s="48">
        <v>12.4</v>
      </c>
      <c r="L798" s="50">
        <v>8842</v>
      </c>
      <c r="M798" s="48">
        <v>37</v>
      </c>
      <c r="N798" s="75">
        <v>62.2</v>
      </c>
      <c r="O798" s="61">
        <v>396</v>
      </c>
      <c r="P798" s="44" t="s">
        <v>1764</v>
      </c>
      <c r="Q798" s="56">
        <v>29</v>
      </c>
      <c r="R798" s="48">
        <v>0.05</v>
      </c>
      <c r="S798" s="62" t="s">
        <v>385</v>
      </c>
      <c r="T798" s="73"/>
      <c r="U798" s="62"/>
      <c r="V798" s="62"/>
      <c r="W798" s="52">
        <v>15357401</v>
      </c>
      <c r="X798" s="57"/>
      <c r="Z798" s="104" t="s">
        <v>3248</v>
      </c>
      <c r="AA798" s="47" t="str">
        <f>CONCATENATE("&gt;",F798,"_",C798," ",Z798)</f>
        <v>&gt;TBEV-Erev3_ Flav.TBEV</v>
      </c>
      <c r="AB798" s="44" t="str">
        <f>P798</f>
        <v>TCHCCMAKAGTCAARATKGTTTTYTCTGA</v>
      </c>
      <c r="AH798" s="45">
        <v>797</v>
      </c>
    </row>
    <row r="799" spans="1:34" ht="14.25" customHeight="1" thickTop="1" thickBot="1" x14ac:dyDescent="0.25">
      <c r="A799" s="71">
        <v>100</v>
      </c>
      <c r="B799" s="53">
        <f>(I799/1000)/(A799/1000000)</f>
        <v>382.00000000000006</v>
      </c>
      <c r="C799" s="220"/>
      <c r="F799" s="81" t="s">
        <v>1765</v>
      </c>
      <c r="H799" s="48">
        <v>382</v>
      </c>
      <c r="I799" s="49">
        <v>38.200000000000003</v>
      </c>
      <c r="J799" s="95">
        <v>368</v>
      </c>
      <c r="K799" s="48">
        <v>13</v>
      </c>
      <c r="L799" s="50">
        <v>9635</v>
      </c>
      <c r="M799" s="48">
        <v>50</v>
      </c>
      <c r="N799" s="75">
        <v>69</v>
      </c>
      <c r="O799" s="61">
        <v>382</v>
      </c>
      <c r="P799" s="44" t="s">
        <v>1766</v>
      </c>
      <c r="Q799" s="56">
        <v>31</v>
      </c>
      <c r="R799" s="48">
        <v>0.05</v>
      </c>
      <c r="S799" s="62" t="s">
        <v>385</v>
      </c>
      <c r="T799" s="73"/>
      <c r="U799" s="62"/>
      <c r="V799" s="62"/>
      <c r="W799" s="52">
        <v>15357402</v>
      </c>
      <c r="X799" s="57"/>
      <c r="Z799" s="104" t="s">
        <v>3248</v>
      </c>
      <c r="AA799" s="47" t="str">
        <f>CONCATENATE("&gt;",F799,"_",C799," ",Z799)</f>
        <v>&gt;TBEV-Erev4_ Flav.TBEV</v>
      </c>
      <c r="AB799" s="44" t="str">
        <f>P799</f>
        <v>ATKGTBGGGTTWGGYGTTATSAGCATGGCCA</v>
      </c>
      <c r="AH799" s="45">
        <v>798</v>
      </c>
    </row>
    <row r="800" spans="1:34" ht="14.25" customHeight="1" thickTop="1" thickBot="1" x14ac:dyDescent="0.25">
      <c r="A800" s="71">
        <v>100</v>
      </c>
      <c r="B800" s="53">
        <f>(I800/1000)/(A800/1000000)</f>
        <v>363</v>
      </c>
      <c r="C800" s="220" t="s">
        <v>3187</v>
      </c>
      <c r="F800" s="81" t="s">
        <v>1767</v>
      </c>
      <c r="H800" s="48">
        <v>363</v>
      </c>
      <c r="I800" s="49">
        <v>36.299999999999997</v>
      </c>
      <c r="J800" s="95">
        <v>266</v>
      </c>
      <c r="K800" s="48">
        <v>9.8000000000000007</v>
      </c>
      <c r="L800" s="50">
        <v>7320</v>
      </c>
      <c r="M800" s="48">
        <v>41</v>
      </c>
      <c r="N800" s="75">
        <v>59.3</v>
      </c>
      <c r="O800" s="61">
        <v>363</v>
      </c>
      <c r="P800" s="44" t="s">
        <v>1768</v>
      </c>
      <c r="Q800" s="56">
        <v>24</v>
      </c>
      <c r="R800" s="48">
        <v>0.01</v>
      </c>
      <c r="S800" s="62" t="s">
        <v>385</v>
      </c>
      <c r="T800" s="73"/>
      <c r="U800" s="62"/>
      <c r="V800" s="62"/>
      <c r="W800" s="52">
        <v>15389193</v>
      </c>
      <c r="X800" s="57"/>
      <c r="Z800" s="104" t="s">
        <v>3302</v>
      </c>
      <c r="AA800" s="47" t="str">
        <f>CONCATENATE("&gt;",F800,"_",C800," ",Z800)</f>
        <v>&gt;HENDRA-N1433F_62a ParamixoV.HendraV</v>
      </c>
      <c r="AB800" s="44" t="str">
        <f>P800</f>
        <v>ATCTCAGATCCAGATTAGCTGCAA</v>
      </c>
      <c r="AH800" s="45">
        <v>799</v>
      </c>
    </row>
    <row r="801" spans="1:34" ht="14.25" customHeight="1" thickTop="1" thickBot="1" x14ac:dyDescent="0.25">
      <c r="A801" s="71">
        <v>100</v>
      </c>
      <c r="B801" s="53">
        <f>(I801/1000)/(A801/1000000)</f>
        <v>332</v>
      </c>
      <c r="C801" s="220" t="s">
        <v>1935</v>
      </c>
      <c r="F801" s="81" t="s">
        <v>1769</v>
      </c>
      <c r="H801" s="48">
        <v>332</v>
      </c>
      <c r="I801" s="49">
        <v>33.200000000000003</v>
      </c>
      <c r="J801" s="95">
        <v>206</v>
      </c>
      <c r="K801" s="48">
        <v>7.2</v>
      </c>
      <c r="L801" s="50">
        <v>6194</v>
      </c>
      <c r="M801" s="48">
        <v>45</v>
      </c>
      <c r="N801" s="75">
        <v>55.3</v>
      </c>
      <c r="O801" s="61">
        <v>332</v>
      </c>
      <c r="P801" s="44" t="s">
        <v>842</v>
      </c>
      <c r="Q801" s="56">
        <v>20</v>
      </c>
      <c r="R801" s="48">
        <v>0.01</v>
      </c>
      <c r="S801" s="62" t="s">
        <v>385</v>
      </c>
      <c r="T801" s="73"/>
      <c r="U801" s="62"/>
      <c r="V801" s="62"/>
      <c r="W801" s="52">
        <v>15389194</v>
      </c>
      <c r="X801" s="57"/>
      <c r="Z801" s="104" t="s">
        <v>3302</v>
      </c>
      <c r="AA801" s="47" t="str">
        <f>CONCATENATE("&gt;",F801,"_",C801," ",Z801)</f>
        <v>&gt;HENDRA-N1572R_63a ParamixoV.HendraV</v>
      </c>
      <c r="AB801" s="44" t="str">
        <f>P801</f>
        <v>ATCATTTTGGGCAGGTTTGG</v>
      </c>
      <c r="AH801" s="45">
        <v>800</v>
      </c>
    </row>
    <row r="802" spans="1:34" ht="14.25" customHeight="1" thickTop="1" thickBot="1" x14ac:dyDescent="0.25">
      <c r="A802" s="71">
        <v>100</v>
      </c>
      <c r="B802" s="53">
        <f>(I802/1000)/(A802/1000000)</f>
        <v>277</v>
      </c>
      <c r="F802" s="81" t="s">
        <v>843</v>
      </c>
      <c r="H802" s="48">
        <v>277</v>
      </c>
      <c r="I802" s="49">
        <v>27.7</v>
      </c>
      <c r="J802" s="95">
        <v>199</v>
      </c>
      <c r="K802" s="48">
        <v>8</v>
      </c>
      <c r="L802" s="50">
        <v>7179</v>
      </c>
      <c r="M802" s="48">
        <v>47</v>
      </c>
      <c r="N802" s="75">
        <v>60.6</v>
      </c>
      <c r="O802" s="61">
        <v>277</v>
      </c>
      <c r="P802" s="44" t="s">
        <v>844</v>
      </c>
      <c r="Q802" s="56">
        <v>23</v>
      </c>
      <c r="R802" s="48">
        <v>0.01</v>
      </c>
      <c r="S802" s="62" t="s">
        <v>385</v>
      </c>
      <c r="T802" s="73"/>
      <c r="U802" s="62"/>
      <c r="V802" s="62"/>
      <c r="W802" s="52">
        <v>15389195</v>
      </c>
      <c r="X802" s="57"/>
      <c r="Z802" s="104" t="s">
        <v>3314</v>
      </c>
      <c r="AA802" s="47" t="str">
        <f>CONCATENATE("&gt;",F802,"_",C802," ",Z802)</f>
        <v>&gt;Nipah-N1198F_ ParamixoV.NipahV</v>
      </c>
      <c r="AB802" s="44" t="str">
        <f>P802</f>
        <v>TCAGCAGGAAGGCAAGAGAGTAA</v>
      </c>
      <c r="AH802" s="45">
        <v>801</v>
      </c>
    </row>
    <row r="803" spans="1:34" ht="14.25" customHeight="1" thickTop="1" thickBot="1" x14ac:dyDescent="0.25">
      <c r="A803" s="71">
        <v>100</v>
      </c>
      <c r="B803" s="53">
        <f>(I803/1000)/(A803/1000000)</f>
        <v>359</v>
      </c>
      <c r="C803" s="220"/>
      <c r="F803" s="81" t="s">
        <v>1770</v>
      </c>
      <c r="H803" s="48">
        <v>359</v>
      </c>
      <c r="I803" s="49">
        <v>35.9</v>
      </c>
      <c r="J803" s="95">
        <v>248</v>
      </c>
      <c r="K803" s="48">
        <v>8.4</v>
      </c>
      <c r="L803" s="50">
        <v>6909</v>
      </c>
      <c r="M803" s="48">
        <v>43</v>
      </c>
      <c r="N803" s="75">
        <v>58.9</v>
      </c>
      <c r="O803" s="61">
        <v>359</v>
      </c>
      <c r="P803" s="44" t="s">
        <v>846</v>
      </c>
      <c r="Q803" s="56">
        <v>23</v>
      </c>
      <c r="R803" s="48">
        <v>0.01</v>
      </c>
      <c r="S803" s="62" t="s">
        <v>385</v>
      </c>
      <c r="T803" s="73"/>
      <c r="U803" s="62"/>
      <c r="V803" s="62"/>
      <c r="W803" s="52">
        <v>15389196</v>
      </c>
      <c r="X803" s="57"/>
      <c r="Z803" s="104" t="s">
        <v>3314</v>
      </c>
      <c r="AA803" s="47" t="str">
        <f>CONCATENATE("&gt;",F803,"_",C803," ",Z803)</f>
        <v>&gt;Nipah-N1297R_ ParamixoV.NipahV</v>
      </c>
      <c r="AB803" s="44" t="str">
        <f>P803</f>
        <v>CCCCTTCATCGATATCTTGATCA</v>
      </c>
      <c r="AH803" s="45">
        <v>802</v>
      </c>
    </row>
    <row r="804" spans="1:34" ht="14.25" customHeight="1" thickTop="1" thickBot="1" x14ac:dyDescent="0.25">
      <c r="A804" s="71">
        <v>100</v>
      </c>
      <c r="B804" s="53">
        <f>(I804/1000)/(A804/1000000)</f>
        <v>268</v>
      </c>
      <c r="C804" s="220" t="s">
        <v>3135</v>
      </c>
      <c r="F804" s="81" t="s">
        <v>1771</v>
      </c>
      <c r="H804" s="48">
        <v>268</v>
      </c>
      <c r="I804" s="49">
        <v>26.8</v>
      </c>
      <c r="J804" s="95">
        <v>229</v>
      </c>
      <c r="K804" s="48">
        <v>8.5</v>
      </c>
      <c r="L804" s="50">
        <v>8529</v>
      </c>
      <c r="M804" s="48">
        <v>62</v>
      </c>
      <c r="N804" s="75">
        <v>67.8</v>
      </c>
      <c r="O804" s="61">
        <v>268</v>
      </c>
      <c r="P804" s="44" t="s">
        <v>850</v>
      </c>
      <c r="Q804" s="56">
        <v>24</v>
      </c>
      <c r="R804" s="48">
        <v>0.01</v>
      </c>
      <c r="S804" s="62" t="s">
        <v>406</v>
      </c>
      <c r="T804" s="73" t="s">
        <v>278</v>
      </c>
      <c r="U804" s="62" t="s">
        <v>407</v>
      </c>
      <c r="V804" s="62"/>
      <c r="W804" s="52">
        <v>15389197</v>
      </c>
      <c r="X804" s="57"/>
      <c r="Z804" s="104" t="s">
        <v>3302</v>
      </c>
      <c r="AA804" s="47" t="str">
        <f>CONCATENATE("&gt;",F804,"_",C804," ",Z804)</f>
        <v>&gt;HENDRA-N1510T_64a ParamixoV.HendraV</v>
      </c>
      <c r="AB804" s="44" t="str">
        <f>P804</f>
        <v>AACCGCCCTCAGGCAGACTCAGGA</v>
      </c>
      <c r="AH804" s="45">
        <v>803</v>
      </c>
    </row>
    <row r="805" spans="1:34" ht="14.25" customHeight="1" thickTop="1" thickBot="1" x14ac:dyDescent="0.25">
      <c r="A805" s="71">
        <v>100</v>
      </c>
      <c r="B805" s="53">
        <f>(I805/1000)/(A805/1000000)</f>
        <v>214.99999999999997</v>
      </c>
      <c r="C805" s="220"/>
      <c r="F805" s="81" t="s">
        <v>1772</v>
      </c>
      <c r="H805" s="48">
        <v>215</v>
      </c>
      <c r="I805" s="49">
        <v>21.5</v>
      </c>
      <c r="J805" s="95">
        <v>188</v>
      </c>
      <c r="K805" s="48">
        <v>6.7</v>
      </c>
      <c r="L805" s="50">
        <v>8745</v>
      </c>
      <c r="M805" s="48">
        <v>60</v>
      </c>
      <c r="N805" s="75">
        <v>67.900000000000006</v>
      </c>
      <c r="O805" s="61">
        <v>215</v>
      </c>
      <c r="P805" s="44" t="s">
        <v>848</v>
      </c>
      <c r="Q805" s="56">
        <v>25</v>
      </c>
      <c r="R805" s="48">
        <v>0.01</v>
      </c>
      <c r="S805" s="62" t="s">
        <v>406</v>
      </c>
      <c r="T805" s="73" t="s">
        <v>278</v>
      </c>
      <c r="U805" s="62" t="s">
        <v>407</v>
      </c>
      <c r="V805" s="62"/>
      <c r="W805" s="52">
        <v>15389198</v>
      </c>
      <c r="X805" s="57"/>
      <c r="Z805" s="104" t="s">
        <v>3314</v>
      </c>
      <c r="AA805" s="47" t="str">
        <f>CONCATENATE("&gt;",F805,"_",C805," ",Z805)</f>
        <v>&gt;Nipah-1247comp_ ParamixoV.NipahV</v>
      </c>
      <c r="AB805" s="44" t="str">
        <f>P805</f>
        <v>CCTCCAATGAGCACACCTCCTGCAG</v>
      </c>
      <c r="AH805" s="45">
        <v>804</v>
      </c>
    </row>
    <row r="806" spans="1:34" ht="14.25" customHeight="1" thickTop="1" thickBot="1" x14ac:dyDescent="0.25">
      <c r="A806" s="71">
        <v>100</v>
      </c>
      <c r="B806" s="53">
        <f>(I806/1000)/(A806/1000000)</f>
        <v>245</v>
      </c>
      <c r="F806" s="81" t="s">
        <v>1773</v>
      </c>
      <c r="H806" s="48">
        <v>245</v>
      </c>
      <c r="I806" s="49">
        <v>24.5</v>
      </c>
      <c r="J806" s="95">
        <v>191</v>
      </c>
      <c r="K806" s="48">
        <v>7.8</v>
      </c>
      <c r="L806" s="50">
        <v>7810</v>
      </c>
      <c r="M806" s="48">
        <v>40</v>
      </c>
      <c r="N806" s="75">
        <v>60</v>
      </c>
      <c r="O806" s="61">
        <v>245</v>
      </c>
      <c r="P806" s="44" t="s">
        <v>1774</v>
      </c>
      <c r="Q806" s="56">
        <v>25</v>
      </c>
      <c r="R806" s="48">
        <v>0.01</v>
      </c>
      <c r="S806" s="62" t="s">
        <v>385</v>
      </c>
      <c r="T806" s="73"/>
      <c r="U806" s="62"/>
      <c r="V806" s="62"/>
      <c r="W806" s="52">
        <v>15390468</v>
      </c>
      <c r="X806" s="57"/>
      <c r="Z806" s="104" t="s">
        <v>3253</v>
      </c>
      <c r="AA806" s="47" t="str">
        <f>CONCATENATE("&gt;",F806,"_",C806," ",Z806)</f>
        <v>&gt;WNV_F1_ Flav.WNV</v>
      </c>
      <c r="AB806" s="44" t="str">
        <f>P806</f>
        <v>TACAACATGATGGGVAARAGAGAGA</v>
      </c>
      <c r="AH806" s="45">
        <v>805</v>
      </c>
    </row>
    <row r="807" spans="1:34" ht="14.25" customHeight="1" thickTop="1" thickBot="1" x14ac:dyDescent="0.25">
      <c r="A807" s="71">
        <v>100</v>
      </c>
      <c r="B807" s="53">
        <f>(I807/1000)/(A807/1000000)</f>
        <v>188</v>
      </c>
      <c r="F807" s="81" t="s">
        <v>1773</v>
      </c>
      <c r="H807" s="48">
        <v>188</v>
      </c>
      <c r="I807" s="49">
        <v>18.8</v>
      </c>
      <c r="J807" s="95">
        <v>147</v>
      </c>
      <c r="K807" s="48">
        <v>6</v>
      </c>
      <c r="L807" s="50">
        <v>7810</v>
      </c>
      <c r="M807" s="48">
        <v>40</v>
      </c>
      <c r="N807" s="75">
        <v>60</v>
      </c>
      <c r="O807" s="61">
        <v>188</v>
      </c>
      <c r="P807" s="44" t="s">
        <v>1774</v>
      </c>
      <c r="Q807" s="56">
        <v>25</v>
      </c>
      <c r="R807" s="48">
        <v>0.01</v>
      </c>
      <c r="S807" s="62" t="s">
        <v>385</v>
      </c>
      <c r="T807" s="73"/>
      <c r="U807" s="62"/>
      <c r="V807" s="62"/>
      <c r="W807" s="52">
        <v>15390474</v>
      </c>
      <c r="X807" s="57"/>
      <c r="Z807" s="104" t="s">
        <v>3253</v>
      </c>
      <c r="AA807" s="47" t="str">
        <f>CONCATENATE("&gt;",F807,"_",C807," ",Z807)</f>
        <v>&gt;WNV_F1_ Flav.WNV</v>
      </c>
      <c r="AB807" s="44" t="str">
        <f>P807</f>
        <v>TACAACATGATGGGVAARAGAGAGA</v>
      </c>
      <c r="AH807" s="45">
        <v>806</v>
      </c>
    </row>
    <row r="808" spans="1:34" ht="14.25" customHeight="1" thickTop="1" thickBot="1" x14ac:dyDescent="0.25">
      <c r="A808" s="71">
        <v>100</v>
      </c>
      <c r="B808" s="53">
        <f>(I808/1000)/(A808/1000000)</f>
        <v>332</v>
      </c>
      <c r="C808" s="220"/>
      <c r="F808" s="81" t="s">
        <v>1775</v>
      </c>
      <c r="H808" s="48">
        <v>332</v>
      </c>
      <c r="I808" s="49">
        <v>33.200000000000003</v>
      </c>
      <c r="J808" s="95">
        <v>251</v>
      </c>
      <c r="K808" s="48">
        <v>8.4</v>
      </c>
      <c r="L808" s="50">
        <v>7576</v>
      </c>
      <c r="M808" s="48">
        <v>46</v>
      </c>
      <c r="N808" s="75">
        <v>62.4</v>
      </c>
      <c r="O808" s="61">
        <v>332</v>
      </c>
      <c r="P808" s="44" t="s">
        <v>1776</v>
      </c>
      <c r="Q808" s="56">
        <v>25</v>
      </c>
      <c r="R808" s="48">
        <v>0.01</v>
      </c>
      <c r="S808" s="62" t="s">
        <v>385</v>
      </c>
      <c r="T808" s="73"/>
      <c r="U808" s="62"/>
      <c r="V808" s="62"/>
      <c r="W808" s="52">
        <v>15390469</v>
      </c>
      <c r="X808" s="57"/>
      <c r="Z808" s="104" t="s">
        <v>3253</v>
      </c>
      <c r="AA808" s="47" t="str">
        <f>CONCATENATE("&gt;",F808,"_",C808," ",Z808)</f>
        <v>&gt;WNV_F2_ Flav.WNV</v>
      </c>
      <c r="AB808" s="44" t="str">
        <f>P808</f>
        <v>AGCATGTCTTCYGTBGTCATCCAYT</v>
      </c>
      <c r="AH808" s="45">
        <v>807</v>
      </c>
    </row>
    <row r="809" spans="1:34" ht="14.25" customHeight="1" thickTop="1" thickBot="1" x14ac:dyDescent="0.25">
      <c r="A809" s="71">
        <v>100</v>
      </c>
      <c r="B809" s="53">
        <f>(I809/1000)/(A809/1000000)</f>
        <v>398.99999999999994</v>
      </c>
      <c r="C809" s="220"/>
      <c r="F809" s="81" t="s">
        <v>1775</v>
      </c>
      <c r="H809" s="48">
        <v>399</v>
      </c>
      <c r="I809" s="49">
        <v>39.9</v>
      </c>
      <c r="J809" s="95">
        <v>302</v>
      </c>
      <c r="K809" s="48">
        <v>10.1</v>
      </c>
      <c r="L809" s="50">
        <v>7576</v>
      </c>
      <c r="M809" s="48">
        <v>46</v>
      </c>
      <c r="N809" s="75">
        <v>62.4</v>
      </c>
      <c r="O809" s="61">
        <v>399</v>
      </c>
      <c r="P809" s="44" t="s">
        <v>1776</v>
      </c>
      <c r="Q809" s="56">
        <v>25</v>
      </c>
      <c r="R809" s="48">
        <v>0.01</v>
      </c>
      <c r="S809" s="62" t="s">
        <v>385</v>
      </c>
      <c r="T809" s="73"/>
      <c r="U809" s="62"/>
      <c r="V809" s="62"/>
      <c r="W809" s="52">
        <v>15390475</v>
      </c>
      <c r="X809" s="57"/>
      <c r="Z809" s="104" t="s">
        <v>3253</v>
      </c>
      <c r="AA809" s="47" t="str">
        <f>CONCATENATE("&gt;",F809,"_",C809," ",Z809)</f>
        <v>&gt;WNV_F2_ Flav.WNV</v>
      </c>
      <c r="AB809" s="44" t="str">
        <f>P809</f>
        <v>AGCATGTCTTCYGTBGTCATCCAYT</v>
      </c>
      <c r="AH809" s="45">
        <v>808</v>
      </c>
    </row>
    <row r="810" spans="1:34" ht="14.25" customHeight="1" thickTop="1" thickBot="1" x14ac:dyDescent="0.25">
      <c r="A810" s="71">
        <v>100</v>
      </c>
      <c r="B810" s="53">
        <f>(I810/1000)/(A810/1000000)</f>
        <v>261</v>
      </c>
      <c r="C810" s="220"/>
      <c r="F810" s="81" t="s">
        <v>1777</v>
      </c>
      <c r="H810" s="48">
        <v>261</v>
      </c>
      <c r="I810" s="49">
        <v>26.1</v>
      </c>
      <c r="J810" s="95">
        <v>211</v>
      </c>
      <c r="K810" s="48">
        <v>8.1</v>
      </c>
      <c r="L810" s="50">
        <v>8074</v>
      </c>
      <c r="M810" s="48">
        <v>48</v>
      </c>
      <c r="N810" s="75">
        <v>64.3</v>
      </c>
      <c r="O810" s="61">
        <v>261</v>
      </c>
      <c r="P810" s="44" t="s">
        <v>1778</v>
      </c>
      <c r="Q810" s="56">
        <v>26</v>
      </c>
      <c r="R810" s="48">
        <v>0.01</v>
      </c>
      <c r="S810" s="62" t="s">
        <v>385</v>
      </c>
      <c r="T810" s="73"/>
      <c r="U810" s="62"/>
      <c r="V810" s="62"/>
      <c r="W810" s="52">
        <v>15390470</v>
      </c>
      <c r="X810" s="57"/>
      <c r="Z810" s="104" t="s">
        <v>3253</v>
      </c>
      <c r="AA810" s="47" t="str">
        <f>CONCATENATE("&gt;",F810,"_",C810," ",Z810)</f>
        <v>&gt;WNV_F3_ Flav.WNV</v>
      </c>
      <c r="AB810" s="44" t="str">
        <f>P810</f>
        <v>GARTGGATGACVACRGAAGACATGCT</v>
      </c>
      <c r="AH810" s="45">
        <v>809</v>
      </c>
    </row>
    <row r="811" spans="1:34" ht="14.25" customHeight="1" thickTop="1" thickBot="1" x14ac:dyDescent="0.25">
      <c r="A811" s="71">
        <v>100</v>
      </c>
      <c r="B811" s="53">
        <f>(I811/1000)/(A811/1000000)</f>
        <v>273.99999999999994</v>
      </c>
      <c r="C811" s="220"/>
      <c r="F811" s="81" t="s">
        <v>1777</v>
      </c>
      <c r="H811" s="48">
        <v>274</v>
      </c>
      <c r="I811" s="49">
        <v>27.4</v>
      </c>
      <c r="J811" s="95">
        <v>221</v>
      </c>
      <c r="K811" s="48">
        <v>8.5</v>
      </c>
      <c r="L811" s="50">
        <v>8074</v>
      </c>
      <c r="M811" s="48">
        <v>48</v>
      </c>
      <c r="N811" s="75">
        <v>64.3</v>
      </c>
      <c r="O811" s="61">
        <v>274</v>
      </c>
      <c r="P811" s="44" t="s">
        <v>1778</v>
      </c>
      <c r="Q811" s="56">
        <v>26</v>
      </c>
      <c r="R811" s="48">
        <v>0.01</v>
      </c>
      <c r="S811" s="62" t="s">
        <v>385</v>
      </c>
      <c r="T811" s="73"/>
      <c r="U811" s="62"/>
      <c r="V811" s="62"/>
      <c r="W811" s="52">
        <v>15390476</v>
      </c>
      <c r="X811" s="57"/>
      <c r="Z811" s="104" t="s">
        <v>3253</v>
      </c>
      <c r="AA811" s="47" t="str">
        <f>CONCATENATE("&gt;",F811,"_",C811," ",Z811)</f>
        <v>&gt;WNV_F3_ Flav.WNV</v>
      </c>
      <c r="AB811" s="44" t="str">
        <f>P811</f>
        <v>GARTGGATGACVACRGAAGACATGCT</v>
      </c>
      <c r="AH811" s="45">
        <v>810</v>
      </c>
    </row>
    <row r="812" spans="1:34" ht="14.25" customHeight="1" thickTop="1" thickBot="1" x14ac:dyDescent="0.25">
      <c r="A812" s="71">
        <v>100</v>
      </c>
      <c r="B812" s="53">
        <f>(I812/1000)/(A812/1000000)</f>
        <v>298</v>
      </c>
      <c r="F812" s="81" t="s">
        <v>1779</v>
      </c>
      <c r="H812" s="48">
        <v>298</v>
      </c>
      <c r="I812" s="49">
        <v>29.8</v>
      </c>
      <c r="J812" s="95">
        <v>234</v>
      </c>
      <c r="K812" s="48">
        <v>7.6</v>
      </c>
      <c r="L812" s="50">
        <v>7864</v>
      </c>
      <c r="M812" s="48">
        <v>53</v>
      </c>
      <c r="N812" s="75">
        <v>66.400000000000006</v>
      </c>
      <c r="O812" s="61">
        <v>298</v>
      </c>
      <c r="P812" s="44" t="s">
        <v>1780</v>
      </c>
      <c r="Q812" s="56">
        <v>26</v>
      </c>
      <c r="R812" s="48">
        <v>0.01</v>
      </c>
      <c r="S812" s="62" t="s">
        <v>385</v>
      </c>
      <c r="T812" s="73"/>
      <c r="U812" s="62"/>
      <c r="V812" s="62"/>
      <c r="W812" s="52">
        <v>15390471</v>
      </c>
      <c r="X812" s="57"/>
      <c r="Z812" s="104" t="s">
        <v>3253</v>
      </c>
      <c r="AA812" s="47" t="str">
        <f>CONCATENATE("&gt;",F812,"_",C812," ",Z812)</f>
        <v>&gt;WNV_F4_ Flav.WNV</v>
      </c>
      <c r="AB812" s="44" t="str">
        <f>P812</f>
        <v>GGGGTCTCCTCTAACCTCTAGTCCTT</v>
      </c>
      <c r="AH812" s="45">
        <v>811</v>
      </c>
    </row>
    <row r="813" spans="1:34" ht="14.25" customHeight="1" thickTop="1" thickBot="1" x14ac:dyDescent="0.25">
      <c r="A813" s="71">
        <v>100</v>
      </c>
      <c r="B813" s="53">
        <f>(I813/1000)/(A813/1000000)</f>
        <v>337</v>
      </c>
      <c r="F813" s="81" t="s">
        <v>1779</v>
      </c>
      <c r="H813" s="48">
        <v>337</v>
      </c>
      <c r="I813" s="49">
        <v>33.700000000000003</v>
      </c>
      <c r="J813" s="95">
        <v>265</v>
      </c>
      <c r="K813" s="48">
        <v>8.6</v>
      </c>
      <c r="L813" s="50">
        <v>7864</v>
      </c>
      <c r="M813" s="48">
        <v>53</v>
      </c>
      <c r="N813" s="75">
        <v>66.400000000000006</v>
      </c>
      <c r="O813" s="61">
        <v>337</v>
      </c>
      <c r="P813" s="44" t="s">
        <v>1780</v>
      </c>
      <c r="Q813" s="56">
        <v>26</v>
      </c>
      <c r="R813" s="48">
        <v>0.01</v>
      </c>
      <c r="S813" s="62" t="s">
        <v>385</v>
      </c>
      <c r="T813" s="73"/>
      <c r="U813" s="62"/>
      <c r="V813" s="62"/>
      <c r="W813" s="52">
        <v>15390477</v>
      </c>
      <c r="X813" s="57"/>
      <c r="Z813" s="104" t="s">
        <v>3253</v>
      </c>
      <c r="AA813" s="47" t="str">
        <f>CONCATENATE("&gt;",F813,"_",C813," ",Z813)</f>
        <v>&gt;WNV_F4_ Flav.WNV</v>
      </c>
      <c r="AB813" s="44" t="str">
        <f>P813</f>
        <v>GGGGTCTCCTCTAACCTCTAGTCCTT</v>
      </c>
      <c r="AH813" s="45">
        <v>812</v>
      </c>
    </row>
    <row r="814" spans="1:34" ht="14.25" customHeight="1" thickTop="1" thickBot="1" x14ac:dyDescent="0.25">
      <c r="A814" s="71">
        <v>100</v>
      </c>
      <c r="B814" s="53">
        <f>(I814/1000)/(A814/1000000)</f>
        <v>150.99999999999997</v>
      </c>
      <c r="C814" s="220"/>
      <c r="F814" s="81" t="s">
        <v>1781</v>
      </c>
      <c r="H814" s="48">
        <v>151</v>
      </c>
      <c r="I814" s="49">
        <v>15.1</v>
      </c>
      <c r="J814" s="95">
        <v>93</v>
      </c>
      <c r="K814" s="48">
        <v>3.5</v>
      </c>
      <c r="L814" s="50">
        <v>6191</v>
      </c>
      <c r="M814" s="48">
        <v>55</v>
      </c>
      <c r="N814" s="75">
        <v>59.4</v>
      </c>
      <c r="O814" s="61">
        <v>151</v>
      </c>
      <c r="P814" s="44" t="s">
        <v>1782</v>
      </c>
      <c r="Q814" s="56">
        <v>20</v>
      </c>
      <c r="R814" s="48">
        <v>0.01</v>
      </c>
      <c r="S814" s="62" t="s">
        <v>385</v>
      </c>
      <c r="T814" s="73"/>
      <c r="U814" s="62"/>
      <c r="V814" s="62"/>
      <c r="W814" s="52">
        <v>15390472</v>
      </c>
      <c r="X814" s="57"/>
      <c r="Z814" s="104" t="s">
        <v>3253</v>
      </c>
      <c r="AA814" s="47" t="str">
        <f>CONCATENATE("&gt;",F814,"_",C814," ",Z814)</f>
        <v>&gt;WNV_F5_ Flav.WNV</v>
      </c>
      <c r="AB814" s="44" t="str">
        <f>P814</f>
        <v>GCCACCGGAAGTTGAGTAGA</v>
      </c>
      <c r="AH814" s="45">
        <v>813</v>
      </c>
    </row>
    <row r="815" spans="1:34" ht="14.25" customHeight="1" thickTop="1" thickBot="1" x14ac:dyDescent="0.25">
      <c r="A815" s="71">
        <v>100</v>
      </c>
      <c r="B815" s="53">
        <f>(I815/1000)/(A815/1000000)</f>
        <v>236.99999999999997</v>
      </c>
      <c r="C815" s="220"/>
      <c r="F815" s="81" t="s">
        <v>1781</v>
      </c>
      <c r="H815" s="48">
        <v>237</v>
      </c>
      <c r="I815" s="49">
        <v>23.7</v>
      </c>
      <c r="J815" s="95">
        <v>147</v>
      </c>
      <c r="K815" s="48">
        <v>5.5</v>
      </c>
      <c r="L815" s="50">
        <v>6191</v>
      </c>
      <c r="M815" s="48">
        <v>55</v>
      </c>
      <c r="N815" s="75">
        <v>59.4</v>
      </c>
      <c r="O815" s="61">
        <v>237</v>
      </c>
      <c r="P815" s="44" t="s">
        <v>1782</v>
      </c>
      <c r="Q815" s="56">
        <v>20</v>
      </c>
      <c r="R815" s="48">
        <v>0.01</v>
      </c>
      <c r="S815" s="62" t="s">
        <v>385</v>
      </c>
      <c r="T815" s="73"/>
      <c r="U815" s="62"/>
      <c r="V815" s="62"/>
      <c r="W815" s="52">
        <v>15390478</v>
      </c>
      <c r="X815" s="57"/>
      <c r="Z815" s="104" t="s">
        <v>3253</v>
      </c>
      <c r="AA815" s="47" t="str">
        <f>CONCATENATE("&gt;",F815,"_",C815," ",Z815)</f>
        <v>&gt;WNV_F5_ Flav.WNV</v>
      </c>
      <c r="AB815" s="44" t="str">
        <f>P815</f>
        <v>GCCACCGGAAGTTGAGTAGA</v>
      </c>
      <c r="AH815" s="45">
        <v>814</v>
      </c>
    </row>
    <row r="816" spans="1:34" ht="14.25" customHeight="1" thickTop="1" thickBot="1" x14ac:dyDescent="0.25">
      <c r="A816" s="71">
        <v>100</v>
      </c>
      <c r="B816" s="53">
        <f>(I816/1000)/(A816/1000000)</f>
        <v>100</v>
      </c>
      <c r="F816" s="81" t="s">
        <v>1783</v>
      </c>
      <c r="H816" s="48">
        <v>100</v>
      </c>
      <c r="I816" s="49">
        <v>10</v>
      </c>
      <c r="J816" s="95">
        <v>62</v>
      </c>
      <c r="K816" s="48">
        <v>2.2999999999999998</v>
      </c>
      <c r="L816" s="50">
        <v>6222</v>
      </c>
      <c r="M816" s="48">
        <v>55</v>
      </c>
      <c r="N816" s="75">
        <v>59.4</v>
      </c>
      <c r="O816" s="61">
        <v>100</v>
      </c>
      <c r="P816" s="44" t="s">
        <v>1784</v>
      </c>
      <c r="Q816" s="56">
        <v>20</v>
      </c>
      <c r="R816" s="48">
        <v>0.01</v>
      </c>
      <c r="S816" s="62" t="s">
        <v>385</v>
      </c>
      <c r="T816" s="73"/>
      <c r="U816" s="62"/>
      <c r="V816" s="62"/>
      <c r="W816" s="52">
        <v>15390473</v>
      </c>
      <c r="X816" s="57"/>
      <c r="Z816" s="104" t="s">
        <v>3253</v>
      </c>
      <c r="AA816" s="47" t="str">
        <f>CONCATENATE("&gt;",F816,"_",C816," ",Z816)</f>
        <v>&gt;WNV_F6_ Flav.WNV</v>
      </c>
      <c r="AB816" s="44" t="str">
        <f>P816</f>
        <v>GCTGGTTGTGCAGAGCAGAA</v>
      </c>
      <c r="AH816" s="45">
        <v>815</v>
      </c>
    </row>
    <row r="817" spans="1:34" ht="14.25" customHeight="1" thickTop="1" thickBot="1" x14ac:dyDescent="0.25">
      <c r="A817" s="71">
        <v>100</v>
      </c>
      <c r="B817" s="53">
        <f>(I817/1000)/(A817/1000000)</f>
        <v>156.99999999999997</v>
      </c>
      <c r="F817" s="81" t="s">
        <v>1783</v>
      </c>
      <c r="H817" s="48">
        <v>157</v>
      </c>
      <c r="I817" s="49">
        <v>15.7</v>
      </c>
      <c r="J817" s="95">
        <v>97</v>
      </c>
      <c r="K817" s="48">
        <v>3.6</v>
      </c>
      <c r="L817" s="50">
        <v>6222</v>
      </c>
      <c r="M817" s="48">
        <v>55</v>
      </c>
      <c r="N817" s="75">
        <v>59.4</v>
      </c>
      <c r="O817" s="61">
        <v>157</v>
      </c>
      <c r="P817" s="44" t="s">
        <v>1784</v>
      </c>
      <c r="Q817" s="56">
        <v>20</v>
      </c>
      <c r="R817" s="48">
        <v>0.01</v>
      </c>
      <c r="S817" s="62" t="s">
        <v>385</v>
      </c>
      <c r="T817" s="73"/>
      <c r="U817" s="62"/>
      <c r="V817" s="62"/>
      <c r="W817" s="52">
        <v>15390479</v>
      </c>
      <c r="X817" s="57"/>
      <c r="Z817" s="104" t="s">
        <v>3253</v>
      </c>
      <c r="AA817" s="47" t="str">
        <f>CONCATENATE("&gt;",F817,"_",C817," ",Z817)</f>
        <v>&gt;WNV_F6_ Flav.WNV</v>
      </c>
      <c r="AB817" s="44" t="str">
        <f>P817</f>
        <v>GCTGGTTGTGCAGAGCAGAA</v>
      </c>
      <c r="AH817" s="45">
        <v>816</v>
      </c>
    </row>
    <row r="818" spans="1:34" ht="14.25" customHeight="1" thickTop="1" thickBot="1" x14ac:dyDescent="0.25">
      <c r="A818" s="71">
        <v>100</v>
      </c>
      <c r="B818" s="53">
        <f>(I818/1000)/(A818/1000000)</f>
        <v>400</v>
      </c>
      <c r="C818" s="220"/>
      <c r="F818" s="81" t="s">
        <v>1785</v>
      </c>
      <c r="H818" s="48">
        <v>400</v>
      </c>
      <c r="I818" s="49">
        <v>40</v>
      </c>
      <c r="J818" s="95">
        <v>313</v>
      </c>
      <c r="K818" s="48">
        <v>10.7</v>
      </c>
      <c r="L818" s="50">
        <v>7836</v>
      </c>
      <c r="M818" s="48">
        <v>57</v>
      </c>
      <c r="N818" s="75">
        <v>68</v>
      </c>
      <c r="O818" s="61">
        <v>400</v>
      </c>
      <c r="P818" s="44" t="s">
        <v>1786</v>
      </c>
      <c r="Q818" s="56">
        <v>26</v>
      </c>
      <c r="R818" s="48">
        <v>0.05</v>
      </c>
      <c r="S818" s="62" t="s">
        <v>385</v>
      </c>
      <c r="T818" s="73"/>
      <c r="U818" s="62"/>
      <c r="V818" s="62"/>
      <c r="W818" s="52">
        <v>15429426</v>
      </c>
      <c r="X818" s="57"/>
      <c r="Z818" s="104" t="s">
        <v>3228</v>
      </c>
      <c r="AA818" s="47" t="str">
        <f>CONCATENATE("&gt;",F818,"_",C818," ",Z818)</f>
        <v>&gt;JEV_NS13rev_ Flav.JEV</v>
      </c>
      <c r="AB818" s="44" t="str">
        <f>P818</f>
        <v>TCACCACCAGCTACATACTTCGGCGC</v>
      </c>
      <c r="AH818" s="45">
        <v>817</v>
      </c>
    </row>
    <row r="819" spans="1:34" ht="14.25" customHeight="1" thickTop="1" thickBot="1" x14ac:dyDescent="0.25">
      <c r="A819" s="71">
        <v>100</v>
      </c>
      <c r="B819" s="53">
        <f>(I819/1000)/(A819/1000000)</f>
        <v>198.99999999999997</v>
      </c>
      <c r="C819" s="220"/>
      <c r="F819" s="81" t="s">
        <v>1162</v>
      </c>
      <c r="H819" s="48">
        <v>199</v>
      </c>
      <c r="I819" s="49">
        <v>19.899999999999999</v>
      </c>
      <c r="J819" s="95">
        <v>117</v>
      </c>
      <c r="K819" s="48">
        <v>4.3</v>
      </c>
      <c r="L819" s="50">
        <v>5867</v>
      </c>
      <c r="M819" s="48">
        <v>47</v>
      </c>
      <c r="N819" s="75">
        <v>54.5</v>
      </c>
      <c r="O819" s="61">
        <v>199</v>
      </c>
      <c r="P819" s="44" t="s">
        <v>1163</v>
      </c>
      <c r="Q819" s="56">
        <v>19</v>
      </c>
      <c r="R819" s="48">
        <v>0.05</v>
      </c>
      <c r="S819" s="62" t="s">
        <v>385</v>
      </c>
      <c r="T819" s="73"/>
      <c r="U819" s="62"/>
      <c r="V819" s="62"/>
      <c r="W819" s="52">
        <v>15429427</v>
      </c>
      <c r="X819" s="57"/>
      <c r="Z819" s="104" t="s">
        <v>1303</v>
      </c>
      <c r="AA819" s="47" t="str">
        <f>CONCATENATE("&gt;",F819,"_",C819," ",Z819)</f>
        <v>&gt;PrP2_ PrP</v>
      </c>
      <c r="AB819" s="44" t="str">
        <f>P819</f>
        <v>AGTGACTATGAGGACCGTT</v>
      </c>
      <c r="AH819" s="45">
        <v>818</v>
      </c>
    </row>
    <row r="820" spans="1:34" ht="14.25" customHeight="1" thickTop="1" thickBot="1" x14ac:dyDescent="0.25">
      <c r="A820" s="71">
        <v>100</v>
      </c>
      <c r="B820" s="53">
        <f>(I820/1000)/(A820/1000000)</f>
        <v>148</v>
      </c>
      <c r="C820" s="220"/>
      <c r="F820" s="81" t="s">
        <v>1162</v>
      </c>
      <c r="H820" s="48">
        <v>148</v>
      </c>
      <c r="I820" s="49">
        <v>14.8</v>
      </c>
      <c r="J820" s="95">
        <v>87</v>
      </c>
      <c r="K820" s="48">
        <v>3.2</v>
      </c>
      <c r="L820" s="50">
        <v>5867</v>
      </c>
      <c r="M820" s="48">
        <v>47</v>
      </c>
      <c r="N820" s="75">
        <v>54.5</v>
      </c>
      <c r="O820" s="61">
        <v>148</v>
      </c>
      <c r="P820" s="44" t="s">
        <v>1163</v>
      </c>
      <c r="Q820" s="56">
        <v>19</v>
      </c>
      <c r="R820" s="48">
        <v>0.05</v>
      </c>
      <c r="S820" s="62" t="s">
        <v>385</v>
      </c>
      <c r="T820" s="73"/>
      <c r="U820" s="62"/>
      <c r="V820" s="62"/>
      <c r="W820" s="52">
        <v>15429428</v>
      </c>
      <c r="X820" s="57"/>
      <c r="Z820" s="104" t="s">
        <v>1303</v>
      </c>
      <c r="AA820" s="47" t="str">
        <f>CONCATENATE("&gt;",F820,"_",C820," ",Z820)</f>
        <v>&gt;PrP2_ PrP</v>
      </c>
      <c r="AB820" s="44" t="str">
        <f>P820</f>
        <v>AGTGACTATGAGGACCGTT</v>
      </c>
      <c r="AH820" s="45">
        <v>819</v>
      </c>
    </row>
    <row r="821" spans="1:34" ht="14.25" customHeight="1" thickTop="1" thickBot="1" x14ac:dyDescent="0.25">
      <c r="A821" s="71">
        <v>100</v>
      </c>
      <c r="B821" s="53">
        <f>(I821/1000)/(A821/1000000)</f>
        <v>459.99999999999994</v>
      </c>
      <c r="F821" s="81" t="s">
        <v>1164</v>
      </c>
      <c r="H821" s="48">
        <v>460</v>
      </c>
      <c r="I821" s="49">
        <v>46</v>
      </c>
      <c r="J821" s="95">
        <v>239</v>
      </c>
      <c r="K821" s="48">
        <v>8.1</v>
      </c>
      <c r="L821" s="50">
        <v>5207</v>
      </c>
      <c r="M821" s="48">
        <v>47</v>
      </c>
      <c r="N821" s="75">
        <v>50.4</v>
      </c>
      <c r="O821" s="61">
        <v>460</v>
      </c>
      <c r="P821" s="44" t="s">
        <v>1165</v>
      </c>
      <c r="Q821" s="56">
        <v>17</v>
      </c>
      <c r="R821" s="48">
        <v>0.05</v>
      </c>
      <c r="S821" s="62" t="s">
        <v>385</v>
      </c>
      <c r="T821" s="73"/>
      <c r="U821" s="62"/>
      <c r="V821" s="62"/>
      <c r="W821" s="52">
        <v>15429429</v>
      </c>
      <c r="X821" s="57"/>
      <c r="Z821" s="104" t="s">
        <v>1303</v>
      </c>
      <c r="AA821" s="47" t="str">
        <f>CONCATENATE("&gt;",F821,"_",C821," ",Z821)</f>
        <v>&gt;PrP3_ PrP</v>
      </c>
      <c r="AB821" s="44" t="str">
        <f>P821</f>
        <v>GTTCCTTGACTGTGATG</v>
      </c>
      <c r="AH821" s="45">
        <v>820</v>
      </c>
    </row>
    <row r="822" spans="1:34" ht="14.25" customHeight="1" thickTop="1" thickBot="1" x14ac:dyDescent="0.25">
      <c r="A822" s="71">
        <v>100</v>
      </c>
      <c r="B822" s="53">
        <f>(I822/1000)/(A822/1000000)</f>
        <v>352</v>
      </c>
      <c r="F822" s="81" t="s">
        <v>1164</v>
      </c>
      <c r="H822" s="48">
        <v>352</v>
      </c>
      <c r="I822" s="49">
        <v>35.200000000000003</v>
      </c>
      <c r="J822" s="95">
        <v>183</v>
      </c>
      <c r="K822" s="48">
        <v>6.2</v>
      </c>
      <c r="L822" s="50">
        <v>5207</v>
      </c>
      <c r="M822" s="48">
        <v>47</v>
      </c>
      <c r="N822" s="75">
        <v>50.4</v>
      </c>
      <c r="O822" s="61">
        <v>352</v>
      </c>
      <c r="P822" s="44" t="s">
        <v>1165</v>
      </c>
      <c r="Q822" s="56">
        <v>17</v>
      </c>
      <c r="R822" s="48">
        <v>0.05</v>
      </c>
      <c r="S822" s="62" t="s">
        <v>385</v>
      </c>
      <c r="T822" s="73"/>
      <c r="U822" s="62"/>
      <c r="V822" s="62"/>
      <c r="W822" s="52">
        <v>15429430</v>
      </c>
      <c r="X822" s="57"/>
      <c r="Z822" s="104" t="s">
        <v>1303</v>
      </c>
      <c r="AA822" s="47" t="str">
        <f>CONCATENATE("&gt;",F822,"_",C822," ",Z822)</f>
        <v>&gt;PrP3_ PrP</v>
      </c>
      <c r="AB822" s="44" t="str">
        <f>P822</f>
        <v>GTTCCTTGACTGTGATG</v>
      </c>
      <c r="AH822" s="45">
        <v>821</v>
      </c>
    </row>
    <row r="823" spans="1:34" ht="14.25" customHeight="1" thickTop="1" thickBot="1" x14ac:dyDescent="0.25">
      <c r="A823" s="71">
        <v>100</v>
      </c>
      <c r="B823" s="53">
        <f>(I823/1000)/(A823/1000000)</f>
        <v>420.99999999999994</v>
      </c>
      <c r="C823" s="220"/>
      <c r="F823" s="81" t="s">
        <v>1787</v>
      </c>
      <c r="H823" s="48">
        <v>421</v>
      </c>
      <c r="I823" s="49">
        <v>42.1</v>
      </c>
      <c r="J823" s="95">
        <v>255</v>
      </c>
      <c r="K823" s="48">
        <v>9.1</v>
      </c>
      <c r="L823" s="50">
        <v>6053</v>
      </c>
      <c r="M823" s="48">
        <v>50</v>
      </c>
      <c r="N823" s="75">
        <v>57.3</v>
      </c>
      <c r="O823" s="61">
        <v>421</v>
      </c>
      <c r="P823" s="44" t="s">
        <v>1788</v>
      </c>
      <c r="Q823" s="56">
        <v>20</v>
      </c>
      <c r="R823" s="48">
        <v>0.01</v>
      </c>
      <c r="S823" s="62" t="s">
        <v>385</v>
      </c>
      <c r="T823" s="73"/>
      <c r="U823" s="62"/>
      <c r="V823" s="62"/>
      <c r="W823" s="52">
        <v>15443601</v>
      </c>
      <c r="X823" s="57"/>
      <c r="AA823" s="47" t="str">
        <f>CONCATENATE("&gt;",F823,"_",C823," ",Z823)</f>
        <v xml:space="preserve">&gt;As3_ </v>
      </c>
      <c r="AB823" s="44" t="str">
        <f>P823</f>
        <v>GGYTTKACCCACATNCCRAA</v>
      </c>
      <c r="AH823" s="45">
        <v>822</v>
      </c>
    </row>
    <row r="824" spans="1:34" ht="14.25" customHeight="1" thickTop="1" thickBot="1" x14ac:dyDescent="0.25">
      <c r="A824" s="71">
        <v>100</v>
      </c>
      <c r="B824" s="53">
        <f>(I824/1000)/(A824/1000000)</f>
        <v>397.99999999999994</v>
      </c>
      <c r="C824" s="220"/>
      <c r="F824" s="81" t="s">
        <v>1789</v>
      </c>
      <c r="H824" s="48">
        <v>398</v>
      </c>
      <c r="I824" s="49">
        <v>39.799999999999997</v>
      </c>
      <c r="J824" s="95">
        <v>319</v>
      </c>
      <c r="K824" s="48">
        <v>11.3</v>
      </c>
      <c r="L824" s="50">
        <v>8017</v>
      </c>
      <c r="M824" s="48">
        <v>42</v>
      </c>
      <c r="N824" s="75">
        <v>61.9</v>
      </c>
      <c r="O824" s="61">
        <v>398</v>
      </c>
      <c r="P824" s="44" t="s">
        <v>1790</v>
      </c>
      <c r="Q824" s="56">
        <v>26</v>
      </c>
      <c r="R824" s="48">
        <v>0.01</v>
      </c>
      <c r="S824" s="62" t="s">
        <v>385</v>
      </c>
      <c r="T824" s="73"/>
      <c r="U824" s="62"/>
      <c r="V824" s="62"/>
      <c r="W824" s="52">
        <v>15443602</v>
      </c>
      <c r="X824" s="57"/>
      <c r="AA824" s="47" t="str">
        <f>CONCATENATE("&gt;",F824,"_",C824," ",Z824)</f>
        <v xml:space="preserve">&gt;Ad3_ </v>
      </c>
      <c r="AB824" s="44" t="str">
        <f>P824</f>
        <v>GTNTWYGAYATHTGYGGHATGTAYGC</v>
      </c>
      <c r="AH824" s="45">
        <v>823</v>
      </c>
    </row>
    <row r="825" spans="1:34" ht="14.25" customHeight="1" thickTop="1" thickBot="1" x14ac:dyDescent="0.25">
      <c r="A825" s="71">
        <v>100</v>
      </c>
      <c r="B825" s="53">
        <f>(I825/1000)/(A825/1000000)</f>
        <v>99</v>
      </c>
      <c r="C825" s="220"/>
      <c r="F825" s="81" t="s">
        <v>1791</v>
      </c>
      <c r="H825" s="48">
        <v>99</v>
      </c>
      <c r="I825" s="49">
        <v>9.9</v>
      </c>
      <c r="J825" s="95">
        <v>70</v>
      </c>
      <c r="K825" s="48">
        <v>2.8</v>
      </c>
      <c r="L825" s="50">
        <v>7002</v>
      </c>
      <c r="M825" s="48">
        <v>54</v>
      </c>
      <c r="N825" s="75">
        <v>62.1</v>
      </c>
      <c r="O825" s="61">
        <v>99</v>
      </c>
      <c r="P825" s="44" t="s">
        <v>1792</v>
      </c>
      <c r="Q825" s="56">
        <v>22</v>
      </c>
      <c r="R825" s="48">
        <v>0.05</v>
      </c>
      <c r="S825" s="62" t="s">
        <v>385</v>
      </c>
      <c r="T825" s="73"/>
      <c r="U825" s="62"/>
      <c r="V825" s="62"/>
      <c r="W825" s="52">
        <v>15555068</v>
      </c>
      <c r="X825" s="57"/>
      <c r="Y825" s="220"/>
      <c r="Z825" s="104" t="s">
        <v>3206</v>
      </c>
      <c r="AA825" s="47" t="str">
        <f>CONCATENATE("&gt;",F825,"_",C825," ",Z825)</f>
        <v>&gt;AlphaV30_ Alpha</v>
      </c>
      <c r="AB825" s="44" t="str">
        <f>P825</f>
        <v>AGGATGGAAGGGGAGGGAAATG</v>
      </c>
      <c r="AH825" s="45">
        <v>824</v>
      </c>
    </row>
    <row r="826" spans="1:34" ht="14.25" customHeight="1" thickTop="1" thickBot="1" x14ac:dyDescent="0.25">
      <c r="A826" s="71">
        <v>100</v>
      </c>
      <c r="B826" s="53">
        <f>(I826/1000)/(A826/1000000)</f>
        <v>219.99999999999997</v>
      </c>
      <c r="C826" s="220"/>
      <c r="F826" s="81" t="s">
        <v>1793</v>
      </c>
      <c r="H826" s="48">
        <v>220</v>
      </c>
      <c r="I826" s="49">
        <v>22</v>
      </c>
      <c r="J826" s="95">
        <v>161</v>
      </c>
      <c r="K826" s="48">
        <v>5.8</v>
      </c>
      <c r="L826" s="50">
        <v>7316</v>
      </c>
      <c r="M826" s="48">
        <v>62</v>
      </c>
      <c r="N826" s="75">
        <v>67.8</v>
      </c>
      <c r="O826" s="61">
        <v>220</v>
      </c>
      <c r="P826" s="44" t="s">
        <v>1406</v>
      </c>
      <c r="Q826" s="56">
        <v>24</v>
      </c>
      <c r="R826" s="48">
        <v>0.05</v>
      </c>
      <c r="S826" s="62" t="s">
        <v>385</v>
      </c>
      <c r="T826" s="73"/>
      <c r="U826" s="62"/>
      <c r="V826" s="62"/>
      <c r="W826" s="52">
        <v>15555069</v>
      </c>
      <c r="X826" s="57"/>
      <c r="Z826" s="104" t="s">
        <v>3206</v>
      </c>
      <c r="AA826" s="47" t="str">
        <f>CONCATENATE("&gt;",F826,"_",C826," ",Z826)</f>
        <v>&gt;AlphaV20_ Alpha</v>
      </c>
      <c r="AB826" s="44" t="str">
        <f>P826</f>
        <v>CTTGACCGCAAGCGCACAGCACAG</v>
      </c>
      <c r="AH826" s="45">
        <v>825</v>
      </c>
    </row>
    <row r="827" spans="1:34" ht="14.25" customHeight="1" thickTop="1" thickBot="1" x14ac:dyDescent="0.25">
      <c r="A827" s="71">
        <v>100</v>
      </c>
      <c r="B827" s="53">
        <f>(I827/1000)/(A827/1000000)</f>
        <v>345</v>
      </c>
      <c r="C827" s="220"/>
      <c r="F827" s="81" t="s">
        <v>1794</v>
      </c>
      <c r="H827" s="48">
        <v>345</v>
      </c>
      <c r="I827" s="49">
        <v>34.5</v>
      </c>
      <c r="J827" s="95">
        <v>214</v>
      </c>
      <c r="K827" s="48">
        <v>7.5</v>
      </c>
      <c r="L827" s="50">
        <v>6204</v>
      </c>
      <c r="M827" s="48">
        <v>55</v>
      </c>
      <c r="N827" s="75">
        <v>59.4</v>
      </c>
      <c r="O827" s="61">
        <v>345</v>
      </c>
      <c r="P827" s="44" t="s">
        <v>1795</v>
      </c>
      <c r="Q827" s="56">
        <v>20</v>
      </c>
      <c r="R827" s="48">
        <v>0.05</v>
      </c>
      <c r="S827" s="62" t="s">
        <v>385</v>
      </c>
      <c r="T827" s="73"/>
      <c r="U827" s="62"/>
      <c r="V827" s="62"/>
      <c r="W827" s="52">
        <v>15555070</v>
      </c>
      <c r="X827" s="57"/>
      <c r="AA827" s="47" t="str">
        <f>CONCATENATE("&gt;",F827,"_",C827," ",Z827)</f>
        <v xml:space="preserve">&gt;I2_ </v>
      </c>
      <c r="AB827" s="44" t="str">
        <f>P827</f>
        <v>CTGGATGCTGAGTGTCAGGT</v>
      </c>
      <c r="AH827" s="45">
        <v>826</v>
      </c>
    </row>
    <row r="828" spans="1:34" ht="14.25" customHeight="1" thickTop="1" thickBot="1" x14ac:dyDescent="0.25">
      <c r="A828" s="71">
        <v>100</v>
      </c>
      <c r="B828" s="53">
        <f>(I828/1000)/(A828/1000000)</f>
        <v>467.99999999999994</v>
      </c>
      <c r="C828" s="220"/>
      <c r="F828" s="81" t="s">
        <v>1796</v>
      </c>
      <c r="H828" s="48">
        <v>468</v>
      </c>
      <c r="I828" s="49">
        <v>46.8</v>
      </c>
      <c r="J828" s="95">
        <v>272</v>
      </c>
      <c r="K828" s="48">
        <v>10</v>
      </c>
      <c r="L828" s="50">
        <v>5812</v>
      </c>
      <c r="M828" s="48">
        <v>44</v>
      </c>
      <c r="N828" s="75">
        <v>53.4</v>
      </c>
      <c r="O828" s="61">
        <v>468</v>
      </c>
      <c r="P828" s="44" t="s">
        <v>1797</v>
      </c>
      <c r="Q828" s="56">
        <v>19</v>
      </c>
      <c r="R828" s="48" t="s">
        <v>393</v>
      </c>
      <c r="S828" s="62" t="s">
        <v>393</v>
      </c>
      <c r="T828" s="73"/>
      <c r="U828" s="62"/>
      <c r="V828" s="62"/>
      <c r="W828" s="52">
        <v>15604231</v>
      </c>
      <c r="X828" s="57"/>
      <c r="Z828" s="104" t="s">
        <v>2413</v>
      </c>
      <c r="AA828" s="47" t="str">
        <f>CONCATENATE("&gt;",F828,"_",C828," ",Z828)</f>
        <v>&gt;1NS5F_ Flav</v>
      </c>
      <c r="AB828" s="44" t="str">
        <f>P828</f>
        <v>GCATCTAYAWCAYNATGGG</v>
      </c>
      <c r="AH828" s="45">
        <v>827</v>
      </c>
    </row>
    <row r="829" spans="1:34" ht="14.25" customHeight="1" thickTop="1" thickBot="1" x14ac:dyDescent="0.25">
      <c r="A829" s="71">
        <v>100</v>
      </c>
      <c r="B829" s="53">
        <f>(I829/1000)/(A829/1000000)</f>
        <v>582</v>
      </c>
      <c r="C829" s="220"/>
      <c r="F829" s="81" t="s">
        <v>1798</v>
      </c>
      <c r="H829" s="48">
        <v>582</v>
      </c>
      <c r="I829" s="49">
        <v>58.2</v>
      </c>
      <c r="J829" s="95">
        <v>314</v>
      </c>
      <c r="K829" s="48">
        <v>11.1</v>
      </c>
      <c r="L829" s="50">
        <v>5388</v>
      </c>
      <c r="M829" s="48">
        <v>50</v>
      </c>
      <c r="N829" s="75">
        <v>53.7</v>
      </c>
      <c r="O829" s="61">
        <v>582</v>
      </c>
      <c r="P829" s="44" t="s">
        <v>1799</v>
      </c>
      <c r="Q829" s="56">
        <v>18</v>
      </c>
      <c r="R829" s="48" t="s">
        <v>393</v>
      </c>
      <c r="S829" s="62" t="s">
        <v>393</v>
      </c>
      <c r="T829" s="73"/>
      <c r="U829" s="62"/>
      <c r="V829" s="62"/>
      <c r="W829" s="52">
        <v>15604232</v>
      </c>
      <c r="X829" s="57"/>
      <c r="Z829" s="104" t="s">
        <v>2413</v>
      </c>
      <c r="AA829" s="47" t="str">
        <f>CONCATENATE("&gt;",F829,"_",C829," ",Z829)</f>
        <v>&gt;1NS5Re_ Flav</v>
      </c>
      <c r="AB829" s="44" t="str">
        <f>P829</f>
        <v>CCANACNYNRTTCCANAC</v>
      </c>
      <c r="AH829" s="45">
        <v>828</v>
      </c>
    </row>
    <row r="830" spans="1:34" ht="14.25" customHeight="1" thickTop="1" thickBot="1" x14ac:dyDescent="0.25">
      <c r="A830" s="71">
        <v>100</v>
      </c>
      <c r="B830" s="53">
        <f>(I830/1000)/(A830/1000000)</f>
        <v>680</v>
      </c>
      <c r="C830" s="220"/>
      <c r="F830" s="81" t="s">
        <v>1800</v>
      </c>
      <c r="H830" s="48">
        <v>680</v>
      </c>
      <c r="I830" s="49">
        <v>68</v>
      </c>
      <c r="J830" s="95">
        <v>379</v>
      </c>
      <c r="K830" s="48">
        <v>13.4</v>
      </c>
      <c r="L830" s="50">
        <v>5573</v>
      </c>
      <c r="M830" s="48">
        <v>47</v>
      </c>
      <c r="N830" s="75">
        <v>52.6</v>
      </c>
      <c r="O830" s="61">
        <v>680</v>
      </c>
      <c r="P830" s="44" t="s">
        <v>1801</v>
      </c>
      <c r="Q830" s="56">
        <v>18</v>
      </c>
      <c r="R830" s="48" t="s">
        <v>393</v>
      </c>
      <c r="S830" s="62" t="s">
        <v>393</v>
      </c>
      <c r="T830" s="73"/>
      <c r="U830" s="62"/>
      <c r="V830" s="62"/>
      <c r="W830" s="52">
        <v>15604233</v>
      </c>
      <c r="X830" s="57"/>
      <c r="Z830" s="104" t="s">
        <v>2413</v>
      </c>
      <c r="AA830" s="47" t="str">
        <f>CONCATENATE("&gt;",F830,"_",C830," ",Z830)</f>
        <v>&gt;2NS5F:_ Flav</v>
      </c>
      <c r="AB830" s="44" t="str">
        <f>P830</f>
        <v>GCNATNTGGTWYATGTGG</v>
      </c>
      <c r="AH830" s="45">
        <v>829</v>
      </c>
    </row>
    <row r="831" spans="1:34" ht="14.25" customHeight="1" thickTop="1" thickBot="1" x14ac:dyDescent="0.25">
      <c r="A831" s="71">
        <v>100</v>
      </c>
      <c r="B831" s="53">
        <f>(I831/1000)/(A831/1000000)</f>
        <v>522</v>
      </c>
      <c r="C831" s="220"/>
      <c r="F831" s="81" t="s">
        <v>1802</v>
      </c>
      <c r="H831" s="48">
        <v>522</v>
      </c>
      <c r="I831" s="49">
        <v>52.2</v>
      </c>
      <c r="J831" s="95">
        <v>315</v>
      </c>
      <c r="K831" s="48">
        <v>10.4</v>
      </c>
      <c r="L831" s="50">
        <v>6026</v>
      </c>
      <c r="M831" s="48">
        <v>47</v>
      </c>
      <c r="N831" s="75">
        <v>56.3</v>
      </c>
      <c r="O831" s="61">
        <v>522</v>
      </c>
      <c r="P831" s="44" t="s">
        <v>1803</v>
      </c>
      <c r="Q831" s="56">
        <v>20</v>
      </c>
      <c r="R831" s="48" t="s">
        <v>393</v>
      </c>
      <c r="S831" s="62" t="s">
        <v>393</v>
      </c>
      <c r="T831" s="73"/>
      <c r="U831" s="62"/>
      <c r="V831" s="62"/>
      <c r="W831" s="52">
        <v>15604234</v>
      </c>
      <c r="X831" s="57"/>
      <c r="Z831" s="104" t="s">
        <v>2413</v>
      </c>
      <c r="AA831" s="47" t="str">
        <f>CONCATENATE("&gt;",F831,"_",C831," ",Z831)</f>
        <v>&gt;2NS5Re_ Flav</v>
      </c>
      <c r="AB831" s="44" t="str">
        <f>P831</f>
        <v>CATRTCTTCNGTNGTCATCC</v>
      </c>
      <c r="AH831" s="45">
        <v>830</v>
      </c>
    </row>
    <row r="832" spans="1:34" ht="14.25" customHeight="1" thickTop="1" thickBot="1" x14ac:dyDescent="0.25">
      <c r="A832" s="71">
        <v>100</v>
      </c>
      <c r="B832" s="53">
        <f>(I832/1000)/(A832/1000000)</f>
        <v>266.99999999999994</v>
      </c>
      <c r="C832" s="220"/>
      <c r="F832" s="81" t="s">
        <v>1808</v>
      </c>
      <c r="H832" s="48">
        <v>267</v>
      </c>
      <c r="I832" s="49">
        <v>26.7</v>
      </c>
      <c r="J832" s="95">
        <v>209</v>
      </c>
      <c r="K832" s="48">
        <v>7.9</v>
      </c>
      <c r="L832" s="50">
        <v>7836</v>
      </c>
      <c r="M832" s="48">
        <v>56</v>
      </c>
      <c r="N832" s="75">
        <v>66.3</v>
      </c>
      <c r="O832" s="61">
        <v>267</v>
      </c>
      <c r="P832" s="44" t="s">
        <v>1809</v>
      </c>
      <c r="Q832" s="56">
        <v>25</v>
      </c>
      <c r="R832" s="48">
        <v>0.05</v>
      </c>
      <c r="S832" s="62" t="s">
        <v>385</v>
      </c>
      <c r="T832" s="73"/>
      <c r="U832" s="62"/>
      <c r="V832" s="62"/>
      <c r="W832" s="52">
        <v>15477412</v>
      </c>
      <c r="X832" s="57"/>
      <c r="Z832" s="104" t="s">
        <v>3228</v>
      </c>
      <c r="AA832" s="47" t="str">
        <f>CONCATENATE("&gt;",F832,"_",C832," ",Z832)</f>
        <v>&gt;JEV_5'Fw1_ Flav.JEV</v>
      </c>
      <c r="AB832" s="44" t="str">
        <f>P832</f>
        <v>CTCGAAGCTGTAGAGGAGGTGGAAG</v>
      </c>
      <c r="AH832" s="45">
        <v>831</v>
      </c>
    </row>
    <row r="833" spans="1:34" ht="14.25" customHeight="1" thickTop="1" thickBot="1" x14ac:dyDescent="0.25">
      <c r="A833" s="71">
        <v>100</v>
      </c>
      <c r="B833" s="53">
        <f>(I833/1000)/(A833/1000000)</f>
        <v>261.99999999999994</v>
      </c>
      <c r="C833" s="220"/>
      <c r="F833" s="81" t="s">
        <v>1810</v>
      </c>
      <c r="H833" s="48">
        <v>262</v>
      </c>
      <c r="I833" s="49">
        <v>26.2</v>
      </c>
      <c r="J833" s="95">
        <v>203</v>
      </c>
      <c r="K833" s="48">
        <v>7.9</v>
      </c>
      <c r="L833" s="50">
        <v>7733</v>
      </c>
      <c r="M833" s="48">
        <v>48</v>
      </c>
      <c r="N833" s="75">
        <v>63</v>
      </c>
      <c r="O833" s="61">
        <v>262</v>
      </c>
      <c r="P833" s="44" t="s">
        <v>1811</v>
      </c>
      <c r="Q833" s="56">
        <v>25</v>
      </c>
      <c r="R833" s="48">
        <v>0.05</v>
      </c>
      <c r="S833" s="62" t="s">
        <v>385</v>
      </c>
      <c r="T833" s="73"/>
      <c r="U833" s="62"/>
      <c r="V833" s="62"/>
      <c r="W833" s="52">
        <v>15477413</v>
      </c>
      <c r="X833" s="57"/>
      <c r="Z833" s="104" t="s">
        <v>3228</v>
      </c>
      <c r="AA833" s="47" t="str">
        <f>CONCATENATE("&gt;",F833,"_",C833," ",Z833)</f>
        <v>&gt;JEV_3'rev1_ Flav.JEV</v>
      </c>
      <c r="AB833" s="44" t="str">
        <f>P833</f>
        <v>TGAAGAACGTGATAAGAGCCAGCAC</v>
      </c>
      <c r="AH833" s="45">
        <v>832</v>
      </c>
    </row>
    <row r="834" spans="1:34" ht="14.25" customHeight="1" thickTop="1" thickBot="1" x14ac:dyDescent="0.25">
      <c r="A834" s="71">
        <v>100</v>
      </c>
      <c r="B834" s="53">
        <f>(I834/1000)/(A834/1000000)</f>
        <v>380</v>
      </c>
      <c r="C834" s="220"/>
      <c r="F834" s="81" t="s">
        <v>1812</v>
      </c>
      <c r="H834" s="48">
        <v>380</v>
      </c>
      <c r="I834" s="49">
        <v>38</v>
      </c>
      <c r="J834" s="95">
        <v>291</v>
      </c>
      <c r="K834" s="48">
        <v>10.8</v>
      </c>
      <c r="L834" s="50">
        <v>7675</v>
      </c>
      <c r="M834" s="48">
        <v>48</v>
      </c>
      <c r="N834" s="75">
        <v>63</v>
      </c>
      <c r="O834" s="61">
        <v>380</v>
      </c>
      <c r="P834" s="44" t="s">
        <v>1813</v>
      </c>
      <c r="Q834" s="56">
        <v>25</v>
      </c>
      <c r="R834" s="48">
        <v>0.05</v>
      </c>
      <c r="S834" s="62" t="s">
        <v>385</v>
      </c>
      <c r="T834" s="73"/>
      <c r="U834" s="62"/>
      <c r="V834" s="62"/>
      <c r="W834" s="52">
        <v>15477414</v>
      </c>
      <c r="X834" s="57"/>
      <c r="Z834" s="104" t="s">
        <v>3228</v>
      </c>
      <c r="AA834" s="47" t="str">
        <f>CONCATENATE("&gt;",F834,"_",C834," ",Z834)</f>
        <v>&gt;JEV_5'Fw2_ Flav.JEV</v>
      </c>
      <c r="AB834" s="44" t="str">
        <f>P834</f>
        <v>CTGCTCACTGGAAGTTGAAAGACCA</v>
      </c>
      <c r="AH834" s="45">
        <v>833</v>
      </c>
    </row>
    <row r="835" spans="1:34" ht="14.25" customHeight="1" thickTop="1" thickBot="1" x14ac:dyDescent="0.25">
      <c r="A835" s="71">
        <v>100</v>
      </c>
      <c r="B835" s="53">
        <f>(I835/1000)/(A835/1000000)</f>
        <v>357.99999999999994</v>
      </c>
      <c r="C835" s="220"/>
      <c r="F835" s="81" t="s">
        <v>1814</v>
      </c>
      <c r="H835" s="48">
        <v>358</v>
      </c>
      <c r="I835" s="49">
        <v>35.799999999999997</v>
      </c>
      <c r="J835" s="95">
        <v>275</v>
      </c>
      <c r="K835" s="48">
        <v>9.8000000000000007</v>
      </c>
      <c r="L835" s="50">
        <v>7671</v>
      </c>
      <c r="M835" s="48">
        <v>44</v>
      </c>
      <c r="N835" s="75">
        <v>61.3</v>
      </c>
      <c r="O835" s="61">
        <v>358</v>
      </c>
      <c r="P835" s="44" t="s">
        <v>1815</v>
      </c>
      <c r="Q835" s="56">
        <v>25</v>
      </c>
      <c r="R835" s="48">
        <v>0.05</v>
      </c>
      <c r="S835" s="62" t="s">
        <v>385</v>
      </c>
      <c r="T835" s="73"/>
      <c r="U835" s="62"/>
      <c r="V835" s="62"/>
      <c r="W835" s="52">
        <v>15477415</v>
      </c>
      <c r="X835" s="57"/>
      <c r="Z835" s="104" t="s">
        <v>3228</v>
      </c>
      <c r="AA835" s="47" t="str">
        <f>CONCATENATE("&gt;",F835,"_",C835," ",Z835)</f>
        <v>&gt;JEV_3'rev2_ Flav.JEV</v>
      </c>
      <c r="AB835" s="44" t="str">
        <f>P835</f>
        <v>GTAAGCCGCGTTTCAGCATATTGAT</v>
      </c>
      <c r="AH835" s="45">
        <v>834</v>
      </c>
    </row>
    <row r="836" spans="1:34" ht="14.25" customHeight="1" thickTop="1" thickBot="1" x14ac:dyDescent="0.25">
      <c r="A836" s="71">
        <v>100</v>
      </c>
      <c r="B836" s="53">
        <f>(I836/1000)/(A836/1000000)</f>
        <v>203.99999999999997</v>
      </c>
      <c r="C836" s="220"/>
      <c r="F836" s="81" t="s">
        <v>1162</v>
      </c>
      <c r="H836" s="48">
        <v>204</v>
      </c>
      <c r="I836" s="49">
        <v>20.399999999999999</v>
      </c>
      <c r="J836" s="95">
        <v>120</v>
      </c>
      <c r="K836" s="48">
        <v>4.4000000000000004</v>
      </c>
      <c r="L836" s="50">
        <v>5867</v>
      </c>
      <c r="M836" s="48">
        <v>47</v>
      </c>
      <c r="N836" s="75" t="s">
        <v>1816</v>
      </c>
      <c r="O836" s="61">
        <v>204</v>
      </c>
      <c r="P836" s="44" t="s">
        <v>1163</v>
      </c>
      <c r="Q836" s="56">
        <v>19</v>
      </c>
      <c r="R836" s="48">
        <v>0.05</v>
      </c>
      <c r="S836" s="62" t="s">
        <v>385</v>
      </c>
      <c r="T836" s="73"/>
      <c r="U836" s="62"/>
      <c r="V836" s="62"/>
      <c r="W836" s="52">
        <v>14359587</v>
      </c>
      <c r="X836" s="57"/>
      <c r="Z836" s="104" t="s">
        <v>1303</v>
      </c>
      <c r="AA836" s="47" t="str">
        <f>CONCATENATE("&gt;",F836,"_",C836," ",Z836)</f>
        <v>&gt;PrP2_ PrP</v>
      </c>
      <c r="AB836" s="44" t="str">
        <f>P836</f>
        <v>AGTGACTATGAGGACCGTT</v>
      </c>
      <c r="AH836" s="45">
        <v>835</v>
      </c>
    </row>
    <row r="837" spans="1:34" ht="14.25" customHeight="1" thickTop="1" thickBot="1" x14ac:dyDescent="0.25">
      <c r="A837" s="71">
        <v>100</v>
      </c>
      <c r="B837" s="53">
        <f>(I837/1000)/(A837/1000000)</f>
        <v>283.99999999999994</v>
      </c>
      <c r="C837" s="220"/>
      <c r="F837" s="81" t="s">
        <v>1164</v>
      </c>
      <c r="H837" s="48">
        <v>284</v>
      </c>
      <c r="I837" s="49">
        <v>28.4</v>
      </c>
      <c r="J837" s="95">
        <v>148</v>
      </c>
      <c r="K837" s="48">
        <v>5</v>
      </c>
      <c r="L837" s="50">
        <v>5207</v>
      </c>
      <c r="M837" s="48">
        <v>47</v>
      </c>
      <c r="N837" s="75" t="s">
        <v>1817</v>
      </c>
      <c r="O837" s="61">
        <v>284</v>
      </c>
      <c r="P837" s="44" t="s">
        <v>1165</v>
      </c>
      <c r="Q837" s="56">
        <v>17</v>
      </c>
      <c r="R837" s="48">
        <v>0.05</v>
      </c>
      <c r="S837" s="62" t="s">
        <v>385</v>
      </c>
      <c r="T837" s="73"/>
      <c r="U837" s="62"/>
      <c r="V837" s="62"/>
      <c r="W837" s="52">
        <v>14359588</v>
      </c>
      <c r="X837" s="57"/>
      <c r="Z837" s="104" t="s">
        <v>1303</v>
      </c>
      <c r="AA837" s="47" t="str">
        <f>CONCATENATE("&gt;",F837,"_",C837," ",Z837)</f>
        <v>&gt;PrP3_ PrP</v>
      </c>
      <c r="AB837" s="44" t="str">
        <f>P837</f>
        <v>GTTCCTTGACTGTGATG</v>
      </c>
      <c r="AH837" s="45">
        <v>836</v>
      </c>
    </row>
    <row r="838" spans="1:34" ht="14.25" customHeight="1" thickTop="1" thickBot="1" x14ac:dyDescent="0.25">
      <c r="A838" s="71">
        <v>100</v>
      </c>
      <c r="B838" s="53">
        <f>(I838/1000)/(A838/1000000)</f>
        <v>357.99999999999994</v>
      </c>
      <c r="C838" s="220"/>
      <c r="F838" s="81" t="s">
        <v>1818</v>
      </c>
      <c r="H838" s="48">
        <v>358</v>
      </c>
      <c r="I838" s="49">
        <v>35.799999999999997</v>
      </c>
      <c r="J838" s="95">
        <v>219</v>
      </c>
      <c r="K838" s="48">
        <v>7.9</v>
      </c>
      <c r="L838" s="50">
        <v>6132</v>
      </c>
      <c r="M838" s="48">
        <v>45</v>
      </c>
      <c r="N838" s="75" t="s">
        <v>1819</v>
      </c>
      <c r="O838" s="61">
        <v>358</v>
      </c>
      <c r="P838" s="44" t="s">
        <v>1820</v>
      </c>
      <c r="Q838" s="56">
        <v>20</v>
      </c>
      <c r="R838" s="48">
        <v>0.05</v>
      </c>
      <c r="S838" s="62" t="s">
        <v>385</v>
      </c>
      <c r="T838" s="73"/>
      <c r="U838" s="62"/>
      <c r="V838" s="62"/>
      <c r="W838" s="52">
        <v>14359589</v>
      </c>
      <c r="X838" s="57"/>
      <c r="Y838" s="220"/>
      <c r="Z838" s="104" t="s">
        <v>3246</v>
      </c>
      <c r="AA838" s="47" t="str">
        <f>CONCATENATE("&gt;",F838,"_",C838," ",Z838)</f>
        <v>&gt;SindsPFw2_ Alpha.SindV</v>
      </c>
      <c r="AB838" s="44" t="str">
        <f>P838</f>
        <v>TGAGTGCACTTATTCAGCAG</v>
      </c>
      <c r="AH838" s="45">
        <v>837</v>
      </c>
    </row>
    <row r="839" spans="1:34" ht="14.25" customHeight="1" thickTop="1" thickBot="1" x14ac:dyDescent="0.25">
      <c r="A839" s="71">
        <v>100</v>
      </c>
      <c r="B839" s="53">
        <f>(I839/1000)/(A839/1000000)</f>
        <v>236.00000000000003</v>
      </c>
      <c r="C839" s="220"/>
      <c r="F839" s="81" t="s">
        <v>1821</v>
      </c>
      <c r="H839" s="48">
        <v>236</v>
      </c>
      <c r="I839" s="49">
        <v>23.6</v>
      </c>
      <c r="J839" s="95">
        <v>145</v>
      </c>
      <c r="K839" s="48">
        <v>5.7</v>
      </c>
      <c r="L839" s="50">
        <v>6128</v>
      </c>
      <c r="M839" s="48">
        <v>45</v>
      </c>
      <c r="N839" s="75" t="s">
        <v>1819</v>
      </c>
      <c r="O839" s="61">
        <v>236</v>
      </c>
      <c r="P839" s="44" t="s">
        <v>1822</v>
      </c>
      <c r="Q839" s="56">
        <v>20</v>
      </c>
      <c r="R839" s="48">
        <v>0.05</v>
      </c>
      <c r="S839" s="62" t="s">
        <v>385</v>
      </c>
      <c r="T839" s="73"/>
      <c r="U839" s="62"/>
      <c r="V839" s="62"/>
      <c r="W839" s="52">
        <v>14359590</v>
      </c>
      <c r="X839" s="57"/>
      <c r="Y839" s="220"/>
      <c r="Z839" s="104" t="s">
        <v>3246</v>
      </c>
      <c r="AA839" s="47" t="str">
        <f>CONCATENATE("&gt;",F839,"_",C839," ",Z839)</f>
        <v>&gt;SindsPRev2_ Alpha.SindV</v>
      </c>
      <c r="AB839" s="44" t="str">
        <f>P839</f>
        <v>CACACAGCGATACGATAAAG</v>
      </c>
      <c r="AH839" s="45">
        <v>838</v>
      </c>
    </row>
    <row r="840" spans="1:34" ht="14.25" customHeight="1" thickTop="1" thickBot="1" x14ac:dyDescent="0.25">
      <c r="A840" s="71">
        <v>100</v>
      </c>
      <c r="B840" s="53">
        <f>(I840/1000)/(A840/1000000)</f>
        <v>132</v>
      </c>
      <c r="C840" s="220"/>
      <c r="F840" s="81" t="s">
        <v>1823</v>
      </c>
      <c r="H840" s="48">
        <v>132</v>
      </c>
      <c r="I840" s="49">
        <v>13.2</v>
      </c>
      <c r="J840" s="95">
        <v>97</v>
      </c>
      <c r="K840" s="48">
        <v>3.3</v>
      </c>
      <c r="L840" s="50">
        <v>7393</v>
      </c>
      <c r="M840" s="48">
        <v>55</v>
      </c>
      <c r="N840" s="75" t="s">
        <v>1824</v>
      </c>
      <c r="O840" s="61">
        <v>132</v>
      </c>
      <c r="P840" s="44" t="s">
        <v>1825</v>
      </c>
      <c r="Q840" s="56">
        <v>20</v>
      </c>
      <c r="R840" s="48">
        <v>0.05</v>
      </c>
      <c r="S840" s="62" t="s">
        <v>406</v>
      </c>
      <c r="T840" s="73" t="s">
        <v>279</v>
      </c>
      <c r="U840" s="62" t="s">
        <v>804</v>
      </c>
      <c r="V840" s="62"/>
      <c r="W840" s="52">
        <v>14359591</v>
      </c>
      <c r="X840" s="57"/>
      <c r="Y840" s="220"/>
      <c r="Z840" s="104" t="s">
        <v>3246</v>
      </c>
      <c r="AA840" s="47" t="str">
        <f>CONCATENATE("&gt;",F840,"_",C840," ",Z840)</f>
        <v>&gt;SindsP-HEX2_ Alpha.SindV</v>
      </c>
      <c r="AB840" s="44" t="str">
        <f>P840</f>
        <v>GGCCACCCTGCAGTATGTAT</v>
      </c>
      <c r="AH840" s="45">
        <v>839</v>
      </c>
    </row>
    <row r="841" spans="1:34" ht="14.25" customHeight="1" thickTop="1" thickBot="1" x14ac:dyDescent="0.25">
      <c r="A841" s="71">
        <v>100</v>
      </c>
      <c r="B841" s="53">
        <f>(I841/1000)/(A841/1000000)</f>
        <v>345</v>
      </c>
      <c r="C841" s="220"/>
      <c r="F841" s="81" t="s">
        <v>1826</v>
      </c>
      <c r="H841" s="48">
        <v>345</v>
      </c>
      <c r="I841" s="49">
        <v>34.5</v>
      </c>
      <c r="J841" s="95">
        <v>344</v>
      </c>
      <c r="K841" s="48">
        <v>13.2</v>
      </c>
      <c r="L841" s="50">
        <v>9976</v>
      </c>
      <c r="M841" s="48">
        <v>40</v>
      </c>
      <c r="N841" s="75" t="s">
        <v>1827</v>
      </c>
      <c r="O841" s="61">
        <v>345</v>
      </c>
      <c r="P841" s="44" t="s">
        <v>1828</v>
      </c>
      <c r="Q841" s="56">
        <v>32</v>
      </c>
      <c r="R841" s="48">
        <v>0.05</v>
      </c>
      <c r="S841" s="62" t="s">
        <v>385</v>
      </c>
      <c r="T841" s="73"/>
      <c r="U841" s="62"/>
      <c r="V841" s="62"/>
      <c r="W841" s="52">
        <v>14308100</v>
      </c>
      <c r="X841" s="57"/>
      <c r="AA841" s="47" t="str">
        <f>CONCATENATE("&gt;",F841,"_",C841," ",Z841)</f>
        <v xml:space="preserve">&gt;TLR4AFw_ </v>
      </c>
      <c r="AB841" s="44" t="str">
        <f>P841</f>
        <v>GACGGAAATTGTGGATGTCAAAGTTATGAGAC</v>
      </c>
      <c r="AH841" s="45">
        <v>840</v>
      </c>
    </row>
    <row r="842" spans="1:34" ht="14.25" customHeight="1" thickTop="1" thickBot="1" x14ac:dyDescent="0.25">
      <c r="A842" s="71">
        <v>100</v>
      </c>
      <c r="B842" s="53">
        <f>(I842/1000)/(A842/1000000)</f>
        <v>334</v>
      </c>
      <c r="C842" s="220"/>
      <c r="F842" s="81" t="s">
        <v>1829</v>
      </c>
      <c r="H842" s="48">
        <v>334</v>
      </c>
      <c r="I842" s="49">
        <v>33.4</v>
      </c>
      <c r="J842" s="95">
        <v>334</v>
      </c>
      <c r="K842" s="48">
        <v>12.7</v>
      </c>
      <c r="L842" s="50">
        <v>10007</v>
      </c>
      <c r="M842" s="48">
        <v>40</v>
      </c>
      <c r="N842" s="75" t="s">
        <v>1827</v>
      </c>
      <c r="O842" s="61">
        <v>334</v>
      </c>
      <c r="P842" s="44" t="s">
        <v>1830</v>
      </c>
      <c r="Q842" s="56">
        <v>32</v>
      </c>
      <c r="R842" s="48">
        <v>0.05</v>
      </c>
      <c r="S842" s="62" t="s">
        <v>385</v>
      </c>
      <c r="T842" s="73"/>
      <c r="U842" s="62"/>
      <c r="V842" s="62"/>
      <c r="W842" s="52">
        <v>14308101</v>
      </c>
      <c r="X842" s="57"/>
      <c r="AA842" s="47" t="str">
        <f>CONCATENATE("&gt;",F842,"_",C842," ",Z842)</f>
        <v xml:space="preserve">&gt;TRL4ARv_ </v>
      </c>
      <c r="AB842" s="44" t="str">
        <f>P842</f>
        <v>GGTAGAAGCAAGAGGATGAAAGTTCTTTGTTG</v>
      </c>
      <c r="AH842" s="45">
        <v>841</v>
      </c>
    </row>
    <row r="843" spans="1:34" ht="14.25" customHeight="1" thickTop="1" thickBot="1" x14ac:dyDescent="0.25">
      <c r="A843" s="71">
        <v>100</v>
      </c>
      <c r="B843" s="53">
        <f>(I843/1000)/(A843/1000000)</f>
        <v>603.99999999999989</v>
      </c>
      <c r="C843" s="220"/>
      <c r="F843" s="81" t="s">
        <v>1831</v>
      </c>
      <c r="H843" s="48">
        <v>604</v>
      </c>
      <c r="I843" s="49">
        <v>60.4</v>
      </c>
      <c r="J843" s="95">
        <v>447</v>
      </c>
      <c r="K843" s="48">
        <v>17.8</v>
      </c>
      <c r="L843" s="50">
        <v>7402</v>
      </c>
      <c r="M843" s="48">
        <v>37</v>
      </c>
      <c r="N843" s="75" t="s">
        <v>1832</v>
      </c>
      <c r="O843" s="61">
        <v>604</v>
      </c>
      <c r="P843" s="44" t="s">
        <v>1833</v>
      </c>
      <c r="Q843" s="56">
        <v>24</v>
      </c>
      <c r="R843" s="48">
        <v>0.05</v>
      </c>
      <c r="S843" s="62" t="s">
        <v>385</v>
      </c>
      <c r="T843" s="73"/>
      <c r="U843" s="62"/>
      <c r="V843" s="62"/>
      <c r="W843" s="52">
        <v>14308102</v>
      </c>
      <c r="X843" s="57"/>
      <c r="AA843" s="47" t="str">
        <f>CONCATENATE("&gt;",F843,"_",C843," ",Z843)</f>
        <v xml:space="preserve">&gt;TLR4BFw1_ </v>
      </c>
      <c r="AB843" s="44" t="str">
        <f>P843</f>
        <v>GACTGTATAACCACTAAGAAGAAG</v>
      </c>
      <c r="AH843" s="45">
        <v>842</v>
      </c>
    </row>
    <row r="844" spans="1:34" ht="14.25" customHeight="1" thickTop="1" thickBot="1" x14ac:dyDescent="0.25">
      <c r="A844" s="71">
        <v>100</v>
      </c>
      <c r="B844" s="53">
        <f>(I844/1000)/(A844/1000000)</f>
        <v>685</v>
      </c>
      <c r="C844" s="220"/>
      <c r="F844" s="81" t="s">
        <v>1834</v>
      </c>
      <c r="H844" s="48">
        <v>685</v>
      </c>
      <c r="I844" s="49">
        <v>68.5</v>
      </c>
      <c r="J844" s="95">
        <v>459</v>
      </c>
      <c r="K844" s="48">
        <v>17.5</v>
      </c>
      <c r="L844" s="50">
        <v>6696</v>
      </c>
      <c r="M844" s="48">
        <v>40</v>
      </c>
      <c r="N844" s="75" t="s">
        <v>1835</v>
      </c>
      <c r="O844" s="61">
        <v>685</v>
      </c>
      <c r="P844" s="44" t="s">
        <v>1836</v>
      </c>
      <c r="Q844" s="56">
        <v>22</v>
      </c>
      <c r="R844" s="48">
        <v>0.05</v>
      </c>
      <c r="S844" s="62" t="s">
        <v>385</v>
      </c>
      <c r="T844" s="73"/>
      <c r="U844" s="62"/>
      <c r="V844" s="62"/>
      <c r="W844" s="52">
        <v>14308103</v>
      </c>
      <c r="X844" s="57"/>
      <c r="AA844" s="47" t="str">
        <f>CONCATENATE("&gt;",F844,"_",C844," ",Z844)</f>
        <v xml:space="preserve">&gt;TLR4BFw2_ </v>
      </c>
      <c r="AB844" s="44" t="str">
        <f>P844</f>
        <v>ATATGCATGATCAACACCACAG</v>
      </c>
      <c r="AH844" s="45">
        <v>843</v>
      </c>
    </row>
    <row r="845" spans="1:34" ht="14.25" customHeight="1" thickTop="1" thickBot="1" x14ac:dyDescent="0.25">
      <c r="A845" s="71">
        <v>100</v>
      </c>
      <c r="B845" s="53">
        <f>(I845/1000)/(A845/1000000)</f>
        <v>612</v>
      </c>
      <c r="C845" s="220"/>
      <c r="F845" s="81" t="s">
        <v>1837</v>
      </c>
      <c r="H845" s="48">
        <v>612</v>
      </c>
      <c r="I845" s="49">
        <v>61.2</v>
      </c>
      <c r="J845" s="95">
        <v>403</v>
      </c>
      <c r="K845" s="48">
        <v>15</v>
      </c>
      <c r="L845" s="50">
        <v>6581</v>
      </c>
      <c r="M845" s="48">
        <v>47</v>
      </c>
      <c r="N845" s="75" t="s">
        <v>1838</v>
      </c>
      <c r="O845" s="61">
        <v>612</v>
      </c>
      <c r="P845" s="44" t="s">
        <v>1839</v>
      </c>
      <c r="Q845" s="56">
        <v>21</v>
      </c>
      <c r="R845" s="48">
        <v>0.05</v>
      </c>
      <c r="S845" s="62" t="s">
        <v>385</v>
      </c>
      <c r="T845" s="73"/>
      <c r="U845" s="62"/>
      <c r="V845" s="62"/>
      <c r="W845" s="52">
        <v>14308104</v>
      </c>
      <c r="X845" s="57"/>
      <c r="AA845" s="47" t="str">
        <f>CONCATENATE("&gt;",F845,"_",C845," ",Z845)</f>
        <v xml:space="preserve">&gt;TLR4BRv1_ </v>
      </c>
      <c r="AB845" s="44" t="str">
        <f>P845</f>
        <v>GATGTAGAGGTACATGTGTGG</v>
      </c>
      <c r="AH845" s="45">
        <v>844</v>
      </c>
    </row>
    <row r="846" spans="1:34" ht="14.25" customHeight="1" thickTop="1" thickBot="1" x14ac:dyDescent="0.25">
      <c r="A846" s="71">
        <v>100</v>
      </c>
      <c r="B846" s="53">
        <f>(I846/1000)/(A846/1000000)</f>
        <v>975</v>
      </c>
      <c r="C846" s="220"/>
      <c r="F846" s="81" t="s">
        <v>1840</v>
      </c>
      <c r="H846" s="48">
        <v>975</v>
      </c>
      <c r="I846" s="49">
        <v>97.5</v>
      </c>
      <c r="J846" s="95">
        <v>589</v>
      </c>
      <c r="K846" s="48">
        <v>19.5</v>
      </c>
      <c r="L846" s="50">
        <v>6033</v>
      </c>
      <c r="M846" s="48">
        <v>45</v>
      </c>
      <c r="N846" s="75" t="s">
        <v>1819</v>
      </c>
      <c r="O846" s="61">
        <v>975</v>
      </c>
      <c r="P846" s="44" t="s">
        <v>1841</v>
      </c>
      <c r="Q846" s="56">
        <v>20</v>
      </c>
      <c r="R846" s="48">
        <v>0.05</v>
      </c>
      <c r="S846" s="62" t="s">
        <v>385</v>
      </c>
      <c r="T846" s="73"/>
      <c r="U846" s="62"/>
      <c r="V846" s="62"/>
      <c r="W846" s="52">
        <v>14308105</v>
      </c>
      <c r="X846" s="57"/>
      <c r="AA846" s="47" t="str">
        <f>CONCATENATE("&gt;",F846,"_",C846," ",Z846)</f>
        <v xml:space="preserve">&gt;TRL4BRv2_ </v>
      </c>
      <c r="AB846" s="44" t="str">
        <f>P846</f>
        <v>TTTCCATTGCTGCCCTATAG</v>
      </c>
      <c r="AH846" s="45">
        <v>845</v>
      </c>
    </row>
    <row r="847" spans="1:34" ht="14.25" customHeight="1" thickTop="1" thickBot="1" x14ac:dyDescent="0.25">
      <c r="A847" s="71">
        <v>100</v>
      </c>
      <c r="B847" s="53">
        <f>(I847/1000)/(A847/1000000)</f>
        <v>715.99999999999989</v>
      </c>
      <c r="C847" s="220"/>
      <c r="F847" s="81" t="s">
        <v>1842</v>
      </c>
      <c r="H847" s="48">
        <v>716</v>
      </c>
      <c r="I847" s="49">
        <v>71.599999999999994</v>
      </c>
      <c r="J847" s="95">
        <v>439</v>
      </c>
      <c r="K847" s="48">
        <v>15.8</v>
      </c>
      <c r="L847" s="50">
        <v>6132</v>
      </c>
      <c r="M847" s="48">
        <v>45</v>
      </c>
      <c r="N847" s="75" t="s">
        <v>1819</v>
      </c>
      <c r="O847" s="61">
        <v>716</v>
      </c>
      <c r="P847" s="44" t="s">
        <v>1820</v>
      </c>
      <c r="Q847" s="56">
        <v>20</v>
      </c>
      <c r="R847" s="48">
        <v>0.05</v>
      </c>
      <c r="S847" s="62" t="s">
        <v>385</v>
      </c>
      <c r="T847" s="73"/>
      <c r="U847" s="62"/>
      <c r="V847" s="62"/>
      <c r="W847" s="52">
        <v>14308106</v>
      </c>
      <c r="X847" s="57"/>
      <c r="Y847" s="220"/>
      <c r="Z847" s="104" t="s">
        <v>3246</v>
      </c>
      <c r="AA847" s="47" t="str">
        <f>CONCATENATE("&gt;",F847,"_",C847," ",Z847)</f>
        <v>&gt;SindsPFw1_ Alpha.SindV</v>
      </c>
      <c r="AB847" s="44" t="str">
        <f>P847</f>
        <v>TGAGTGCACTTATTCAGCAG</v>
      </c>
      <c r="AH847" s="45">
        <v>846</v>
      </c>
    </row>
    <row r="848" spans="1:34" ht="14.25" customHeight="1" thickTop="1" thickBot="1" x14ac:dyDescent="0.25">
      <c r="A848" s="71">
        <v>100</v>
      </c>
      <c r="B848" s="53">
        <f>(I848/1000)/(A848/1000000)</f>
        <v>576</v>
      </c>
      <c r="C848" s="220"/>
      <c r="F848" s="81" t="s">
        <v>1843</v>
      </c>
      <c r="H848" s="48">
        <v>576</v>
      </c>
      <c r="I848" s="49">
        <v>57.6</v>
      </c>
      <c r="J848" s="95">
        <v>353</v>
      </c>
      <c r="K848" s="48">
        <v>13.9</v>
      </c>
      <c r="L848" s="50">
        <v>6128</v>
      </c>
      <c r="M848" s="48">
        <v>45</v>
      </c>
      <c r="N848" s="75" t="s">
        <v>1819</v>
      </c>
      <c r="O848" s="61">
        <v>576</v>
      </c>
      <c r="P848" s="44" t="s">
        <v>1822</v>
      </c>
      <c r="Q848" s="56">
        <v>20</v>
      </c>
      <c r="R848" s="48">
        <v>0.05</v>
      </c>
      <c r="S848" s="62" t="s">
        <v>385</v>
      </c>
      <c r="T848" s="73"/>
      <c r="U848" s="62"/>
      <c r="V848" s="62"/>
      <c r="W848" s="52">
        <v>14308107</v>
      </c>
      <c r="X848" s="57"/>
      <c r="Y848" s="220"/>
      <c r="Z848" s="104" t="s">
        <v>3246</v>
      </c>
      <c r="AA848" s="47" t="str">
        <f>CONCATENATE("&gt;",F848,"_",C848," ",Z848)</f>
        <v>&gt;SindsPRev1_ Alpha.SindV</v>
      </c>
      <c r="AB848" s="44" t="str">
        <f>P848</f>
        <v>CACACAGCGATACGATAAAG</v>
      </c>
      <c r="AH848" s="45">
        <v>847</v>
      </c>
    </row>
    <row r="849" spans="1:34" ht="14.25" customHeight="1" thickTop="1" thickBot="1" x14ac:dyDescent="0.25">
      <c r="A849" s="71">
        <v>100</v>
      </c>
      <c r="B849" s="53">
        <f>(I849/1000)/(A849/1000000)</f>
        <v>589.99999999999989</v>
      </c>
      <c r="C849" s="220"/>
      <c r="F849" s="81" t="s">
        <v>1844</v>
      </c>
      <c r="H849" s="48">
        <v>590</v>
      </c>
      <c r="I849" s="49">
        <v>59</v>
      </c>
      <c r="J849" s="95">
        <v>572</v>
      </c>
      <c r="K849" s="48">
        <v>21.5</v>
      </c>
      <c r="L849" s="50">
        <v>9689</v>
      </c>
      <c r="M849" s="48">
        <v>51</v>
      </c>
      <c r="N849" s="75" t="s">
        <v>1845</v>
      </c>
      <c r="O849" s="61">
        <v>590</v>
      </c>
      <c r="P849" s="44" t="s">
        <v>1846</v>
      </c>
      <c r="Q849" s="56">
        <v>31</v>
      </c>
      <c r="R849" s="48">
        <v>0.05</v>
      </c>
      <c r="S849" s="62" t="s">
        <v>385</v>
      </c>
      <c r="T849" s="73"/>
      <c r="U849" s="62"/>
      <c r="V849" s="62"/>
      <c r="W849" s="52">
        <v>14308108</v>
      </c>
      <c r="X849" s="57"/>
      <c r="AA849" s="47" t="str">
        <f>CONCATENATE("&gt;",F849,"_",C849," ",Z849)</f>
        <v xml:space="preserve">&gt;pET19bFw1_ </v>
      </c>
      <c r="AB849" s="44" t="str">
        <f>P849</f>
        <v>GTCAAACGCGTGGGGAATTGTGAGCGGATAA</v>
      </c>
      <c r="AH849" s="45">
        <v>848</v>
      </c>
    </row>
    <row r="850" spans="1:34" ht="14.25" customHeight="1" thickTop="1" thickBot="1" x14ac:dyDescent="0.25">
      <c r="A850" s="71">
        <v>100</v>
      </c>
      <c r="B850" s="53">
        <f>(I850/1000)/(A850/1000000)</f>
        <v>311.99999999999994</v>
      </c>
      <c r="C850" s="220"/>
      <c r="F850" s="81" t="s">
        <v>1847</v>
      </c>
      <c r="H850" s="48">
        <v>312</v>
      </c>
      <c r="I850" s="49">
        <v>31.2</v>
      </c>
      <c r="J850" s="95">
        <v>305</v>
      </c>
      <c r="K850" s="48">
        <v>9.8000000000000007</v>
      </c>
      <c r="L850" s="50">
        <v>9780</v>
      </c>
      <c r="M850" s="48">
        <v>56</v>
      </c>
      <c r="N850" s="75" t="s">
        <v>1848</v>
      </c>
      <c r="O850" s="61">
        <v>312</v>
      </c>
      <c r="P850" s="44" t="s">
        <v>1849</v>
      </c>
      <c r="Q850" s="56">
        <v>32</v>
      </c>
      <c r="R850" s="48">
        <v>0.05</v>
      </c>
      <c r="S850" s="62" t="s">
        <v>385</v>
      </c>
      <c r="T850" s="73"/>
      <c r="U850" s="62"/>
      <c r="V850" s="62"/>
      <c r="W850" s="52">
        <v>14308109</v>
      </c>
      <c r="X850" s="57"/>
      <c r="AA850" s="47" t="str">
        <f>CONCATENATE("&gt;",F850,"_",C850," ",Z850)</f>
        <v xml:space="preserve">&gt;pET19bRv1_ </v>
      </c>
      <c r="AB850" s="44" t="str">
        <f>P850</f>
        <v>TCGAATGGGCCCGCTTCCTTTCGGGCTTTGTT</v>
      </c>
      <c r="AH850" s="45">
        <v>849</v>
      </c>
    </row>
    <row r="851" spans="1:34" ht="14.25" customHeight="1" thickTop="1" thickBot="1" x14ac:dyDescent="0.25">
      <c r="A851" s="71">
        <v>100</v>
      </c>
      <c r="B851" s="53">
        <f>(I851/1000)/(A851/1000000)</f>
        <v>149</v>
      </c>
      <c r="C851" s="220"/>
      <c r="F851" s="81" t="s">
        <v>1850</v>
      </c>
      <c r="H851" s="48">
        <v>149</v>
      </c>
      <c r="I851" s="49">
        <v>14.9</v>
      </c>
      <c r="J851" s="95">
        <v>112</v>
      </c>
      <c r="K851" s="48">
        <v>4.0999999999999996</v>
      </c>
      <c r="L851" s="50">
        <v>7512</v>
      </c>
      <c r="M851" s="48">
        <v>55</v>
      </c>
      <c r="N851" s="75" t="s">
        <v>1824</v>
      </c>
      <c r="O851" s="61">
        <v>149</v>
      </c>
      <c r="P851" s="44" t="s">
        <v>1825</v>
      </c>
      <c r="Q851" s="56">
        <v>20</v>
      </c>
      <c r="R851" s="48">
        <v>0.05</v>
      </c>
      <c r="S851" s="62" t="s">
        <v>406</v>
      </c>
      <c r="T851" s="73" t="s">
        <v>279</v>
      </c>
      <c r="U851" s="62" t="s">
        <v>407</v>
      </c>
      <c r="V851" s="62"/>
      <c r="W851" s="52">
        <v>14308110</v>
      </c>
      <c r="X851" s="57"/>
      <c r="Y851" s="220"/>
      <c r="Z851" s="104" t="s">
        <v>3246</v>
      </c>
      <c r="AA851" s="47" t="str">
        <f>CONCATENATE("&gt;",F851,"_",C851," ",Z851)</f>
        <v>&gt;SindsPHEX_ Alpha.SindV</v>
      </c>
      <c r="AB851" s="44" t="str">
        <f>P851</f>
        <v>GGCCACCCTGCAGTATGTAT</v>
      </c>
      <c r="AH851" s="45">
        <v>850</v>
      </c>
    </row>
    <row r="852" spans="1:34" ht="14.25" customHeight="1" thickTop="1" thickBot="1" x14ac:dyDescent="0.25">
      <c r="A852" s="71">
        <v>100</v>
      </c>
      <c r="B852" s="53">
        <f>(I852/1000)/(A852/1000000)</f>
        <v>673</v>
      </c>
      <c r="C852" s="220"/>
      <c r="F852" s="81" t="s">
        <v>1851</v>
      </c>
      <c r="H852" s="48">
        <v>673</v>
      </c>
      <c r="I852" s="49">
        <v>67.3</v>
      </c>
      <c r="J852" s="95">
        <v>436</v>
      </c>
      <c r="K852" s="48">
        <v>15.7</v>
      </c>
      <c r="L852" s="50">
        <v>6471</v>
      </c>
      <c r="M852" s="48">
        <v>57</v>
      </c>
      <c r="N852" s="75">
        <v>61.8</v>
      </c>
      <c r="O852" s="61">
        <v>673</v>
      </c>
      <c r="P852" s="44" t="s">
        <v>1852</v>
      </c>
      <c r="Q852" s="56">
        <v>21</v>
      </c>
      <c r="R852" s="48" t="s">
        <v>393</v>
      </c>
      <c r="S852" s="62" t="s">
        <v>393</v>
      </c>
      <c r="T852" s="73"/>
      <c r="U852" s="62"/>
      <c r="V852" s="62"/>
      <c r="W852" s="52">
        <v>13161688</v>
      </c>
      <c r="X852" s="57"/>
      <c r="AA852" s="47" t="str">
        <f>CONCATENATE("&gt;",F852,"_",C852," ",Z852)</f>
        <v xml:space="preserve">&gt;Ent1-f_ </v>
      </c>
      <c r="AB852" s="44" t="str">
        <f>P852</f>
        <v>GGACTGCAAAGCAGCTTCGTG</v>
      </c>
      <c r="AH852" s="45">
        <v>851</v>
      </c>
    </row>
    <row r="853" spans="1:34" ht="14.25" customHeight="1" thickTop="1" thickBot="1" x14ac:dyDescent="0.25">
      <c r="A853" s="71">
        <v>100</v>
      </c>
      <c r="B853" s="53">
        <f>(I853/1000)/(A853/1000000)</f>
        <v>467.00000000000006</v>
      </c>
      <c r="C853" s="220"/>
      <c r="F853" s="81" t="s">
        <v>1853</v>
      </c>
      <c r="H853" s="48">
        <v>467</v>
      </c>
      <c r="I853" s="49">
        <v>46.7</v>
      </c>
      <c r="J853" s="95">
        <v>281</v>
      </c>
      <c r="K853" s="48">
        <v>9.5</v>
      </c>
      <c r="L853" s="50">
        <v>6022</v>
      </c>
      <c r="M853" s="48">
        <v>65</v>
      </c>
      <c r="N853" s="75">
        <v>63.5</v>
      </c>
      <c r="O853" s="61">
        <v>467</v>
      </c>
      <c r="P853" s="44" t="s">
        <v>1854</v>
      </c>
      <c r="Q853" s="56">
        <v>20</v>
      </c>
      <c r="R853" s="48" t="s">
        <v>393</v>
      </c>
      <c r="S853" s="62" t="s">
        <v>393</v>
      </c>
      <c r="T853" s="73"/>
      <c r="U853" s="62"/>
      <c r="V853" s="62"/>
      <c r="W853" s="52">
        <v>13161689</v>
      </c>
      <c r="X853" s="57"/>
      <c r="AA853" s="47" t="str">
        <f>CONCATENATE("&gt;",F853,"_",C853," ",Z853)</f>
        <v xml:space="preserve">&gt;Ent2-r_ </v>
      </c>
      <c r="AB853" s="44" t="str">
        <f>P853</f>
        <v>GTGAGCCACCAGCCATCCCT</v>
      </c>
      <c r="AH853" s="45">
        <v>852</v>
      </c>
    </row>
    <row r="854" spans="1:34" ht="14.25" customHeight="1" thickTop="1" thickBot="1" x14ac:dyDescent="0.25">
      <c r="A854" s="71">
        <v>100</v>
      </c>
      <c r="B854" s="53">
        <f>(I854/1000)/(A854/1000000)</f>
        <v>578</v>
      </c>
      <c r="C854" s="220"/>
      <c r="F854" s="81" t="s">
        <v>1855</v>
      </c>
      <c r="H854" s="48">
        <v>578</v>
      </c>
      <c r="I854" s="49">
        <v>57.8</v>
      </c>
      <c r="J854" s="95">
        <v>468</v>
      </c>
      <c r="K854" s="48">
        <v>17.600000000000001</v>
      </c>
      <c r="L854" s="50">
        <v>8097</v>
      </c>
      <c r="M854" s="48">
        <v>46</v>
      </c>
      <c r="N854" s="75">
        <v>63.5</v>
      </c>
      <c r="O854" s="61">
        <v>578</v>
      </c>
      <c r="P854" s="44" t="s">
        <v>1856</v>
      </c>
      <c r="Q854" s="56">
        <v>26</v>
      </c>
      <c r="R854" s="48" t="s">
        <v>393</v>
      </c>
      <c r="S854" s="62" t="s">
        <v>393</v>
      </c>
      <c r="T854" s="73"/>
      <c r="U854" s="62"/>
      <c r="V854" s="62"/>
      <c r="W854" s="52">
        <v>13161690</v>
      </c>
      <c r="X854" s="57"/>
      <c r="AA854" s="47" t="str">
        <f>CONCATENATE("&gt;",F854,"_",C854," ",Z854)</f>
        <v xml:space="preserve">&gt;Ent9-f_ </v>
      </c>
      <c r="AB854" s="44" t="str">
        <f>P854</f>
        <v>CARGARBCNATGTTYAGRTGGATGAG</v>
      </c>
      <c r="AH854" s="45">
        <v>853</v>
      </c>
    </row>
    <row r="855" spans="1:34" ht="14.25" customHeight="1" thickTop="1" thickBot="1" x14ac:dyDescent="0.25">
      <c r="A855" s="71">
        <v>100</v>
      </c>
      <c r="B855" s="53">
        <f>(I855/1000)/(A855/1000000)</f>
        <v>596</v>
      </c>
      <c r="C855" s="220"/>
      <c r="F855" s="81" t="s">
        <v>1857</v>
      </c>
      <c r="H855" s="48">
        <v>596</v>
      </c>
      <c r="I855" s="49">
        <v>59.6</v>
      </c>
      <c r="J855" s="95">
        <v>414</v>
      </c>
      <c r="K855" s="48">
        <v>14.3</v>
      </c>
      <c r="L855" s="50">
        <v>6937</v>
      </c>
      <c r="M855" s="48">
        <v>51</v>
      </c>
      <c r="N855" s="75">
        <v>62.1</v>
      </c>
      <c r="O855" s="61">
        <v>596</v>
      </c>
      <c r="P855" s="44" t="s">
        <v>1858</v>
      </c>
      <c r="Q855" s="56">
        <v>23</v>
      </c>
      <c r="R855" s="48" t="s">
        <v>393</v>
      </c>
      <c r="S855" s="62" t="s">
        <v>393</v>
      </c>
      <c r="T855" s="73"/>
      <c r="U855" s="62"/>
      <c r="V855" s="62"/>
      <c r="W855" s="52">
        <v>13161691</v>
      </c>
      <c r="X855" s="57"/>
      <c r="AA855" s="47" t="str">
        <f>CONCATENATE("&gt;",F855,"_",C855," ",Z855)</f>
        <v xml:space="preserve">&gt;Ent10-r_ </v>
      </c>
      <c r="AB855" s="44" t="str">
        <f>P855</f>
        <v>CCRCCNGCATRHCCRTTRTACAT</v>
      </c>
      <c r="AH855" s="45">
        <v>854</v>
      </c>
    </row>
    <row r="856" spans="1:34" ht="14.25" customHeight="1" thickTop="1" thickBot="1" x14ac:dyDescent="0.25">
      <c r="A856" s="71">
        <v>100</v>
      </c>
      <c r="B856" s="53">
        <f>(I856/1000)/(A856/1000000)</f>
        <v>680</v>
      </c>
      <c r="C856" s="220"/>
      <c r="F856" s="81" t="s">
        <v>1859</v>
      </c>
      <c r="H856" s="48">
        <v>680</v>
      </c>
      <c r="I856" s="49">
        <v>68</v>
      </c>
      <c r="J856" s="95">
        <v>415</v>
      </c>
      <c r="K856" s="48">
        <v>15.2</v>
      </c>
      <c r="L856" s="50">
        <v>6108</v>
      </c>
      <c r="M856" s="48">
        <v>42</v>
      </c>
      <c r="N856" s="75">
        <v>54.2</v>
      </c>
      <c r="O856" s="61">
        <v>680</v>
      </c>
      <c r="P856" s="44" t="s">
        <v>1860</v>
      </c>
      <c r="Q856" s="56">
        <v>20</v>
      </c>
      <c r="R856" s="48" t="s">
        <v>393</v>
      </c>
      <c r="S856" s="62" t="s">
        <v>393</v>
      </c>
      <c r="T856" s="73"/>
      <c r="U856" s="62"/>
      <c r="V856" s="62"/>
      <c r="W856" s="52">
        <v>13161692</v>
      </c>
      <c r="X856" s="57"/>
      <c r="AA856" s="47" t="str">
        <f>CONCATENATE("&gt;",F856,"_",C856," ",Z856)</f>
        <v xml:space="preserve">&gt;Ent11-f_ </v>
      </c>
      <c r="AB856" s="44" t="str">
        <f>P856</f>
        <v>CTGCCCGAATTYGTAAATGA</v>
      </c>
      <c r="AH856" s="45">
        <v>855</v>
      </c>
    </row>
    <row r="857" spans="1:34" ht="14.25" customHeight="1" thickTop="1" thickBot="1" x14ac:dyDescent="0.25">
      <c r="A857" s="71">
        <v>100</v>
      </c>
      <c r="B857" s="53">
        <f>(I857/1000)/(A857/1000000)</f>
        <v>719</v>
      </c>
      <c r="C857" s="220"/>
      <c r="F857" s="81" t="s">
        <v>1861</v>
      </c>
      <c r="H857" s="48">
        <v>719</v>
      </c>
      <c r="I857" s="49">
        <v>71.900000000000006</v>
      </c>
      <c r="J857" s="95">
        <v>409</v>
      </c>
      <c r="K857" s="48">
        <v>14.9</v>
      </c>
      <c r="L857" s="50">
        <v>5685</v>
      </c>
      <c r="M857" s="48">
        <v>47</v>
      </c>
      <c r="N857" s="75">
        <v>54.5</v>
      </c>
      <c r="O857" s="61">
        <v>719</v>
      </c>
      <c r="P857" s="44" t="s">
        <v>1862</v>
      </c>
      <c r="Q857" s="56">
        <v>19</v>
      </c>
      <c r="R857" s="48" t="s">
        <v>393</v>
      </c>
      <c r="S857" s="62" t="s">
        <v>393</v>
      </c>
      <c r="T857" s="73"/>
      <c r="U857" s="62"/>
      <c r="V857" s="62"/>
      <c r="W857" s="52">
        <v>13161693</v>
      </c>
      <c r="X857" s="57"/>
      <c r="AA857" s="47" t="str">
        <f>CONCATENATE("&gt;",F857,"_",C857," ",Z857)</f>
        <v xml:space="preserve">&gt;Ent12-r_ </v>
      </c>
      <c r="AB857" s="44" t="str">
        <f>P857</f>
        <v>CCAACCCARCCATTRTACA</v>
      </c>
      <c r="AH857" s="45">
        <v>856</v>
      </c>
    </row>
    <row r="858" spans="1:34" ht="14.25" customHeight="1" thickTop="1" thickBot="1" x14ac:dyDescent="0.25">
      <c r="A858" s="71">
        <v>100</v>
      </c>
      <c r="B858" s="53">
        <f>(I858/1000)/(A858/1000000)</f>
        <v>518</v>
      </c>
      <c r="C858" s="220"/>
      <c r="F858" s="81" t="s">
        <v>1863</v>
      </c>
      <c r="H858" s="48">
        <v>518</v>
      </c>
      <c r="I858" s="49">
        <v>51.8</v>
      </c>
      <c r="J858" s="95">
        <v>346</v>
      </c>
      <c r="K858" s="48">
        <v>11.2</v>
      </c>
      <c r="L858" s="50">
        <v>6678</v>
      </c>
      <c r="M858" s="48">
        <v>63</v>
      </c>
      <c r="N858" s="75">
        <v>65.8</v>
      </c>
      <c r="O858" s="61">
        <v>518</v>
      </c>
      <c r="P858" s="44" t="s">
        <v>1864</v>
      </c>
      <c r="Q858" s="56">
        <v>22</v>
      </c>
      <c r="R858" s="48" t="s">
        <v>393</v>
      </c>
      <c r="S858" s="62" t="s">
        <v>393</v>
      </c>
      <c r="T858" s="73"/>
      <c r="U858" s="62"/>
      <c r="V858" s="62"/>
      <c r="W858" s="52">
        <v>13161694</v>
      </c>
      <c r="X858" s="57"/>
      <c r="AA858" s="47" t="str">
        <f>CONCATENATE("&gt;",F858,"_",C858," ",Z858)</f>
        <v xml:space="preserve">&gt;Ent17-f_ </v>
      </c>
      <c r="AB858" s="44" t="str">
        <f>P858</f>
        <v>GACTTCCCCGGAGTCGTCGTCT</v>
      </c>
      <c r="AH858" s="45">
        <v>857</v>
      </c>
    </row>
    <row r="859" spans="1:34" ht="14.25" customHeight="1" thickTop="1" thickBot="1" x14ac:dyDescent="0.25">
      <c r="A859" s="71">
        <v>100</v>
      </c>
      <c r="B859" s="53">
        <f>(I859/1000)/(A859/1000000)</f>
        <v>552</v>
      </c>
      <c r="C859" s="220"/>
      <c r="F859" s="81" t="s">
        <v>1865</v>
      </c>
      <c r="H859" s="48">
        <v>552</v>
      </c>
      <c r="I859" s="49">
        <v>55.2</v>
      </c>
      <c r="J859" s="95">
        <v>336</v>
      </c>
      <c r="K859" s="48">
        <v>11.8</v>
      </c>
      <c r="L859" s="50">
        <v>6094</v>
      </c>
      <c r="M859" s="48">
        <v>62</v>
      </c>
      <c r="N859" s="75">
        <v>62.4</v>
      </c>
      <c r="O859" s="61">
        <v>552</v>
      </c>
      <c r="P859" s="44" t="s">
        <v>1866</v>
      </c>
      <c r="Q859" s="56">
        <v>20</v>
      </c>
      <c r="R859" s="48" t="s">
        <v>393</v>
      </c>
      <c r="S859" s="62" t="s">
        <v>393</v>
      </c>
      <c r="T859" s="73"/>
      <c r="U859" s="62"/>
      <c r="V859" s="62"/>
      <c r="W859" s="52">
        <v>13161695</v>
      </c>
      <c r="X859" s="57"/>
      <c r="AA859" s="47" t="str">
        <f>CONCATENATE("&gt;",F859,"_",C859," ",Z859)</f>
        <v xml:space="preserve">&gt;Ent18-r_ </v>
      </c>
      <c r="AB859" s="44" t="str">
        <f>P859</f>
        <v>GCRGAGAATCCRCTCGTRCC</v>
      </c>
      <c r="AH859" s="45">
        <v>858</v>
      </c>
    </row>
    <row r="860" spans="1:34" ht="14.25" customHeight="1" thickTop="1" thickBot="1" x14ac:dyDescent="0.25">
      <c r="A860" s="71">
        <v>100</v>
      </c>
      <c r="B860" s="53">
        <f>(I860/1000)/(A860/1000000)</f>
        <v>414</v>
      </c>
      <c r="C860" s="220"/>
      <c r="F860" s="81" t="s">
        <v>1867</v>
      </c>
      <c r="H860" s="48">
        <v>414</v>
      </c>
      <c r="I860" s="49">
        <v>41.4</v>
      </c>
      <c r="J860" s="95">
        <v>288</v>
      </c>
      <c r="K860" s="48">
        <v>9.6999999999999993</v>
      </c>
      <c r="L860" s="50">
        <v>6966</v>
      </c>
      <c r="M860" s="48">
        <v>57</v>
      </c>
      <c r="N860" s="75">
        <v>64.5</v>
      </c>
      <c r="O860" s="61">
        <v>414</v>
      </c>
      <c r="P860" s="44" t="s">
        <v>1868</v>
      </c>
      <c r="Q860" s="56">
        <v>23</v>
      </c>
      <c r="R860" s="48" t="s">
        <v>393</v>
      </c>
      <c r="S860" s="62" t="s">
        <v>393</v>
      </c>
      <c r="T860" s="73"/>
      <c r="U860" s="62"/>
      <c r="V860" s="62"/>
      <c r="W860" s="52">
        <v>13161696</v>
      </c>
      <c r="X860" s="57"/>
      <c r="AA860" s="47" t="str">
        <f>CONCATENATE("&gt;",F860,"_",C860," ",Z860)</f>
        <v xml:space="preserve">&gt;Ent19-f_ </v>
      </c>
      <c r="AB860" s="44" t="str">
        <f>P860</f>
        <v>CTCGCCACCTACRAWGCBTGGTT</v>
      </c>
      <c r="AH860" s="45">
        <v>859</v>
      </c>
    </row>
    <row r="861" spans="1:34" ht="14.25" customHeight="1" thickTop="1" thickBot="1" x14ac:dyDescent="0.25">
      <c r="A861" s="71">
        <v>100</v>
      </c>
      <c r="B861" s="53">
        <f>(I861/1000)/(A861/1000000)</f>
        <v>585</v>
      </c>
      <c r="C861" s="220"/>
      <c r="F861" s="81" t="s">
        <v>1869</v>
      </c>
      <c r="H861" s="48">
        <v>585</v>
      </c>
      <c r="I861" s="49">
        <v>58.5</v>
      </c>
      <c r="J861" s="95">
        <v>382</v>
      </c>
      <c r="K861" s="48">
        <v>13.1</v>
      </c>
      <c r="L861" s="50">
        <v>6523</v>
      </c>
      <c r="M861" s="48">
        <v>50</v>
      </c>
      <c r="N861" s="75">
        <v>60.3</v>
      </c>
      <c r="O861" s="61">
        <v>585</v>
      </c>
      <c r="P861" s="44" t="s">
        <v>1870</v>
      </c>
      <c r="Q861" s="56">
        <v>22</v>
      </c>
      <c r="R861" s="48" t="s">
        <v>393</v>
      </c>
      <c r="S861" s="62" t="s">
        <v>393</v>
      </c>
      <c r="T861" s="73"/>
      <c r="U861" s="62"/>
      <c r="V861" s="62"/>
      <c r="W861" s="52">
        <v>13161697</v>
      </c>
      <c r="X861" s="57"/>
      <c r="AA861" s="47" t="str">
        <f>CONCATENATE("&gt;",F861,"_",C861," ",Z861)</f>
        <v xml:space="preserve">&gt;Ent20-r_ </v>
      </c>
      <c r="AB861" s="44" t="str">
        <f>P861</f>
        <v>CMWWCCCCTCCATYTCAAACAC</v>
      </c>
      <c r="AH861" s="45">
        <v>860</v>
      </c>
    </row>
    <row r="862" spans="1:34" ht="14.25" customHeight="1" thickTop="1" thickBot="1" x14ac:dyDescent="0.25">
      <c r="A862" s="71">
        <v>100</v>
      </c>
      <c r="B862" s="53">
        <f>(I862/1000)/(A862/1000000)</f>
        <v>477.00000000000006</v>
      </c>
      <c r="C862" s="220"/>
      <c r="F862" s="81" t="s">
        <v>1871</v>
      </c>
      <c r="H862" s="48">
        <v>477</v>
      </c>
      <c r="I862" s="49">
        <v>47.7</v>
      </c>
      <c r="J862" s="95">
        <v>334</v>
      </c>
      <c r="K862" s="48">
        <v>11.9</v>
      </c>
      <c r="L862" s="50">
        <v>7008</v>
      </c>
      <c r="M862" s="48">
        <v>52</v>
      </c>
      <c r="N862" s="75">
        <v>62.4</v>
      </c>
      <c r="O862" s="61">
        <v>477</v>
      </c>
      <c r="P862" s="44" t="s">
        <v>1872</v>
      </c>
      <c r="Q862" s="56">
        <v>23</v>
      </c>
      <c r="R862" s="48" t="s">
        <v>393</v>
      </c>
      <c r="S862" s="62" t="s">
        <v>393</v>
      </c>
      <c r="T862" s="73"/>
      <c r="U862" s="62"/>
      <c r="V862" s="62"/>
      <c r="W862" s="52">
        <v>13161698</v>
      </c>
      <c r="X862" s="57"/>
      <c r="AA862" s="47" t="str">
        <f>CONCATENATE("&gt;",F862,"_",C862," ",Z862)</f>
        <v xml:space="preserve">&gt;p290_ </v>
      </c>
      <c r="AB862" s="44" t="str">
        <f>P862</f>
        <v>GATTACTCCAAGTGGGACTCCAC</v>
      </c>
      <c r="AH862" s="45">
        <v>861</v>
      </c>
    </row>
    <row r="863" spans="1:34" ht="14.25" customHeight="1" thickTop="1" thickBot="1" x14ac:dyDescent="0.25">
      <c r="A863" s="71">
        <v>100</v>
      </c>
      <c r="B863" s="53">
        <f>(I863/1000)/(A863/1000000)</f>
        <v>554</v>
      </c>
      <c r="C863" s="220"/>
      <c r="F863" s="81" t="s">
        <v>1873</v>
      </c>
      <c r="H863" s="48">
        <v>554</v>
      </c>
      <c r="I863" s="49">
        <v>55.4</v>
      </c>
      <c r="J863" s="95">
        <v>370</v>
      </c>
      <c r="K863" s="48">
        <v>14.1</v>
      </c>
      <c r="L863" s="50">
        <v>6686</v>
      </c>
      <c r="M863" s="48">
        <v>31</v>
      </c>
      <c r="N863" s="75">
        <v>52.8</v>
      </c>
      <c r="O863" s="61">
        <v>554</v>
      </c>
      <c r="P863" s="44" t="s">
        <v>1874</v>
      </c>
      <c r="Q863" s="56">
        <v>22</v>
      </c>
      <c r="R863" s="48" t="s">
        <v>393</v>
      </c>
      <c r="S863" s="62" t="s">
        <v>393</v>
      </c>
      <c r="T863" s="73"/>
      <c r="U863" s="62"/>
      <c r="V863" s="62"/>
      <c r="W863" s="52">
        <v>13161699</v>
      </c>
      <c r="X863" s="57"/>
      <c r="AA863" s="47" t="str">
        <f>CONCATENATE("&gt;",F863,"_",C863," ",Z863)</f>
        <v xml:space="preserve">&gt;p289_ </v>
      </c>
      <c r="AB863" s="44" t="str">
        <f>P863</f>
        <v>TGACAATGTAATCATCACCATA</v>
      </c>
      <c r="AH863" s="45">
        <v>862</v>
      </c>
    </row>
    <row r="864" spans="1:34" ht="14.25" customHeight="1" thickTop="1" thickBot="1" x14ac:dyDescent="0.25">
      <c r="A864" s="71">
        <v>100</v>
      </c>
      <c r="B864" s="53">
        <f>(I864/1000)/(A864/1000000)</f>
        <v>713</v>
      </c>
      <c r="C864" s="220"/>
      <c r="F864" s="81" t="s">
        <v>1875</v>
      </c>
      <c r="H864" s="48">
        <v>713</v>
      </c>
      <c r="I864" s="49">
        <v>71.3</v>
      </c>
      <c r="J864" s="95">
        <v>421</v>
      </c>
      <c r="K864" s="48">
        <v>15.3</v>
      </c>
      <c r="L864" s="50">
        <v>5898</v>
      </c>
      <c r="M864" s="48">
        <v>65</v>
      </c>
      <c r="N864" s="75">
        <v>62.1</v>
      </c>
      <c r="O864" s="61">
        <v>713</v>
      </c>
      <c r="P864" s="44" t="s">
        <v>1876</v>
      </c>
      <c r="Q864" s="56">
        <v>19</v>
      </c>
      <c r="R864" s="48" t="s">
        <v>393</v>
      </c>
      <c r="S864" s="62" t="s">
        <v>393</v>
      </c>
      <c r="T864" s="73"/>
      <c r="U864" s="62"/>
      <c r="V864" s="62"/>
      <c r="W864" s="52">
        <v>13161700</v>
      </c>
      <c r="X864" s="57"/>
      <c r="AA864" s="47" t="str">
        <f>CONCATENATE("&gt;",F864,"_",C864," ",Z864)</f>
        <v xml:space="preserve">&gt;G2SKF_ </v>
      </c>
      <c r="AB864" s="44" t="str">
        <f>P864</f>
        <v>CNTGGGAGGGCGATCGCAA</v>
      </c>
      <c r="AH864" s="45">
        <v>863</v>
      </c>
    </row>
    <row r="865" spans="1:34" ht="14.25" customHeight="1" thickTop="1" thickBot="1" x14ac:dyDescent="0.25">
      <c r="A865" s="71">
        <v>100</v>
      </c>
      <c r="B865" s="53">
        <f>(I865/1000)/(A865/1000000)</f>
        <v>567</v>
      </c>
      <c r="C865" s="220"/>
      <c r="F865" s="81" t="s">
        <v>1877</v>
      </c>
      <c r="H865" s="48">
        <v>567</v>
      </c>
      <c r="I865" s="49">
        <v>56.7</v>
      </c>
      <c r="J865" s="95">
        <v>394</v>
      </c>
      <c r="K865" s="48">
        <v>13.6</v>
      </c>
      <c r="L865" s="50">
        <v>6937</v>
      </c>
      <c r="M865" s="48">
        <v>51</v>
      </c>
      <c r="N865" s="75">
        <v>62.1</v>
      </c>
      <c r="O865" s="61">
        <v>567</v>
      </c>
      <c r="P865" s="44" t="s">
        <v>1858</v>
      </c>
      <c r="Q865" s="56">
        <v>23</v>
      </c>
      <c r="R865" s="48" t="s">
        <v>393</v>
      </c>
      <c r="S865" s="62" t="s">
        <v>393</v>
      </c>
      <c r="T865" s="73"/>
      <c r="U865" s="62"/>
      <c r="V865" s="62"/>
      <c r="W865" s="52">
        <v>13161701</v>
      </c>
      <c r="X865" s="57"/>
      <c r="AA865" s="47" t="str">
        <f>CONCATENATE("&gt;",F865,"_",C865," ",Z865)</f>
        <v xml:space="preserve">&gt;G2SKR_ </v>
      </c>
      <c r="AB865" s="44" t="str">
        <f>P865</f>
        <v>CCRCCNGCATRHCCRTTRTACAT</v>
      </c>
      <c r="AH865" s="45">
        <v>864</v>
      </c>
    </row>
    <row r="866" spans="1:34" ht="14.25" customHeight="1" thickTop="1" thickBot="1" x14ac:dyDescent="0.25">
      <c r="A866" s="71">
        <v>100</v>
      </c>
      <c r="B866" s="53">
        <f>(I866/1000)/(A866/1000000)</f>
        <v>532</v>
      </c>
      <c r="C866" s="220"/>
      <c r="F866" s="81" t="s">
        <v>1878</v>
      </c>
      <c r="H866" s="48">
        <v>532</v>
      </c>
      <c r="I866" s="49">
        <v>53.2</v>
      </c>
      <c r="J866" s="95">
        <v>660</v>
      </c>
      <c r="K866" s="48">
        <v>23.9</v>
      </c>
      <c r="L866" s="50">
        <v>12396</v>
      </c>
      <c r="M866" s="48">
        <v>40</v>
      </c>
      <c r="N866" s="75">
        <v>69.5</v>
      </c>
      <c r="O866" s="61">
        <v>532</v>
      </c>
      <c r="P866" s="44" t="s">
        <v>1879</v>
      </c>
      <c r="Q866" s="56">
        <v>40</v>
      </c>
      <c r="R866" s="48">
        <v>0.05</v>
      </c>
      <c r="S866" s="62" t="s">
        <v>385</v>
      </c>
      <c r="T866" s="73"/>
      <c r="U866" s="62"/>
      <c r="V866" s="62"/>
      <c r="W866" s="52">
        <v>12896246</v>
      </c>
      <c r="X866" s="57"/>
      <c r="AA866" s="47" t="str">
        <f>CONCATENATE("&gt;",F866,"_",C866," ",Z866)</f>
        <v xml:space="preserve">&gt;Prev_SP_fw_ </v>
      </c>
      <c r="AB866" s="44" t="str">
        <f>P866</f>
        <v>gatatcagtaaatcctgtgtgctaattgaggtgcattggt</v>
      </c>
      <c r="AH866" s="45">
        <v>865</v>
      </c>
    </row>
    <row r="867" spans="1:34" ht="14.25" customHeight="1" thickTop="1" thickBot="1" x14ac:dyDescent="0.25">
      <c r="A867" s="71">
        <v>100</v>
      </c>
      <c r="B867" s="53">
        <f>(I867/1000)/(A867/1000000)</f>
        <v>967</v>
      </c>
      <c r="C867" s="220"/>
      <c r="F867" s="81" t="s">
        <v>1880</v>
      </c>
      <c r="H867" s="48">
        <v>967</v>
      </c>
      <c r="I867" s="49">
        <v>96.7</v>
      </c>
      <c r="J867" s="95">
        <v>876</v>
      </c>
      <c r="K867" s="48">
        <v>28.5</v>
      </c>
      <c r="L867" s="50">
        <v>9059</v>
      </c>
      <c r="M867" s="48">
        <v>53</v>
      </c>
      <c r="N867" s="75">
        <v>69.5</v>
      </c>
      <c r="O867" s="61">
        <v>967</v>
      </c>
      <c r="P867" s="44" t="s">
        <v>1881</v>
      </c>
      <c r="Q867" s="56">
        <v>30</v>
      </c>
      <c r="R867" s="48">
        <v>0.05</v>
      </c>
      <c r="S867" s="62" t="s">
        <v>385</v>
      </c>
      <c r="T867" s="73"/>
      <c r="U867" s="62"/>
      <c r="V867" s="62"/>
      <c r="W867" s="52">
        <v>12896247</v>
      </c>
      <c r="X867" s="57"/>
      <c r="AA867" s="47" t="str">
        <f>CONCATENATE("&gt;",F867,"_",C867," ",Z867)</f>
        <v xml:space="preserve">&gt;Prev_SP_rev_ </v>
      </c>
      <c r="AB867" s="44" t="str">
        <f>P867</f>
        <v>tctagatccgcacttgagctctctcttgcc</v>
      </c>
      <c r="AH867" s="45">
        <v>866</v>
      </c>
    </row>
    <row r="868" spans="1:34" ht="14.25" customHeight="1" thickTop="1" thickBot="1" x14ac:dyDescent="0.25">
      <c r="A868" s="71">
        <v>100</v>
      </c>
      <c r="B868" s="53">
        <f>(I868/1000)/(A868/1000000)</f>
        <v>467.00000000000006</v>
      </c>
      <c r="C868" s="220"/>
      <c r="F868" s="81" t="s">
        <v>997</v>
      </c>
      <c r="H868" s="48">
        <v>467</v>
      </c>
      <c r="I868" s="49">
        <v>46.7</v>
      </c>
      <c r="J868" s="95">
        <v>243</v>
      </c>
      <c r="K868" s="48">
        <v>8.4</v>
      </c>
      <c r="L868" s="50">
        <v>5196</v>
      </c>
      <c r="M868" s="48">
        <v>70</v>
      </c>
      <c r="N868" s="75">
        <v>60</v>
      </c>
      <c r="O868" s="61">
        <v>467</v>
      </c>
      <c r="P868" s="44" t="s">
        <v>1018</v>
      </c>
      <c r="Q868" s="56">
        <v>17</v>
      </c>
      <c r="R868" s="48">
        <v>0.05</v>
      </c>
      <c r="S868" s="62" t="s">
        <v>385</v>
      </c>
      <c r="T868" s="73"/>
      <c r="U868" s="62"/>
      <c r="V868" s="62"/>
      <c r="W868" s="52">
        <v>12896248</v>
      </c>
      <c r="X868" s="57"/>
      <c r="Z868" s="104" t="s">
        <v>1302</v>
      </c>
      <c r="AA868" s="47" t="str">
        <f>CONCATENATE("&gt;",F868,"_",C868," ",Z868)</f>
        <v>&gt;EGFP12-F_ IC</v>
      </c>
      <c r="AB868" s="44" t="str">
        <f>P868</f>
        <v>TCGAGGGCGACACCCTG</v>
      </c>
      <c r="AH868" s="45">
        <v>867</v>
      </c>
    </row>
    <row r="869" spans="1:34" ht="14.25" customHeight="1" thickTop="1" thickBot="1" x14ac:dyDescent="0.25">
      <c r="A869" s="71">
        <v>100</v>
      </c>
      <c r="B869" s="53">
        <f>(I869/1000)/(A869/1000000)</f>
        <v>747</v>
      </c>
      <c r="C869" s="220"/>
      <c r="F869" s="81" t="s">
        <v>569</v>
      </c>
      <c r="H869" s="48">
        <v>747</v>
      </c>
      <c r="I869" s="49">
        <v>74.7</v>
      </c>
      <c r="J869" s="95">
        <v>452</v>
      </c>
      <c r="K869" s="48">
        <v>15</v>
      </c>
      <c r="L869" s="50">
        <v>6043</v>
      </c>
      <c r="M869" s="48">
        <v>55</v>
      </c>
      <c r="N869" s="75">
        <v>59.4</v>
      </c>
      <c r="O869" s="61">
        <v>747</v>
      </c>
      <c r="P869" s="44" t="s">
        <v>1161</v>
      </c>
      <c r="Q869" s="56">
        <v>20</v>
      </c>
      <c r="R869" s="48">
        <v>0.05</v>
      </c>
      <c r="S869" s="62" t="s">
        <v>385</v>
      </c>
      <c r="T869" s="73"/>
      <c r="U869" s="62"/>
      <c r="V869" s="62"/>
      <c r="W869" s="52">
        <v>12896249</v>
      </c>
      <c r="X869" s="57"/>
      <c r="Z869" s="104" t="s">
        <v>1302</v>
      </c>
      <c r="AA869" s="47" t="str">
        <f>CONCATENATE("&gt;",F869,"_",C869," ",Z869)</f>
        <v>&gt;EGFP10-R_ IC</v>
      </c>
      <c r="AB869" s="44" t="str">
        <f>P869</f>
        <v>cttgtacagctcgtccatgc</v>
      </c>
      <c r="AH869" s="45">
        <v>868</v>
      </c>
    </row>
    <row r="870" spans="1:34" ht="14.25" customHeight="1" thickTop="1" thickBot="1" x14ac:dyDescent="0.25">
      <c r="A870" s="71">
        <v>100</v>
      </c>
      <c r="B870" s="53">
        <f>(I870/1000)/(A870/1000000)</f>
        <v>588</v>
      </c>
      <c r="C870" s="220" t="s">
        <v>3179</v>
      </c>
      <c r="F870" s="81" t="s">
        <v>635</v>
      </c>
      <c r="H870" s="48">
        <v>588</v>
      </c>
      <c r="I870" s="49">
        <v>58.8</v>
      </c>
      <c r="J870" s="95">
        <v>468</v>
      </c>
      <c r="K870" s="48">
        <v>15.8</v>
      </c>
      <c r="L870" s="50">
        <v>7948</v>
      </c>
      <c r="M870" s="48">
        <v>68</v>
      </c>
      <c r="N870" s="75">
        <v>67.7</v>
      </c>
      <c r="O870" s="61">
        <v>588</v>
      </c>
      <c r="P870" s="44" t="s">
        <v>637</v>
      </c>
      <c r="Q870" s="56">
        <v>22</v>
      </c>
      <c r="R870" s="48">
        <v>0.05</v>
      </c>
      <c r="S870" s="62" t="s">
        <v>406</v>
      </c>
      <c r="T870" s="73" t="s">
        <v>279</v>
      </c>
      <c r="U870" s="62" t="s">
        <v>426</v>
      </c>
      <c r="V870" s="62"/>
      <c r="W870" s="52">
        <v>12896250</v>
      </c>
      <c r="X870" s="57"/>
      <c r="Z870" s="104" t="s">
        <v>1302</v>
      </c>
      <c r="AA870" s="47" t="str">
        <f>CONCATENATE("&gt;",F870,"_",C870," ",Z870)</f>
        <v>&gt;EGFP-1HEX_78e IC</v>
      </c>
      <c r="AB870" s="44" t="str">
        <f>P870</f>
        <v>AGCACCCAGTCCGCCCTGAGCA</v>
      </c>
      <c r="AH870" s="45">
        <v>869</v>
      </c>
    </row>
    <row r="871" spans="1:34" ht="14.25" customHeight="1" thickTop="1" thickBot="1" x14ac:dyDescent="0.25">
      <c r="A871" s="71">
        <v>100</v>
      </c>
      <c r="B871" s="53">
        <f>(I871/1000)/(A871/1000000)</f>
        <v>419</v>
      </c>
      <c r="C871" s="220"/>
      <c r="F871" s="81" t="s">
        <v>1882</v>
      </c>
      <c r="H871" s="48">
        <v>419</v>
      </c>
      <c r="I871" s="49">
        <v>41.9</v>
      </c>
      <c r="J871" s="95">
        <v>352</v>
      </c>
      <c r="K871" s="48">
        <v>14.1</v>
      </c>
      <c r="L871" s="50">
        <v>8404</v>
      </c>
      <c r="M871" s="48">
        <v>33</v>
      </c>
      <c r="N871" s="75">
        <v>58.9</v>
      </c>
      <c r="O871" s="61">
        <v>419</v>
      </c>
      <c r="P871" s="44" t="s">
        <v>1883</v>
      </c>
      <c r="Q871" s="56">
        <v>27</v>
      </c>
      <c r="R871" s="48">
        <v>0.01</v>
      </c>
      <c r="S871" s="62" t="s">
        <v>1180</v>
      </c>
      <c r="T871" s="73"/>
      <c r="U871" s="62"/>
      <c r="V871" s="62"/>
      <c r="W871" s="52">
        <v>12898202</v>
      </c>
      <c r="X871" s="57"/>
      <c r="AA871" s="47" t="str">
        <f>CONCATENATE("&gt;",F871,"_",C871," ",Z871)</f>
        <v xml:space="preserve">&gt;forward_ </v>
      </c>
      <c r="AB871" s="44" t="str">
        <f>P871</f>
        <v>ggctctagaGAAAATAAAATTGAAGTG</v>
      </c>
      <c r="AH871" s="45">
        <v>870</v>
      </c>
    </row>
    <row r="872" spans="1:34" ht="14.25" customHeight="1" thickTop="1" thickBot="1" x14ac:dyDescent="0.25">
      <c r="A872" s="71">
        <v>100</v>
      </c>
      <c r="B872" s="53">
        <f>(I872/1000)/(A872/1000000)</f>
        <v>660.99999999999989</v>
      </c>
      <c r="C872" s="220"/>
      <c r="F872" s="81" t="s">
        <v>1884</v>
      </c>
      <c r="H872" s="48">
        <v>661</v>
      </c>
      <c r="I872" s="49">
        <v>66.099999999999994</v>
      </c>
      <c r="J872" s="95">
        <v>613</v>
      </c>
      <c r="K872" s="48">
        <v>22.4</v>
      </c>
      <c r="L872" s="50">
        <v>9276</v>
      </c>
      <c r="M872" s="48">
        <v>40</v>
      </c>
      <c r="N872" s="75">
        <v>64</v>
      </c>
      <c r="O872" s="61">
        <v>661</v>
      </c>
      <c r="P872" s="44" t="s">
        <v>1885</v>
      </c>
      <c r="Q872" s="56">
        <v>30</v>
      </c>
      <c r="R872" s="48">
        <v>0.01</v>
      </c>
      <c r="S872" s="62" t="s">
        <v>1180</v>
      </c>
      <c r="T872" s="73"/>
      <c r="U872" s="62"/>
      <c r="V872" s="62"/>
      <c r="W872" s="52">
        <v>12898203</v>
      </c>
      <c r="X872" s="57"/>
      <c r="AA872" s="47" t="str">
        <f>CONCATENATE("&gt;",F872,"_",C872," ",Z872)</f>
        <v xml:space="preserve">&gt;reverse_ </v>
      </c>
      <c r="AB872" s="44" t="str">
        <f>P872</f>
        <v>ggctctagaTTAAATAATATTGGCGCTGGT</v>
      </c>
      <c r="AH872" s="45">
        <v>871</v>
      </c>
    </row>
    <row r="873" spans="1:34" ht="14.25" customHeight="1" thickTop="1" thickBot="1" x14ac:dyDescent="0.25">
      <c r="A873" s="71">
        <v>100</v>
      </c>
      <c r="B873" s="53">
        <f>(I873/1000)/(A873/1000000)</f>
        <v>522</v>
      </c>
      <c r="C873" s="220"/>
      <c r="F873" s="81" t="s">
        <v>1886</v>
      </c>
      <c r="H873" s="48">
        <v>522</v>
      </c>
      <c r="I873" s="49">
        <v>52.2</v>
      </c>
      <c r="J873" s="95">
        <v>625</v>
      </c>
      <c r="K873" s="48">
        <v>23.1</v>
      </c>
      <c r="L873" s="50">
        <v>11973</v>
      </c>
      <c r="M873" s="48">
        <v>58</v>
      </c>
      <c r="N873" s="75" t="s">
        <v>416</v>
      </c>
      <c r="O873" s="61">
        <v>522</v>
      </c>
      <c r="P873" s="44" t="s">
        <v>1887</v>
      </c>
      <c r="Q873" s="56">
        <v>39</v>
      </c>
      <c r="R873" s="48">
        <v>0.05</v>
      </c>
      <c r="S873" s="62" t="s">
        <v>385</v>
      </c>
      <c r="T873" s="73"/>
      <c r="U873" s="62"/>
      <c r="V873" s="62"/>
      <c r="W873" s="52">
        <v>12928552</v>
      </c>
      <c r="X873" s="57"/>
      <c r="AA873" s="47" t="str">
        <f>CONCATENATE("&gt;",F873,"_",C873," ",Z873)</f>
        <v xml:space="preserve">&gt;pET19bVE1fw1_ </v>
      </c>
      <c r="AB873" s="44" t="str">
        <f>P873</f>
        <v>ATCGACGACGACGACAAGCATTACGAGCACGCGACCACG</v>
      </c>
      <c r="AH873" s="45">
        <v>872</v>
      </c>
    </row>
    <row r="874" spans="1:34" ht="14.25" customHeight="1" thickTop="1" thickBot="1" x14ac:dyDescent="0.25">
      <c r="A874" s="71">
        <v>100</v>
      </c>
      <c r="B874" s="53">
        <f>(I874/1000)/(A874/1000000)</f>
        <v>198</v>
      </c>
      <c r="C874" s="220"/>
      <c r="F874" s="81" t="s">
        <v>1888</v>
      </c>
      <c r="H874" s="48">
        <v>198</v>
      </c>
      <c r="I874" s="49">
        <v>19.8</v>
      </c>
      <c r="J874" s="95">
        <v>330</v>
      </c>
      <c r="K874" s="48">
        <v>12</v>
      </c>
      <c r="L874" s="50">
        <v>16628</v>
      </c>
      <c r="M874" s="48">
        <v>59</v>
      </c>
      <c r="N874" s="75" t="s">
        <v>416</v>
      </c>
      <c r="O874" s="61">
        <v>198</v>
      </c>
      <c r="P874" s="44" t="s">
        <v>1889</v>
      </c>
      <c r="Q874" s="56">
        <v>54</v>
      </c>
      <c r="R874" s="48">
        <v>0.05</v>
      </c>
      <c r="S874" s="62" t="s">
        <v>385</v>
      </c>
      <c r="T874" s="73"/>
      <c r="U874" s="62"/>
      <c r="V874" s="62"/>
      <c r="W874" s="52">
        <v>12928553</v>
      </c>
      <c r="X874" s="57"/>
      <c r="AA874" s="47" t="str">
        <f>CONCATENATE("&gt;",F874,"_",C874," ",Z874)</f>
        <v xml:space="preserve">&gt;pET19bVE1fw2_ </v>
      </c>
      <c r="AB874" s="44" t="str">
        <f>P874</f>
        <v>ATCGACGACGACGACAAGCATATGCTCGAGGATgCCTACGAGCACGCGACCACG</v>
      </c>
      <c r="AH874" s="45">
        <v>873</v>
      </c>
    </row>
    <row r="875" spans="1:34" ht="14.25" customHeight="1" thickTop="1" thickBot="1" x14ac:dyDescent="0.25">
      <c r="A875" s="71">
        <v>100</v>
      </c>
      <c r="B875" s="53">
        <f>(I875/1000)/(A875/1000000)</f>
        <v>210</v>
      </c>
      <c r="C875" s="220"/>
      <c r="F875" s="81" t="s">
        <v>1890</v>
      </c>
      <c r="H875" s="48">
        <v>210</v>
      </c>
      <c r="I875" s="49">
        <v>21</v>
      </c>
      <c r="J875" s="95">
        <v>301</v>
      </c>
      <c r="K875" s="48">
        <v>10.8</v>
      </c>
      <c r="L875" s="50">
        <v>14331</v>
      </c>
      <c r="M875" s="48">
        <v>47</v>
      </c>
      <c r="N875" s="75">
        <v>74.8</v>
      </c>
      <c r="O875" s="61">
        <v>210</v>
      </c>
      <c r="P875" s="44" t="s">
        <v>1891</v>
      </c>
      <c r="Q875" s="56">
        <v>46</v>
      </c>
      <c r="R875" s="48">
        <v>0.05</v>
      </c>
      <c r="S875" s="62" t="s">
        <v>385</v>
      </c>
      <c r="T875" s="73"/>
      <c r="U875" s="62"/>
      <c r="V875" s="62"/>
      <c r="W875" s="52">
        <v>12928554</v>
      </c>
      <c r="X875" s="57"/>
      <c r="AA875" s="47" t="str">
        <f>CONCATENATE("&gt;",F875,"_",C875," ",Z875)</f>
        <v xml:space="preserve">&gt;pET19bVE1rev_ </v>
      </c>
      <c r="AB875" s="44" t="str">
        <f>P875</f>
        <v>TATGGCCGCTGCTGTGATGATGATGATGATGATGATGATGATGGCC</v>
      </c>
      <c r="AH875" s="45">
        <v>874</v>
      </c>
    </row>
    <row r="876" spans="1:34" ht="14.25" customHeight="1" thickTop="1" thickBot="1" x14ac:dyDescent="0.25">
      <c r="A876" s="71">
        <v>100</v>
      </c>
      <c r="B876" s="53">
        <f>(I876/1000)/(A876/1000000)</f>
        <v>1668.9999999999998</v>
      </c>
      <c r="C876" s="220"/>
      <c r="F876" s="81" t="s">
        <v>1892</v>
      </c>
      <c r="H876" s="48">
        <v>1669</v>
      </c>
      <c r="I876" s="49">
        <v>166.9</v>
      </c>
      <c r="J876" s="95">
        <v>1069</v>
      </c>
      <c r="K876" s="48">
        <v>39.6</v>
      </c>
      <c r="L876" s="50">
        <v>6404</v>
      </c>
      <c r="M876" s="48">
        <v>33</v>
      </c>
      <c r="N876" s="75">
        <v>52</v>
      </c>
      <c r="O876" s="61">
        <v>1669</v>
      </c>
      <c r="P876" s="44" t="s">
        <v>1893</v>
      </c>
      <c r="Q876" s="56">
        <v>21</v>
      </c>
      <c r="R876" s="48">
        <v>0.05</v>
      </c>
      <c r="S876" s="62" t="s">
        <v>385</v>
      </c>
      <c r="T876" s="73"/>
      <c r="U876" s="62"/>
      <c r="V876" s="62"/>
      <c r="W876" s="52">
        <v>12928555</v>
      </c>
      <c r="X876" s="57"/>
      <c r="AA876" s="47" t="str">
        <f>CONCATENATE("&gt;",F876,"_",C876," ",Z876)</f>
        <v xml:space="preserve">&gt;pSinRep5fw_ </v>
      </c>
      <c r="AB876" s="44" t="str">
        <f>P876</f>
        <v>ATAGTCAGCATAGTACATTTC</v>
      </c>
      <c r="AH876" s="45">
        <v>875</v>
      </c>
    </row>
    <row r="877" spans="1:34" ht="14.25" customHeight="1" thickTop="1" thickBot="1" x14ac:dyDescent="0.25">
      <c r="A877" s="71">
        <v>100</v>
      </c>
      <c r="B877" s="53">
        <f>(I877/1000)/(A877/1000000)</f>
        <v>1145</v>
      </c>
      <c r="C877" s="220"/>
      <c r="F877" s="81" t="s">
        <v>1894</v>
      </c>
      <c r="H877" s="48">
        <v>1145</v>
      </c>
      <c r="I877" s="49">
        <v>114.5</v>
      </c>
      <c r="J877" s="95">
        <v>693</v>
      </c>
      <c r="K877" s="48">
        <v>24.3</v>
      </c>
      <c r="L877" s="50">
        <v>6051</v>
      </c>
      <c r="M877" s="48">
        <v>45</v>
      </c>
      <c r="N877" s="75">
        <v>55.3</v>
      </c>
      <c r="O877" s="61">
        <v>1145</v>
      </c>
      <c r="P877" s="44" t="s">
        <v>1895</v>
      </c>
      <c r="Q877" s="56">
        <v>20</v>
      </c>
      <c r="R877" s="48">
        <v>0.05</v>
      </c>
      <c r="S877" s="62" t="s">
        <v>385</v>
      </c>
      <c r="T877" s="73"/>
      <c r="U877" s="62"/>
      <c r="V877" s="62"/>
      <c r="W877" s="52">
        <v>12928556</v>
      </c>
      <c r="X877" s="57"/>
      <c r="AA877" s="47" t="str">
        <f>CONCATENATE("&gt;",F877,"_",C877," ",Z877)</f>
        <v xml:space="preserve">&gt;pSinRep5rev_ </v>
      </c>
      <c r="AB877" s="44" t="str">
        <f>P877</f>
        <v>CTATAGTGTCCCCTAAATCG</v>
      </c>
      <c r="AH877" s="45">
        <v>876</v>
      </c>
    </row>
    <row r="878" spans="1:34" ht="14.25" customHeight="1" thickTop="1" thickBot="1" x14ac:dyDescent="0.25">
      <c r="A878" s="71">
        <v>100</v>
      </c>
      <c r="B878" s="53">
        <f>(I878/1000)/(A878/1000000)</f>
        <v>537</v>
      </c>
      <c r="C878" s="220"/>
      <c r="F878" s="81" t="s">
        <v>1896</v>
      </c>
      <c r="H878" s="48">
        <v>537</v>
      </c>
      <c r="I878" s="49">
        <v>53.7</v>
      </c>
      <c r="J878" s="95">
        <v>328</v>
      </c>
      <c r="K878" s="48">
        <v>12</v>
      </c>
      <c r="L878" s="50">
        <v>6111</v>
      </c>
      <c r="M878" s="48">
        <v>55</v>
      </c>
      <c r="N878" s="75">
        <v>59.4</v>
      </c>
      <c r="O878" s="61">
        <v>537</v>
      </c>
      <c r="P878" s="44" t="s">
        <v>1897</v>
      </c>
      <c r="Q878" s="56">
        <v>20</v>
      </c>
      <c r="R878" s="48">
        <v>0.05</v>
      </c>
      <c r="S878" s="62" t="s">
        <v>385</v>
      </c>
      <c r="T878" s="73"/>
      <c r="U878" s="62"/>
      <c r="V878" s="62"/>
      <c r="W878" s="52">
        <v>12948755</v>
      </c>
      <c r="X878" s="57"/>
      <c r="AA878" s="47" t="str">
        <f>CONCATENATE("&gt;",F878,"_",C878," ",Z878)</f>
        <v xml:space="preserve">&gt;GA-ITGB3-Fw3_ </v>
      </c>
      <c r="AB878" s="44" t="str">
        <f>P878</f>
        <v>GACCGACACCTGTATGAGCA</v>
      </c>
      <c r="AH878" s="45">
        <v>877</v>
      </c>
    </row>
    <row r="879" spans="1:34" ht="14.25" customHeight="1" thickTop="1" thickBot="1" x14ac:dyDescent="0.25">
      <c r="A879" s="71">
        <v>100</v>
      </c>
      <c r="B879" s="53">
        <f>(I879/1000)/(A879/1000000)</f>
        <v>627</v>
      </c>
      <c r="C879" s="220"/>
      <c r="F879" s="81" t="s">
        <v>1898</v>
      </c>
      <c r="H879" s="48">
        <v>627</v>
      </c>
      <c r="I879" s="49">
        <v>62.7</v>
      </c>
      <c r="J879" s="95">
        <v>388</v>
      </c>
      <c r="K879" s="48">
        <v>13.2</v>
      </c>
      <c r="L879" s="50">
        <v>6185</v>
      </c>
      <c r="M879" s="48">
        <v>45</v>
      </c>
      <c r="N879" s="75">
        <v>55.3</v>
      </c>
      <c r="O879" s="61">
        <v>627</v>
      </c>
      <c r="P879" s="44" t="s">
        <v>1899</v>
      </c>
      <c r="Q879" s="56">
        <v>20</v>
      </c>
      <c r="R879" s="48">
        <v>0.05</v>
      </c>
      <c r="S879" s="62" t="s">
        <v>385</v>
      </c>
      <c r="T879" s="73"/>
      <c r="U879" s="62"/>
      <c r="V879" s="62"/>
      <c r="W879" s="52">
        <v>12948756</v>
      </c>
      <c r="X879" s="57"/>
      <c r="AA879" s="47" t="str">
        <f>CONCATENATE("&gt;",F879,"_",C879," ",Z879)</f>
        <v xml:space="preserve">&gt;GA-ITGB3+ct-Rev4_ </v>
      </c>
      <c r="AB879" s="44" t="str">
        <f>P879</f>
        <v>TTTTCTGTCGTGGATGGTGA</v>
      </c>
      <c r="AH879" s="45">
        <v>878</v>
      </c>
    </row>
    <row r="880" spans="1:34" ht="14.25" customHeight="1" thickTop="1" thickBot="1" x14ac:dyDescent="0.25">
      <c r="A880" s="71">
        <v>100</v>
      </c>
      <c r="B880" s="53">
        <f>(I880/1000)/(A880/1000000)</f>
        <v>790</v>
      </c>
      <c r="C880" s="220"/>
      <c r="F880" s="81" t="s">
        <v>1900</v>
      </c>
      <c r="H880" s="48">
        <v>790</v>
      </c>
      <c r="I880" s="49">
        <v>79</v>
      </c>
      <c r="J880" s="95">
        <v>480</v>
      </c>
      <c r="K880" s="48">
        <v>15.7</v>
      </c>
      <c r="L880" s="50">
        <v>6074</v>
      </c>
      <c r="M880" s="48">
        <v>55</v>
      </c>
      <c r="N880" s="75">
        <v>59.4</v>
      </c>
      <c r="O880" s="61">
        <v>790</v>
      </c>
      <c r="P880" s="44" t="s">
        <v>1901</v>
      </c>
      <c r="Q880" s="56">
        <v>20</v>
      </c>
      <c r="R880" s="48">
        <v>0.05</v>
      </c>
      <c r="S880" s="62" t="s">
        <v>385</v>
      </c>
      <c r="T880" s="73"/>
      <c r="U880" s="62"/>
      <c r="V880" s="62"/>
      <c r="W880" s="52">
        <v>12948757</v>
      </c>
      <c r="X880" s="57"/>
      <c r="AA880" s="47" t="str">
        <f>CONCATENATE("&gt;",F880,"_",C880," ",Z880)</f>
        <v xml:space="preserve">&gt;GA-ITGB3-ct-Rev5_ </v>
      </c>
      <c r="AB880" s="44" t="str">
        <f>P880</f>
        <v>GTCGGTCAGCTCTTTGACCT</v>
      </c>
      <c r="AH880" s="45">
        <v>879</v>
      </c>
    </row>
    <row r="881" spans="1:34" ht="14.25" customHeight="1" thickTop="1" thickBot="1" x14ac:dyDescent="0.25">
      <c r="A881" s="71">
        <v>100</v>
      </c>
      <c r="B881" s="53">
        <f>(I881/1000)/(A881/1000000)</f>
        <v>485</v>
      </c>
      <c r="C881" s="220"/>
      <c r="F881" s="81" t="s">
        <v>1902</v>
      </c>
      <c r="H881" s="48">
        <v>485</v>
      </c>
      <c r="I881" s="49">
        <v>48.5</v>
      </c>
      <c r="J881" s="95">
        <v>355</v>
      </c>
      <c r="K881" s="48">
        <v>12.8</v>
      </c>
      <c r="L881" s="50">
        <v>7316</v>
      </c>
      <c r="M881" s="48">
        <v>62</v>
      </c>
      <c r="N881" s="75">
        <v>67.8</v>
      </c>
      <c r="O881" s="61">
        <v>485</v>
      </c>
      <c r="P881" s="44" t="s">
        <v>1406</v>
      </c>
      <c r="Q881" s="56">
        <v>24</v>
      </c>
      <c r="R881" s="48">
        <v>0.05</v>
      </c>
      <c r="S881" s="62" t="s">
        <v>385</v>
      </c>
      <c r="T881" s="73"/>
      <c r="U881" s="62"/>
      <c r="V881" s="62"/>
      <c r="W881" s="52">
        <v>12948758</v>
      </c>
      <c r="X881" s="57"/>
      <c r="Z881" s="104" t="s">
        <v>3206</v>
      </c>
      <c r="AA881" s="47" t="str">
        <f>CONCATENATE("&gt;",F881,"_",C881," ",Z881)</f>
        <v>&gt;Alpha v 20_ Alpha</v>
      </c>
      <c r="AB881" s="44" t="str">
        <f>P881</f>
        <v>CTTGACCGCAAGCGCACAGCACAG</v>
      </c>
      <c r="AH881" s="45">
        <v>880</v>
      </c>
    </row>
    <row r="882" spans="1:34" ht="14.25" customHeight="1" thickTop="1" thickBot="1" x14ac:dyDescent="0.25">
      <c r="A882" s="71">
        <v>100</v>
      </c>
      <c r="B882" s="53">
        <f>(I882/1000)/(A882/1000000)</f>
        <v>289</v>
      </c>
      <c r="C882" s="220"/>
      <c r="F882" s="81" t="s">
        <v>1903</v>
      </c>
      <c r="H882" s="48">
        <v>289</v>
      </c>
      <c r="I882" s="49">
        <v>28.9</v>
      </c>
      <c r="J882" s="95">
        <v>256</v>
      </c>
      <c r="K882" s="48">
        <v>9.6</v>
      </c>
      <c r="L882" s="50">
        <v>8848</v>
      </c>
      <c r="M882" s="48">
        <v>48</v>
      </c>
      <c r="N882" s="75">
        <v>66.7</v>
      </c>
      <c r="O882" s="61">
        <v>289</v>
      </c>
      <c r="P882" s="44" t="s">
        <v>1904</v>
      </c>
      <c r="Q882" s="56">
        <v>29</v>
      </c>
      <c r="R882" s="48">
        <v>0.01</v>
      </c>
      <c r="S882" s="62" t="s">
        <v>385</v>
      </c>
      <c r="T882" s="73"/>
      <c r="U882" s="62"/>
      <c r="V882" s="62"/>
      <c r="W882" s="52">
        <v>12843141</v>
      </c>
      <c r="X882" s="57"/>
      <c r="Z882" s="104" t="s">
        <v>3302</v>
      </c>
      <c r="AA882" s="47" t="str">
        <f>CONCATENATE("&gt;",F882,"_",C882," ",Z882)</f>
        <v>&gt;HendraBamhI71F_ ParamixoV.HendraV</v>
      </c>
      <c r="AB882" s="44" t="str">
        <f>P882</f>
        <v>gcggatcccaaaattacaccagaacgact</v>
      </c>
      <c r="AH882" s="45">
        <v>881</v>
      </c>
    </row>
    <row r="883" spans="1:34" ht="14.25" customHeight="1" thickTop="1" thickBot="1" x14ac:dyDescent="0.25">
      <c r="A883" s="71">
        <v>100</v>
      </c>
      <c r="B883" s="53">
        <f>(I883/1000)/(A883/1000000)</f>
        <v>406</v>
      </c>
      <c r="C883" s="220"/>
      <c r="F883" s="81" t="s">
        <v>1905</v>
      </c>
      <c r="H883" s="48">
        <v>406</v>
      </c>
      <c r="I883" s="49">
        <v>40.6</v>
      </c>
      <c r="J883" s="95">
        <v>359</v>
      </c>
      <c r="K883" s="48">
        <v>12.2</v>
      </c>
      <c r="L883" s="50">
        <v>8854</v>
      </c>
      <c r="M883" s="48">
        <v>62</v>
      </c>
      <c r="N883" s="75">
        <v>72.3</v>
      </c>
      <c r="O883" s="61">
        <v>406</v>
      </c>
      <c r="P883" s="44" t="s">
        <v>1906</v>
      </c>
      <c r="Q883" s="56">
        <v>29</v>
      </c>
      <c r="R883" s="48">
        <v>0.01</v>
      </c>
      <c r="S883" s="62" t="s">
        <v>385</v>
      </c>
      <c r="T883" s="73"/>
      <c r="U883" s="62"/>
      <c r="V883" s="62"/>
      <c r="W883" s="52">
        <v>12843142</v>
      </c>
      <c r="X883" s="57"/>
      <c r="Z883" s="104" t="s">
        <v>3302</v>
      </c>
      <c r="AA883" s="47" t="str">
        <f>CONCATENATE("&gt;",F883,"_",C883," ",Z883)</f>
        <v>&gt;HendraXmaIR_ ParamixoV.HendraV</v>
      </c>
      <c r="AB883" s="44" t="str">
        <f>P883</f>
        <v>gccccgggtcaactctctgaacattgggc</v>
      </c>
      <c r="AH883" s="45">
        <v>882</v>
      </c>
    </row>
    <row r="884" spans="1:34" ht="14.25" customHeight="1" thickTop="1" thickBot="1" x14ac:dyDescent="0.25">
      <c r="A884" s="71">
        <v>100</v>
      </c>
      <c r="B884" s="53">
        <f>(I884/1000)/(A884/1000000)</f>
        <v>266.99999999999994</v>
      </c>
      <c r="C884" s="220"/>
      <c r="F884" s="81" t="s">
        <v>1907</v>
      </c>
      <c r="H884" s="48">
        <v>267</v>
      </c>
      <c r="I884" s="49">
        <v>26.7</v>
      </c>
      <c r="J884" s="95">
        <v>237</v>
      </c>
      <c r="K884" s="48">
        <v>8.3000000000000007</v>
      </c>
      <c r="L884" s="50">
        <v>8903</v>
      </c>
      <c r="M884" s="48">
        <v>62</v>
      </c>
      <c r="N884" s="75">
        <v>72.3</v>
      </c>
      <c r="O884" s="61">
        <v>267</v>
      </c>
      <c r="P884" s="44" t="s">
        <v>1908</v>
      </c>
      <c r="Q884" s="56">
        <v>29</v>
      </c>
      <c r="R884" s="48">
        <v>0.01</v>
      </c>
      <c r="S884" s="62" t="s">
        <v>385</v>
      </c>
      <c r="T884" s="73"/>
      <c r="U884" s="62"/>
      <c r="V884" s="62"/>
      <c r="W884" s="52">
        <v>12843143</v>
      </c>
      <c r="X884" s="57"/>
      <c r="Z884" s="104" t="s">
        <v>3302</v>
      </c>
      <c r="AA884" s="47" t="str">
        <f>CONCATENATE("&gt;",F884,"_",C884," ",Z884)</f>
        <v>&gt;HendraBamhI183F_ ParamixoV.HendraV</v>
      </c>
      <c r="AB884" s="44" t="str">
        <f>P884</f>
        <v>gcggatccggactgccgaaccagatctgt</v>
      </c>
      <c r="AH884" s="45">
        <v>883</v>
      </c>
    </row>
    <row r="885" spans="1:34" ht="14.25" customHeight="1" thickTop="1" thickBot="1" x14ac:dyDescent="0.25">
      <c r="A885" s="71">
        <v>100</v>
      </c>
      <c r="B885" s="53">
        <f>(I885/1000)/(A885/1000000)</f>
        <v>347.99999999999994</v>
      </c>
      <c r="C885" s="220"/>
      <c r="F885" s="81" t="s">
        <v>1909</v>
      </c>
      <c r="H885" s="48">
        <v>348</v>
      </c>
      <c r="I885" s="49">
        <v>34.799999999999997</v>
      </c>
      <c r="J885" s="95">
        <v>306</v>
      </c>
      <c r="K885" s="48">
        <v>10.8</v>
      </c>
      <c r="L885" s="50">
        <v>8791</v>
      </c>
      <c r="M885" s="48">
        <v>55</v>
      </c>
      <c r="N885" s="75">
        <v>69.5</v>
      </c>
      <c r="O885" s="61">
        <v>348</v>
      </c>
      <c r="P885" s="44" t="s">
        <v>1910</v>
      </c>
      <c r="Q885" s="56">
        <v>29</v>
      </c>
      <c r="R885" s="48">
        <v>0.01</v>
      </c>
      <c r="S885" s="62" t="s">
        <v>385</v>
      </c>
      <c r="T885" s="73"/>
      <c r="U885" s="62"/>
      <c r="V885" s="62"/>
      <c r="W885" s="52">
        <v>12843144</v>
      </c>
      <c r="X885" s="57"/>
      <c r="AA885" s="47" t="str">
        <f>CONCATENATE("&gt;",F885,"_",C885," ",Z885)</f>
        <v xml:space="preserve">&gt;GenartNcoIF_ </v>
      </c>
      <c r="AB885" s="44" t="str">
        <f>P885</f>
        <v>gcccatggcagaattatacccgtaccacc</v>
      </c>
      <c r="AH885" s="45">
        <v>884</v>
      </c>
    </row>
    <row r="886" spans="1:34" ht="14.25" customHeight="1" thickTop="1" thickBot="1" x14ac:dyDescent="0.25">
      <c r="A886" s="71">
        <v>100</v>
      </c>
      <c r="B886" s="53">
        <f>(I886/1000)/(A886/1000000)</f>
        <v>373.99999999999994</v>
      </c>
      <c r="C886" s="220"/>
      <c r="F886" s="81" t="s">
        <v>1911</v>
      </c>
      <c r="H886" s="48">
        <v>374</v>
      </c>
      <c r="I886" s="49">
        <v>37.4</v>
      </c>
      <c r="J886" s="95">
        <v>331</v>
      </c>
      <c r="K886" s="48">
        <v>11</v>
      </c>
      <c r="L886" s="50">
        <v>8835</v>
      </c>
      <c r="M886" s="48">
        <v>55</v>
      </c>
      <c r="N886" s="75">
        <v>69.5</v>
      </c>
      <c r="O886" s="61">
        <v>374</v>
      </c>
      <c r="P886" s="44" t="s">
        <v>1912</v>
      </c>
      <c r="Q886" s="56">
        <v>29</v>
      </c>
      <c r="R886" s="48">
        <v>0.01</v>
      </c>
      <c r="S886" s="62" t="s">
        <v>385</v>
      </c>
      <c r="T886" s="73"/>
      <c r="U886" s="62"/>
      <c r="V886" s="62"/>
      <c r="W886" s="52">
        <v>12843145</v>
      </c>
      <c r="X886" s="57"/>
      <c r="AA886" s="47" t="str">
        <f>CONCATENATE("&gt;",F886,"_",C886," ",Z886)</f>
        <v xml:space="preserve">&gt;GenartBamHIR_ </v>
      </c>
      <c r="AB886" s="44" t="str">
        <f>P886</f>
        <v>gcggatccttagctttcgctacactgtgc</v>
      </c>
      <c r="AH886" s="45">
        <v>885</v>
      </c>
    </row>
    <row r="887" spans="1:34" ht="14.25" customHeight="1" thickTop="1" thickBot="1" x14ac:dyDescent="0.25">
      <c r="A887" s="71">
        <v>100</v>
      </c>
      <c r="B887" s="53">
        <f>(I887/1000)/(A887/1000000)</f>
        <v>308.99999999999994</v>
      </c>
      <c r="C887" s="220"/>
      <c r="F887" s="81" t="s">
        <v>1913</v>
      </c>
      <c r="H887" s="48">
        <v>309</v>
      </c>
      <c r="I887" s="49">
        <v>30.9</v>
      </c>
      <c r="J887" s="95">
        <v>217</v>
      </c>
      <c r="K887" s="48">
        <v>8.1999999999999993</v>
      </c>
      <c r="L887" s="50">
        <v>7010</v>
      </c>
      <c r="M887" s="48">
        <v>47</v>
      </c>
      <c r="N887" s="75">
        <v>60.6</v>
      </c>
      <c r="O887" s="61">
        <v>309</v>
      </c>
      <c r="P887" s="44" t="s">
        <v>1914</v>
      </c>
      <c r="Q887" s="56">
        <v>23</v>
      </c>
      <c r="R887" s="48">
        <v>0.01</v>
      </c>
      <c r="S887" s="62" t="s">
        <v>385</v>
      </c>
      <c r="T887" s="73"/>
      <c r="U887" s="62"/>
      <c r="V887" s="62"/>
      <c r="W887" s="52">
        <v>12843146</v>
      </c>
      <c r="X887" s="57"/>
      <c r="Z887" s="104" t="s">
        <v>3302</v>
      </c>
      <c r="AA887" s="47" t="str">
        <f>CONCATENATE("&gt;",F887,"_",C887," ",Z887)</f>
        <v>&gt;HendraBamhI71Fk_ ParamixoV.HendraV</v>
      </c>
      <c r="AB887" s="44" t="str">
        <f>P887</f>
        <v>gcggatcccaaaattacaccaga</v>
      </c>
      <c r="AH887" s="45">
        <v>886</v>
      </c>
    </row>
    <row r="888" spans="1:34" ht="14.25" customHeight="1" thickTop="1" thickBot="1" x14ac:dyDescent="0.25">
      <c r="A888" s="71">
        <v>100</v>
      </c>
      <c r="B888" s="53">
        <f>(I888/1000)/(A888/1000000)</f>
        <v>278.99999999999994</v>
      </c>
      <c r="C888" s="220"/>
      <c r="F888" s="81" t="s">
        <v>1915</v>
      </c>
      <c r="H888" s="48">
        <v>279</v>
      </c>
      <c r="I888" s="49">
        <v>27.9</v>
      </c>
      <c r="J888" s="95">
        <v>195</v>
      </c>
      <c r="K888" s="48">
        <v>6.7</v>
      </c>
      <c r="L888" s="50">
        <v>6969</v>
      </c>
      <c r="M888" s="48">
        <v>60</v>
      </c>
      <c r="N888" s="75">
        <v>66</v>
      </c>
      <c r="O888" s="61">
        <v>279</v>
      </c>
      <c r="P888" s="44" t="s">
        <v>1916</v>
      </c>
      <c r="Q888" s="56">
        <v>23</v>
      </c>
      <c r="R888" s="48">
        <v>0.01</v>
      </c>
      <c r="S888" s="62" t="s">
        <v>385</v>
      </c>
      <c r="T888" s="73"/>
      <c r="U888" s="62"/>
      <c r="V888" s="62"/>
      <c r="W888" s="52">
        <v>12843147</v>
      </c>
      <c r="X888" s="57"/>
      <c r="Z888" s="104" t="s">
        <v>3302</v>
      </c>
      <c r="AA888" s="47" t="str">
        <f>CONCATENATE("&gt;",F888,"_",C888," ",Z888)</f>
        <v>&gt;HendraXmaIRk_ ParamixoV.HendraV</v>
      </c>
      <c r="AB888" s="44" t="str">
        <f>P888</f>
        <v>gccccgggtcaactctctgaaca</v>
      </c>
      <c r="AH888" s="45">
        <v>887</v>
      </c>
    </row>
    <row r="889" spans="1:34" ht="14.25" customHeight="1" thickTop="1" thickBot="1" x14ac:dyDescent="0.25">
      <c r="A889" s="71">
        <v>100</v>
      </c>
      <c r="B889" s="53">
        <f>(I889/1000)/(A889/1000000)</f>
        <v>224.99999999999997</v>
      </c>
      <c r="C889" s="220"/>
      <c r="F889" s="81" t="s">
        <v>1917</v>
      </c>
      <c r="H889" s="48">
        <v>225</v>
      </c>
      <c r="I889" s="49">
        <v>22.5</v>
      </c>
      <c r="J889" s="95">
        <v>159</v>
      </c>
      <c r="K889" s="48">
        <v>5.6</v>
      </c>
      <c r="L889" s="50">
        <v>7059</v>
      </c>
      <c r="M889" s="48">
        <v>69</v>
      </c>
      <c r="N889" s="75">
        <v>69.599999999999994</v>
      </c>
      <c r="O889" s="61">
        <v>225</v>
      </c>
      <c r="P889" s="44" t="s">
        <v>1918</v>
      </c>
      <c r="Q889" s="56">
        <v>23</v>
      </c>
      <c r="R889" s="48">
        <v>0.01</v>
      </c>
      <c r="S889" s="62" t="s">
        <v>385</v>
      </c>
      <c r="T889" s="73"/>
      <c r="U889" s="62"/>
      <c r="V889" s="62"/>
      <c r="W889" s="52">
        <v>12843148</v>
      </c>
      <c r="X889" s="57"/>
      <c r="Z889" s="104" t="s">
        <v>3302</v>
      </c>
      <c r="AA889" s="47" t="str">
        <f>CONCATENATE("&gt;",F889,"_",C889," ",Z889)</f>
        <v>&gt;HenBamhI183Fk_ ParamixoV.HendraV</v>
      </c>
      <c r="AB889" s="44" t="str">
        <f>P889</f>
        <v>gcggatccggactgccgaaccag</v>
      </c>
      <c r="AH889" s="45">
        <v>888</v>
      </c>
    </row>
    <row r="890" spans="1:34" ht="14.25" customHeight="1" thickTop="1" thickBot="1" x14ac:dyDescent="0.25">
      <c r="A890" s="71">
        <v>100</v>
      </c>
      <c r="B890" s="53">
        <f>(I890/1000)/(A890/1000000)</f>
        <v>281</v>
      </c>
      <c r="C890" s="220"/>
      <c r="F890" s="81" t="s">
        <v>1919</v>
      </c>
      <c r="H890" s="48">
        <v>281</v>
      </c>
      <c r="I890" s="49">
        <v>28.1</v>
      </c>
      <c r="J890" s="95">
        <v>197</v>
      </c>
      <c r="K890" s="48">
        <v>7</v>
      </c>
      <c r="L890" s="50">
        <v>7008</v>
      </c>
      <c r="M890" s="48">
        <v>52</v>
      </c>
      <c r="N890" s="75">
        <v>62.4</v>
      </c>
      <c r="O890" s="61">
        <v>281</v>
      </c>
      <c r="P890" s="44" t="s">
        <v>1920</v>
      </c>
      <c r="Q890" s="56">
        <v>23</v>
      </c>
      <c r="R890" s="48">
        <v>0.01</v>
      </c>
      <c r="S890" s="62" t="s">
        <v>385</v>
      </c>
      <c r="T890" s="73"/>
      <c r="U890" s="62"/>
      <c r="V890" s="62"/>
      <c r="W890" s="52">
        <v>12843149</v>
      </c>
      <c r="X890" s="57"/>
      <c r="AA890" s="47" t="str">
        <f>CONCATENATE("&gt;",F890,"_",C890," ",Z890)</f>
        <v xml:space="preserve">&gt;GenartNcoIFk_ </v>
      </c>
      <c r="AB890" s="44" t="str">
        <f>P890</f>
        <v>gcccatggcagaattatacccgt</v>
      </c>
      <c r="AH890" s="45">
        <v>889</v>
      </c>
    </row>
    <row r="891" spans="1:34" ht="14.25" customHeight="1" thickTop="1" thickBot="1" x14ac:dyDescent="0.25">
      <c r="A891" s="71">
        <v>100</v>
      </c>
      <c r="B891" s="53">
        <f>(I891/1000)/(A891/1000000)</f>
        <v>397.00000000000006</v>
      </c>
      <c r="C891" s="220"/>
      <c r="F891" s="81" t="s">
        <v>1921</v>
      </c>
      <c r="H891" s="48">
        <v>397</v>
      </c>
      <c r="I891" s="49">
        <v>39.700000000000003</v>
      </c>
      <c r="J891" s="95">
        <v>277</v>
      </c>
      <c r="K891" s="48">
        <v>9.4</v>
      </c>
      <c r="L891" s="50">
        <v>6990</v>
      </c>
      <c r="M891" s="48">
        <v>52</v>
      </c>
      <c r="N891" s="75">
        <v>62.4</v>
      </c>
      <c r="O891" s="61">
        <v>397</v>
      </c>
      <c r="P891" s="44" t="s">
        <v>1922</v>
      </c>
      <c r="Q891" s="56">
        <v>23</v>
      </c>
      <c r="R891" s="48">
        <v>0.01</v>
      </c>
      <c r="S891" s="62" t="s">
        <v>385</v>
      </c>
      <c r="T891" s="73"/>
      <c r="U891" s="62"/>
      <c r="V891" s="62"/>
      <c r="W891" s="52">
        <v>12843150</v>
      </c>
      <c r="X891" s="57"/>
      <c r="AA891" s="47" t="str">
        <f>CONCATENATE("&gt;",F891,"_",C891," ",Z891)</f>
        <v xml:space="preserve">&gt;GenartBamHIR k_ </v>
      </c>
      <c r="AB891" s="44" t="str">
        <f>P891</f>
        <v>gcggatccttagctttcgctaca</v>
      </c>
      <c r="AH891" s="45">
        <v>890</v>
      </c>
    </row>
    <row r="892" spans="1:34" ht="14.25" customHeight="1" thickTop="1" thickBot="1" x14ac:dyDescent="0.25">
      <c r="A892" s="71">
        <v>200</v>
      </c>
      <c r="B892" s="53">
        <f>(I892/1000)/(A892/1000000)</f>
        <v>310</v>
      </c>
      <c r="C892" s="220">
        <v>545</v>
      </c>
      <c r="F892" s="81" t="s">
        <v>1804</v>
      </c>
      <c r="H892" s="48">
        <v>620</v>
      </c>
      <c r="I892" s="49">
        <v>62</v>
      </c>
      <c r="J892" s="95">
        <v>359</v>
      </c>
      <c r="K892" s="48">
        <v>11.9</v>
      </c>
      <c r="L892" s="50">
        <v>5795</v>
      </c>
      <c r="M892" s="48">
        <v>63</v>
      </c>
      <c r="N892" s="75">
        <v>61</v>
      </c>
      <c r="O892" s="61">
        <v>620</v>
      </c>
      <c r="P892" s="44" t="s">
        <v>1805</v>
      </c>
      <c r="Q892" s="56">
        <v>19</v>
      </c>
      <c r="R892" s="48" t="s">
        <v>393</v>
      </c>
      <c r="S892" s="62" t="s">
        <v>393</v>
      </c>
      <c r="T892" s="73"/>
      <c r="U892" s="62"/>
      <c r="V892" s="62"/>
      <c r="W892" s="52">
        <v>15521084</v>
      </c>
      <c r="X892" s="57"/>
      <c r="AA892" s="47" t="str">
        <f>CONCATENATE("&gt;",F892,"_",C892," ",Z892)</f>
        <v xml:space="preserve">&gt;SV5 F_545 </v>
      </c>
      <c r="AB892" s="44" t="str">
        <f>P892</f>
        <v>GCAGGCTCCTTGGTACTCG</v>
      </c>
      <c r="AH892" s="45">
        <v>891</v>
      </c>
    </row>
    <row r="893" spans="1:34" ht="14.25" customHeight="1" thickTop="1" thickBot="1" x14ac:dyDescent="0.25">
      <c r="A893" s="71">
        <v>200</v>
      </c>
      <c r="B893" s="53">
        <f>(I893/1000)/(A893/1000000)</f>
        <v>303.5</v>
      </c>
      <c r="C893" s="220">
        <v>546</v>
      </c>
      <c r="F893" s="81" t="s">
        <v>1806</v>
      </c>
      <c r="H893" s="48">
        <v>607</v>
      </c>
      <c r="I893" s="49">
        <v>60.7</v>
      </c>
      <c r="J893" s="95">
        <v>445</v>
      </c>
      <c r="K893" s="48">
        <v>15.8</v>
      </c>
      <c r="L893" s="50">
        <v>7327</v>
      </c>
      <c r="M893" s="48">
        <v>45</v>
      </c>
      <c r="N893" s="75">
        <v>61</v>
      </c>
      <c r="O893" s="61">
        <v>607</v>
      </c>
      <c r="P893" s="44" t="s">
        <v>1807</v>
      </c>
      <c r="Q893" s="56">
        <v>24</v>
      </c>
      <c r="R893" s="48" t="s">
        <v>393</v>
      </c>
      <c r="S893" s="62" t="s">
        <v>393</v>
      </c>
      <c r="T893" s="73"/>
      <c r="U893" s="62"/>
      <c r="V893" s="62"/>
      <c r="W893" s="52">
        <v>15521085</v>
      </c>
      <c r="X893" s="57"/>
      <c r="AA893" s="47" t="str">
        <f>CONCATENATE("&gt;",F893,"_",C893," ",Z893)</f>
        <v xml:space="preserve">&gt;SV5 R_546 </v>
      </c>
      <c r="AB893" s="44" t="str">
        <f>P893</f>
        <v>AATTCTATCTGCCACAGAGTCTGG</v>
      </c>
      <c r="AH893" s="45">
        <v>892</v>
      </c>
    </row>
    <row r="894" spans="1:34" ht="14.25" customHeight="1" thickTop="1" thickBot="1" x14ac:dyDescent="0.25">
      <c r="A894" s="71">
        <v>100</v>
      </c>
      <c r="B894" s="53">
        <f>(I894/1000)/(A894/1000000)</f>
        <v>60</v>
      </c>
      <c r="C894" s="220">
        <v>547</v>
      </c>
      <c r="F894" s="81" t="s">
        <v>1924</v>
      </c>
      <c r="I894" s="49">
        <v>6</v>
      </c>
      <c r="J894" s="95"/>
      <c r="L894" s="50">
        <v>7949</v>
      </c>
      <c r="N894" s="75"/>
      <c r="O894" s="61"/>
      <c r="P894" s="44" t="s">
        <v>1925</v>
      </c>
      <c r="Q894" s="56">
        <v>21</v>
      </c>
      <c r="R894" s="104" t="s">
        <v>1926</v>
      </c>
      <c r="S894" s="62" t="s">
        <v>406</v>
      </c>
      <c r="T894" s="73" t="s">
        <v>278</v>
      </c>
      <c r="U894" s="62" t="s">
        <v>1054</v>
      </c>
      <c r="V894" s="62"/>
      <c r="W894" s="52" t="s">
        <v>3083</v>
      </c>
      <c r="X894" s="57"/>
      <c r="AA894" s="47" t="str">
        <f>CONCATENATE("&gt;",F894,"_",C894," ",Z894)</f>
        <v xml:space="preserve">&gt;SV5TMGB_547 </v>
      </c>
      <c r="AB894" s="44" t="str">
        <f>P894</f>
        <v>CTTGATTATCTCCCTGCACCA</v>
      </c>
      <c r="AH894" s="45">
        <v>893</v>
      </c>
    </row>
    <row r="895" spans="1:34" ht="14.25" customHeight="1" thickTop="1" thickBot="1" x14ac:dyDescent="0.25">
      <c r="A895" s="71">
        <v>100</v>
      </c>
      <c r="B895" s="53">
        <f>(I895/1000)/(A895/1000000)</f>
        <v>478.99999999999994</v>
      </c>
      <c r="C895" s="220">
        <v>549</v>
      </c>
      <c r="F895" s="81" t="s">
        <v>1937</v>
      </c>
      <c r="H895" s="48">
        <v>479</v>
      </c>
      <c r="I895" s="49">
        <v>47.9</v>
      </c>
      <c r="J895" s="95">
        <v>493</v>
      </c>
      <c r="K895" s="48">
        <v>17.5</v>
      </c>
      <c r="L895" s="50">
        <v>10286</v>
      </c>
      <c r="M895" s="48">
        <v>44</v>
      </c>
      <c r="N895" s="75">
        <v>65.3</v>
      </c>
      <c r="O895" s="61">
        <v>479</v>
      </c>
      <c r="P895" s="44" t="s">
        <v>1938</v>
      </c>
      <c r="Q895" s="56">
        <v>29</v>
      </c>
      <c r="R895" s="48">
        <v>0.01</v>
      </c>
      <c r="S895" s="62" t="s">
        <v>406</v>
      </c>
      <c r="T895" s="73" t="s">
        <v>279</v>
      </c>
      <c r="U895" s="62" t="s">
        <v>426</v>
      </c>
      <c r="V895" s="62"/>
      <c r="W895" s="52">
        <v>16150858</v>
      </c>
      <c r="X895" s="57"/>
      <c r="Z895" s="104" t="s">
        <v>3319</v>
      </c>
      <c r="AA895" s="47" t="str">
        <f>CONCATENATE("&gt;",F895,"_",C895," ",Z895)</f>
        <v>&gt;MosqFlav_HEX_549 Flav.MosqFlav</v>
      </c>
      <c r="AB895" s="44" t="str">
        <f>P895</f>
        <v>CCAGGAAGAATTTTCCATGTGGAGTTGGT</v>
      </c>
      <c r="AH895" s="45">
        <v>894</v>
      </c>
    </row>
    <row r="896" spans="1:34" ht="14.25" customHeight="1" thickTop="1" thickBot="1" x14ac:dyDescent="0.25">
      <c r="A896" s="71">
        <v>100</v>
      </c>
      <c r="B896" s="53">
        <f>(I896/1000)/(A896/1000000)</f>
        <v>347</v>
      </c>
      <c r="C896" s="220">
        <v>550</v>
      </c>
      <c r="F896" s="81" t="s">
        <v>1939</v>
      </c>
      <c r="H896" s="48">
        <v>347</v>
      </c>
      <c r="I896" s="49">
        <v>34.700000000000003</v>
      </c>
      <c r="J896" s="95">
        <v>367</v>
      </c>
      <c r="K896" s="48">
        <v>13.2</v>
      </c>
      <c r="L896" s="50">
        <v>10599</v>
      </c>
      <c r="M896" s="48">
        <v>43</v>
      </c>
      <c r="N896" s="75">
        <v>65.400000000000006</v>
      </c>
      <c r="O896" s="61">
        <v>347</v>
      </c>
      <c r="P896" s="44" t="s">
        <v>1940</v>
      </c>
      <c r="Q896" s="56">
        <v>30</v>
      </c>
      <c r="R896" s="48">
        <v>0.01</v>
      </c>
      <c r="S896" s="62" t="s">
        <v>406</v>
      </c>
      <c r="T896" s="73" t="s">
        <v>279</v>
      </c>
      <c r="U896" s="62" t="s">
        <v>426</v>
      </c>
      <c r="V896" s="62"/>
      <c r="W896" s="52">
        <v>16150859</v>
      </c>
      <c r="X896" s="57"/>
      <c r="Z896" s="104" t="s">
        <v>3249</v>
      </c>
      <c r="AA896" s="47" t="str">
        <f>CONCATENATE("&gt;",F896,"_",C896," ",Z896)</f>
        <v>&gt;UsutuV.j.55_HEX_550 Flav.USUV</v>
      </c>
      <c r="AB896" s="44" t="str">
        <f>P896</f>
        <v>CTTTCTGAATGAGGACCATTGGTTAGGAAG</v>
      </c>
      <c r="AH896" s="45">
        <v>895</v>
      </c>
    </row>
    <row r="897" spans="1:34" ht="14.25" customHeight="1" thickTop="1" thickBot="1" x14ac:dyDescent="0.25">
      <c r="A897" s="71">
        <v>100</v>
      </c>
      <c r="B897" s="53">
        <f>(I897/1000)/(A897/1000000)</f>
        <v>191.00000000000003</v>
      </c>
      <c r="C897" s="220">
        <v>551</v>
      </c>
      <c r="F897" s="81" t="s">
        <v>1941</v>
      </c>
      <c r="H897" s="48">
        <v>191</v>
      </c>
      <c r="I897" s="49">
        <v>19.100000000000001</v>
      </c>
      <c r="J897" s="95">
        <v>192</v>
      </c>
      <c r="K897" s="48">
        <v>7.2</v>
      </c>
      <c r="L897" s="50">
        <v>10090</v>
      </c>
      <c r="M897" s="48">
        <v>41</v>
      </c>
      <c r="N897" s="75">
        <v>63.9</v>
      </c>
      <c r="O897" s="61">
        <v>191</v>
      </c>
      <c r="P897" s="44" t="s">
        <v>1942</v>
      </c>
      <c r="Q897" s="56">
        <v>29</v>
      </c>
      <c r="R897" s="48">
        <v>0.01</v>
      </c>
      <c r="S897" s="62" t="s">
        <v>406</v>
      </c>
      <c r="T897" s="73" t="s">
        <v>1003</v>
      </c>
      <c r="U897" s="62" t="s">
        <v>804</v>
      </c>
      <c r="V897" s="62"/>
      <c r="W897" s="52">
        <v>16150860</v>
      </c>
      <c r="X897" s="57"/>
      <c r="Z897" s="104" t="s">
        <v>3247</v>
      </c>
      <c r="AA897" s="47" t="str">
        <f>CONCATENATE("&gt;",F897,"_",C897," ",Z897)</f>
        <v>&gt;SLEV.jj.51_ROX_551 Flav.SLEV</v>
      </c>
      <c r="AB897" s="44" t="str">
        <f>P897</f>
        <v>AAACTCGGATACATCCTGCAAGAAATCTC</v>
      </c>
      <c r="AH897" s="45">
        <v>896</v>
      </c>
    </row>
    <row r="898" spans="1:34" ht="14.25" customHeight="1" thickTop="1" thickBot="1" x14ac:dyDescent="0.25">
      <c r="A898" s="71">
        <v>100</v>
      </c>
      <c r="B898" s="53">
        <f>(I898/1000)/(A898/1000000)</f>
        <v>112</v>
      </c>
      <c r="C898" s="220">
        <v>552</v>
      </c>
      <c r="F898" s="81" t="s">
        <v>1943</v>
      </c>
      <c r="H898" s="48">
        <v>112</v>
      </c>
      <c r="I898" s="49">
        <v>11.2</v>
      </c>
      <c r="J898" s="95">
        <v>94</v>
      </c>
      <c r="K898" s="48">
        <v>3.2</v>
      </c>
      <c r="L898" s="50">
        <v>8354</v>
      </c>
      <c r="M898" s="48">
        <v>60</v>
      </c>
      <c r="N898" s="75">
        <v>66</v>
      </c>
      <c r="O898" s="61">
        <v>112</v>
      </c>
      <c r="P898" s="44" t="s">
        <v>1944</v>
      </c>
      <c r="Q898" s="56">
        <v>23</v>
      </c>
      <c r="R898" s="48">
        <v>0.01</v>
      </c>
      <c r="S898" s="62" t="s">
        <v>406</v>
      </c>
      <c r="T898" s="73" t="s">
        <v>1003</v>
      </c>
      <c r="U898" s="62" t="s">
        <v>804</v>
      </c>
      <c r="V898" s="62"/>
      <c r="W898" s="52">
        <v>16150861</v>
      </c>
      <c r="X898" s="57"/>
      <c r="Z898" s="104" t="s">
        <v>3253</v>
      </c>
      <c r="AA898" s="47" t="str">
        <f>CONCATENATE("&gt;",F898,"_",C898," ",Z898)</f>
        <v>&gt;WNV.1a.f.11_ROX_552 Flav.WNV</v>
      </c>
      <c r="AB898" s="44" t="str">
        <f>P898</f>
        <v>TGGTTCATGTGGCTCGGAGCTCG</v>
      </c>
      <c r="AH898" s="45">
        <v>897</v>
      </c>
    </row>
    <row r="899" spans="1:34" ht="14.25" customHeight="1" thickTop="1" thickBot="1" x14ac:dyDescent="0.25">
      <c r="A899" s="71">
        <v>100</v>
      </c>
      <c r="B899" s="53">
        <f>(I899/1000)/(A899/1000000)</f>
        <v>76</v>
      </c>
      <c r="C899" s="220">
        <v>553</v>
      </c>
      <c r="F899" s="81" t="s">
        <v>1945</v>
      </c>
      <c r="H899" s="48">
        <v>76</v>
      </c>
      <c r="I899" s="49">
        <v>7.6</v>
      </c>
      <c r="J899" s="95">
        <v>69</v>
      </c>
      <c r="K899" s="48">
        <v>2.4</v>
      </c>
      <c r="L899" s="50">
        <v>9106</v>
      </c>
      <c r="M899" s="48">
        <v>56</v>
      </c>
      <c r="N899" s="75">
        <v>66.3</v>
      </c>
      <c r="O899" s="61">
        <v>76</v>
      </c>
      <c r="P899" s="44" t="s">
        <v>1946</v>
      </c>
      <c r="Q899" s="56">
        <v>25</v>
      </c>
      <c r="R899" s="48">
        <v>0.01</v>
      </c>
      <c r="S899" s="62" t="s">
        <v>406</v>
      </c>
      <c r="T899" s="73" t="s">
        <v>739</v>
      </c>
      <c r="U899" s="62" t="s">
        <v>411</v>
      </c>
      <c r="V899" s="62"/>
      <c r="W899" s="52">
        <v>16150862</v>
      </c>
      <c r="X899" s="57"/>
      <c r="Z899" s="104" t="s">
        <v>3228</v>
      </c>
      <c r="AA899" s="47" t="str">
        <f>CONCATENATE("&gt;",F899,"_",C899," ",Z899)</f>
        <v>&gt;JE.j.33_Cy5_553 Flav.JEV</v>
      </c>
      <c r="AB899" s="44" t="str">
        <f>P899</f>
        <v>TGGCTGAGCCGAGAGAATTCAGGAG</v>
      </c>
      <c r="AH899" s="45">
        <v>898</v>
      </c>
    </row>
    <row r="900" spans="1:34" ht="14.25" customHeight="1" thickTop="1" thickBot="1" x14ac:dyDescent="0.25">
      <c r="A900" s="71">
        <v>100</v>
      </c>
      <c r="B900" s="53">
        <f>(I900/1000)/(A900/1000000)</f>
        <v>63</v>
      </c>
      <c r="C900" s="220">
        <v>554</v>
      </c>
      <c r="F900" s="81" t="s">
        <v>1947</v>
      </c>
      <c r="H900" s="48">
        <v>63</v>
      </c>
      <c r="I900" s="49">
        <v>6.3</v>
      </c>
      <c r="J900" s="95">
        <v>62</v>
      </c>
      <c r="K900" s="48">
        <v>2.2999999999999998</v>
      </c>
      <c r="L900" s="50">
        <v>9898</v>
      </c>
      <c r="M900" s="48">
        <v>48</v>
      </c>
      <c r="N900" s="75">
        <v>65</v>
      </c>
      <c r="O900" s="61">
        <v>63</v>
      </c>
      <c r="P900" s="44" t="s">
        <v>1948</v>
      </c>
      <c r="Q900" s="56">
        <v>27</v>
      </c>
      <c r="R900" s="48">
        <v>0.01</v>
      </c>
      <c r="S900" s="62" t="s">
        <v>406</v>
      </c>
      <c r="T900" s="73" t="s">
        <v>1949</v>
      </c>
      <c r="U900" s="62" t="s">
        <v>411</v>
      </c>
      <c r="V900" s="62"/>
      <c r="W900" s="52">
        <v>16150863</v>
      </c>
      <c r="X900" s="57"/>
      <c r="Z900" s="104" t="s">
        <v>3254</v>
      </c>
      <c r="AA900" s="47" t="str">
        <f>CONCATENATE("&gt;",F900,"_",C900," ",Z900)</f>
        <v>&gt;YFV.1._Cy5.5_554 Flav.YFV</v>
      </c>
      <c r="AB900" s="44" t="str">
        <f>P900</f>
        <v>TCAGAGTTTGGGAAAGCAAAGGGAAGC</v>
      </c>
      <c r="AH900" s="45">
        <v>899</v>
      </c>
    </row>
    <row r="901" spans="1:34" ht="14.25" customHeight="1" thickTop="1" thickBot="1" x14ac:dyDescent="0.25">
      <c r="A901" s="71">
        <v>100</v>
      </c>
      <c r="B901" s="53">
        <f>(I901/1000)/(A901/1000000)</f>
        <v>298</v>
      </c>
      <c r="C901" s="223" t="s">
        <v>1955</v>
      </c>
      <c r="F901" s="81" t="s">
        <v>1950</v>
      </c>
      <c r="H901" s="48">
        <v>298</v>
      </c>
      <c r="I901" s="49">
        <v>29.8</v>
      </c>
      <c r="J901" s="95">
        <v>228</v>
      </c>
      <c r="K901" s="48">
        <v>8.6</v>
      </c>
      <c r="L901" s="50">
        <v>7669</v>
      </c>
      <c r="M901" s="48">
        <v>52</v>
      </c>
      <c r="N901" s="75">
        <v>64.599999999999994</v>
      </c>
      <c r="O901" s="61">
        <v>298</v>
      </c>
      <c r="P901" s="44" t="s">
        <v>895</v>
      </c>
      <c r="Q901" s="56">
        <v>25</v>
      </c>
      <c r="R901" s="48" t="s">
        <v>393</v>
      </c>
      <c r="S901" s="62" t="s">
        <v>393</v>
      </c>
      <c r="T901" s="73"/>
      <c r="U901" s="62"/>
      <c r="V901" s="62"/>
      <c r="W901" s="52">
        <v>16279195</v>
      </c>
      <c r="X901" s="57"/>
      <c r="Z901" s="104" t="s">
        <v>3239</v>
      </c>
      <c r="AA901" s="47" t="str">
        <f>CONCATENATE("&gt;",F901,"_",C901," ",Z901)</f>
        <v>&gt;RVFV_f17_329a Phlebo.RVFV</v>
      </c>
      <c r="AB901" s="44" t="str">
        <f>P901</f>
        <v>CCCAAGAGTCAACATCAGGGATGCA</v>
      </c>
      <c r="AH901" s="45">
        <v>900</v>
      </c>
    </row>
    <row r="902" spans="1:34" ht="14.25" customHeight="1" thickTop="1" thickBot="1" x14ac:dyDescent="0.25">
      <c r="A902" s="71">
        <v>100</v>
      </c>
      <c r="B902" s="53">
        <f>(I902/1000)/(A902/1000000)</f>
        <v>281</v>
      </c>
      <c r="C902" s="223" t="s">
        <v>1956</v>
      </c>
      <c r="F902" s="81" t="s">
        <v>1951</v>
      </c>
      <c r="H902" s="48">
        <v>281</v>
      </c>
      <c r="I902" s="49">
        <v>28.1</v>
      </c>
      <c r="J902" s="95">
        <v>218</v>
      </c>
      <c r="K902" s="48">
        <v>7.5</v>
      </c>
      <c r="L902" s="50">
        <v>7760</v>
      </c>
      <c r="M902" s="48">
        <v>56</v>
      </c>
      <c r="N902" s="75">
        <v>66.3</v>
      </c>
      <c r="O902" s="61">
        <v>281</v>
      </c>
      <c r="P902" s="44" t="s">
        <v>901</v>
      </c>
      <c r="Q902" s="56">
        <v>25</v>
      </c>
      <c r="R902" s="48" t="s">
        <v>393</v>
      </c>
      <c r="S902" s="62" t="s">
        <v>393</v>
      </c>
      <c r="T902" s="73"/>
      <c r="U902" s="62"/>
      <c r="V902" s="62"/>
      <c r="W902" s="52">
        <v>16279196</v>
      </c>
      <c r="X902" s="57"/>
      <c r="Z902" s="104" t="s">
        <v>3239</v>
      </c>
      <c r="AA902" s="47" t="str">
        <f>CONCATENATE("&gt;",F902,"_",C902," ",Z902)</f>
        <v>&gt;RVFV_r151_332a Phlebo.RVFV</v>
      </c>
      <c r="AB902" s="44" t="str">
        <f>P902</f>
        <v>TGGAGATGTTCGGAGGGTCTTCTGC</v>
      </c>
      <c r="AH902" s="45">
        <v>901</v>
      </c>
    </row>
    <row r="903" spans="1:34" ht="14.25" customHeight="1" thickTop="1" thickBot="1" x14ac:dyDescent="0.25">
      <c r="A903" s="71">
        <v>100</v>
      </c>
      <c r="B903" s="53">
        <f>(I903/1000)/(A903/1000000)</f>
        <v>442.99999999999994</v>
      </c>
      <c r="C903" s="223" t="s">
        <v>1960</v>
      </c>
      <c r="F903" s="81" t="s">
        <v>1952</v>
      </c>
      <c r="H903" s="48">
        <v>443</v>
      </c>
      <c r="I903" s="49">
        <v>44.3</v>
      </c>
      <c r="J903" s="95">
        <v>435</v>
      </c>
      <c r="K903" s="48">
        <v>15</v>
      </c>
      <c r="L903" s="50">
        <v>9807</v>
      </c>
      <c r="M903" s="48">
        <v>53</v>
      </c>
      <c r="N903" s="75">
        <v>68</v>
      </c>
      <c r="O903" s="61">
        <v>443</v>
      </c>
      <c r="P903" s="44" t="s">
        <v>405</v>
      </c>
      <c r="Q903" s="56">
        <v>28</v>
      </c>
      <c r="R903" s="48">
        <v>0.01</v>
      </c>
      <c r="S903" s="62" t="s">
        <v>406</v>
      </c>
      <c r="T903" s="73" t="s">
        <v>278</v>
      </c>
      <c r="U903" s="62" t="s">
        <v>426</v>
      </c>
      <c r="V903" s="62"/>
      <c r="W903" s="52">
        <v>16279197</v>
      </c>
      <c r="X903" s="57"/>
      <c r="Z903" s="104" t="s">
        <v>3239</v>
      </c>
      <c r="AA903" s="47" t="str">
        <f>CONCATENATE("&gt;",F903,"_",C903," ",Z903)</f>
        <v>&gt;RVFV_s95_334a--&gt;151b Phlebo.RVFV</v>
      </c>
      <c r="AB903" s="44" t="str">
        <f>P903</f>
        <v>CAATGTAAGGGGCCTGTGTGGACTTGTG</v>
      </c>
      <c r="AH903" s="45">
        <v>902</v>
      </c>
    </row>
    <row r="904" spans="1:34" ht="14.25" customHeight="1" thickTop="1" thickBot="1" x14ac:dyDescent="0.25">
      <c r="A904" s="71">
        <v>100</v>
      </c>
      <c r="B904" s="53">
        <f>(I904/1000)/(A904/1000000)</f>
        <v>207</v>
      </c>
      <c r="C904" s="220">
        <v>548</v>
      </c>
      <c r="F904" s="81" t="s">
        <v>1953</v>
      </c>
      <c r="H904" s="48">
        <v>207</v>
      </c>
      <c r="I904" s="49">
        <v>20.7</v>
      </c>
      <c r="J904" s="95">
        <v>190</v>
      </c>
      <c r="K904" s="48">
        <v>5.9</v>
      </c>
      <c r="L904" s="50">
        <v>9185</v>
      </c>
      <c r="M904" s="48">
        <v>73</v>
      </c>
      <c r="N904" s="75">
        <v>74.3</v>
      </c>
      <c r="O904" s="61">
        <v>207</v>
      </c>
      <c r="P904" s="44" t="s">
        <v>1954</v>
      </c>
      <c r="Q904" s="56">
        <v>26</v>
      </c>
      <c r="R904" s="48">
        <v>0.01</v>
      </c>
      <c r="S904" s="62" t="s">
        <v>406</v>
      </c>
      <c r="T904" s="73" t="s">
        <v>739</v>
      </c>
      <c r="U904" s="62" t="s">
        <v>426</v>
      </c>
      <c r="V904" s="62"/>
      <c r="W904" s="52">
        <v>16279198</v>
      </c>
      <c r="X904" s="57"/>
      <c r="Z904" s="104" t="s">
        <v>3239</v>
      </c>
      <c r="AA904" s="47" t="str">
        <f>CONCATENATE("&gt;",F904,"_",C904," ",Z904)</f>
        <v>&gt;synthet Co_548 Phlebo.RVFV</v>
      </c>
      <c r="AB904" s="44" t="str">
        <f>P904</f>
        <v>CTCGCGCAGTGCCTGGATGACCCGGG</v>
      </c>
      <c r="AH904" s="45">
        <v>903</v>
      </c>
    </row>
    <row r="905" spans="1:34" ht="14.25" customHeight="1" thickTop="1" thickBot="1" x14ac:dyDescent="0.25">
      <c r="A905" s="71">
        <v>100</v>
      </c>
      <c r="B905" s="53">
        <f>(I905/1000)/(A905/1000000)</f>
        <v>303</v>
      </c>
      <c r="C905" s="220">
        <v>556</v>
      </c>
      <c r="F905" s="81" t="s">
        <v>1961</v>
      </c>
      <c r="H905" s="48">
        <v>303</v>
      </c>
      <c r="I905" s="49">
        <v>30.3</v>
      </c>
      <c r="J905" s="95">
        <v>190</v>
      </c>
      <c r="K905" s="48">
        <v>6.3</v>
      </c>
      <c r="L905" s="50">
        <v>6277</v>
      </c>
      <c r="M905" s="48">
        <v>52</v>
      </c>
      <c r="N905" s="75">
        <v>59.8</v>
      </c>
      <c r="O905" s="61">
        <v>303</v>
      </c>
      <c r="P905" s="44" t="s">
        <v>1962</v>
      </c>
      <c r="Q905" s="56">
        <v>21</v>
      </c>
      <c r="R905" s="48" t="s">
        <v>393</v>
      </c>
      <c r="S905" s="62" t="s">
        <v>393</v>
      </c>
      <c r="T905" s="73"/>
      <c r="U905" s="62"/>
      <c r="V905" s="62"/>
      <c r="W905" s="52">
        <v>16449567</v>
      </c>
      <c r="X905" s="57"/>
      <c r="Z905" s="104" t="s">
        <v>1967</v>
      </c>
      <c r="AA905" s="47" t="str">
        <f>CONCATENATE("&gt;",F905,"_",C905," ",Z905)</f>
        <v>&gt;EMC-Orf1a-Fwd_556 Corona</v>
      </c>
      <c r="AB905" s="44" t="str">
        <f>P905</f>
        <v>CCACTACTCCCATTTCGTCAG</v>
      </c>
      <c r="AH905" s="45">
        <v>904</v>
      </c>
    </row>
    <row r="906" spans="1:34" ht="14.25" customHeight="1" thickTop="1" thickBot="1" x14ac:dyDescent="0.25">
      <c r="A906" s="71">
        <v>100</v>
      </c>
      <c r="B906" s="53">
        <f>(I906/1000)/(A906/1000000)</f>
        <v>317</v>
      </c>
      <c r="C906" s="220">
        <v>557</v>
      </c>
      <c r="F906" s="81" t="s">
        <v>1963</v>
      </c>
      <c r="H906" s="48">
        <v>317</v>
      </c>
      <c r="I906" s="49">
        <v>31.7</v>
      </c>
      <c r="J906" s="95">
        <v>255</v>
      </c>
      <c r="K906" s="48">
        <v>9.5</v>
      </c>
      <c r="L906" s="50">
        <v>8034</v>
      </c>
      <c r="M906" s="48">
        <v>42</v>
      </c>
      <c r="N906" s="75">
        <v>61.6</v>
      </c>
      <c r="O906" s="61">
        <v>317</v>
      </c>
      <c r="P906" s="44" t="s">
        <v>1964</v>
      </c>
      <c r="Q906" s="56">
        <v>26</v>
      </c>
      <c r="R906" s="48" t="s">
        <v>393</v>
      </c>
      <c r="S906" s="62" t="s">
        <v>393</v>
      </c>
      <c r="T906" s="73"/>
      <c r="U906" s="62"/>
      <c r="V906" s="62"/>
      <c r="W906" s="52">
        <v>16449568</v>
      </c>
      <c r="X906" s="57"/>
      <c r="Z906" s="104" t="s">
        <v>1967</v>
      </c>
      <c r="AA906" s="47" t="str">
        <f>CONCATENATE("&gt;",F906,"_",C906," ",Z906)</f>
        <v>&gt;EMCOrf1a-Rev_557 Corona</v>
      </c>
      <c r="AB906" s="44" t="str">
        <f>P906</f>
        <v>CAGTATGTGTAGTGCGCATATAAGCA</v>
      </c>
      <c r="AH906" s="45">
        <v>905</v>
      </c>
    </row>
    <row r="907" spans="1:34" ht="14.25" customHeight="1" thickTop="1" thickBot="1" x14ac:dyDescent="0.25">
      <c r="A907" s="71">
        <v>100</v>
      </c>
      <c r="B907" s="53">
        <f>(I907/1000)/(A907/1000000)</f>
        <v>424</v>
      </c>
      <c r="C907" s="220">
        <v>558</v>
      </c>
      <c r="F907" s="81" t="s">
        <v>1965</v>
      </c>
      <c r="H907" s="48">
        <v>424</v>
      </c>
      <c r="I907" s="49">
        <v>42.4</v>
      </c>
      <c r="J907" s="95">
        <v>341</v>
      </c>
      <c r="K907" s="48">
        <v>11.1</v>
      </c>
      <c r="L907" s="50">
        <v>8042</v>
      </c>
      <c r="M907" s="48">
        <v>52</v>
      </c>
      <c r="N907" s="75">
        <v>62.4</v>
      </c>
      <c r="O907" s="61">
        <v>424</v>
      </c>
      <c r="P907" s="44" t="s">
        <v>1966</v>
      </c>
      <c r="Q907" s="56">
        <v>23</v>
      </c>
      <c r="R907" s="48">
        <v>0.01</v>
      </c>
      <c r="S907" s="62" t="s">
        <v>406</v>
      </c>
      <c r="T907" s="73" t="s">
        <v>278</v>
      </c>
      <c r="U907" s="62" t="s">
        <v>426</v>
      </c>
      <c r="V907" s="62"/>
      <c r="W907" s="52">
        <v>16449569</v>
      </c>
      <c r="X907" s="57"/>
      <c r="Z907" s="104" t="s">
        <v>1967</v>
      </c>
      <c r="AA907" s="47" t="str">
        <f>CONCATENATE("&gt;",F907,"_",C907," ",Z907)</f>
        <v>&gt;EMCOrf1a-Prb_558 Corona</v>
      </c>
      <c r="AB907" s="44" t="str">
        <f>P907</f>
        <v>TTGCAAATTGGCTTGCCCCCACT</v>
      </c>
      <c r="AH907" s="45">
        <v>906</v>
      </c>
    </row>
    <row r="908" spans="1:34" ht="14.25" customHeight="1" thickTop="1" thickBot="1" x14ac:dyDescent="0.25">
      <c r="A908" s="71">
        <v>100</v>
      </c>
      <c r="B908" s="53">
        <f>(I908/1000)/(A908/1000000)</f>
        <v>297</v>
      </c>
      <c r="C908" s="220">
        <v>559</v>
      </c>
      <c r="F908" s="81" t="s">
        <v>1982</v>
      </c>
      <c r="H908" s="48">
        <v>297</v>
      </c>
      <c r="I908" s="49">
        <v>29.7</v>
      </c>
      <c r="J908" s="95">
        <v>227</v>
      </c>
      <c r="K908" s="48" t="s">
        <v>391</v>
      </c>
      <c r="L908" s="50">
        <v>7629</v>
      </c>
      <c r="M908" s="48">
        <v>50</v>
      </c>
      <c r="N908" s="75">
        <v>63.8</v>
      </c>
      <c r="O908" s="61">
        <v>297</v>
      </c>
      <c r="P908" s="44" t="s">
        <v>1983</v>
      </c>
      <c r="Q908" s="56">
        <v>25</v>
      </c>
      <c r="R908" s="48" t="s">
        <v>393</v>
      </c>
      <c r="S908" s="62" t="s">
        <v>393</v>
      </c>
      <c r="T908" s="73"/>
      <c r="U908" s="62"/>
      <c r="V908" s="62"/>
      <c r="W908" s="52">
        <v>16987690</v>
      </c>
      <c r="X908" s="57"/>
      <c r="Z908" s="104" t="s">
        <v>3309</v>
      </c>
      <c r="AA908" s="47" t="str">
        <f>CONCATENATE("&gt;",F908,"_",C908," ",Z908)</f>
        <v>&gt;Uu_nf1.486.510_559 Phlebo.Uuk.PAN</v>
      </c>
      <c r="AB908" s="44" t="str">
        <f>P908</f>
        <v>TGCASATGATGCACAAYGCCTTTGC</v>
      </c>
      <c r="AH908" s="45">
        <v>907</v>
      </c>
    </row>
    <row r="909" spans="1:34" ht="14.25" customHeight="1" thickTop="1" thickBot="1" x14ac:dyDescent="0.25">
      <c r="A909" s="71">
        <v>100</v>
      </c>
      <c r="B909" s="53">
        <f>(I909/1000)/(A909/1000000)</f>
        <v>313.99999999999994</v>
      </c>
      <c r="C909" s="220">
        <v>560</v>
      </c>
      <c r="F909" s="81" t="s">
        <v>1984</v>
      </c>
      <c r="H909" s="48">
        <v>314</v>
      </c>
      <c r="I909" s="49">
        <v>31.4</v>
      </c>
      <c r="J909" s="95">
        <v>263</v>
      </c>
      <c r="K909" s="48" t="s">
        <v>44</v>
      </c>
      <c r="L909" s="50">
        <v>8364</v>
      </c>
      <c r="M909" s="48">
        <v>51</v>
      </c>
      <c r="N909" s="75">
        <v>66.5</v>
      </c>
      <c r="O909" s="61">
        <v>314</v>
      </c>
      <c r="P909" s="44" t="s">
        <v>1985</v>
      </c>
      <c r="Q909" s="56">
        <v>27</v>
      </c>
      <c r="R909" s="48" t="s">
        <v>393</v>
      </c>
      <c r="S909" s="62" t="s">
        <v>393</v>
      </c>
      <c r="T909" s="73"/>
      <c r="U909" s="62"/>
      <c r="V909" s="62"/>
      <c r="W909" s="52">
        <v>16987691</v>
      </c>
      <c r="X909" s="57"/>
      <c r="Z909" s="104" t="s">
        <v>3309</v>
      </c>
      <c r="AA909" s="47" t="str">
        <f>CONCATENATE("&gt;",F909,"_",C909," ",Z909)</f>
        <v>&gt;Uu_nr1.874.900_560 Phlebo.Uuk.PAN</v>
      </c>
      <c r="AB909" s="44" t="str">
        <f>P909</f>
        <v>GATTGGCCAGTCGTAGGAWCACWGTAG</v>
      </c>
      <c r="AH909" s="45">
        <v>908</v>
      </c>
    </row>
    <row r="910" spans="1:34" ht="14.25" customHeight="1" thickTop="1" thickBot="1" x14ac:dyDescent="0.25">
      <c r="A910" s="71">
        <v>100</v>
      </c>
      <c r="B910" s="53">
        <f>(I910/1000)/(A910/1000000)</f>
        <v>323.99999999999994</v>
      </c>
      <c r="C910" s="220">
        <v>561</v>
      </c>
      <c r="F910" s="81" t="s">
        <v>1986</v>
      </c>
      <c r="H910" s="48">
        <v>324</v>
      </c>
      <c r="I910" s="49">
        <v>32.4</v>
      </c>
      <c r="J910" s="95">
        <v>226</v>
      </c>
      <c r="K910" s="48" t="s">
        <v>658</v>
      </c>
      <c r="L910" s="50">
        <v>6963</v>
      </c>
      <c r="M910" s="48">
        <v>58</v>
      </c>
      <c r="N910" s="75">
        <v>65.099999999999994</v>
      </c>
      <c r="O910" s="61">
        <v>324</v>
      </c>
      <c r="P910" s="44" t="s">
        <v>1987</v>
      </c>
      <c r="Q910" s="56">
        <v>23</v>
      </c>
      <c r="R910" s="48" t="s">
        <v>393</v>
      </c>
      <c r="S910" s="62" t="s">
        <v>393</v>
      </c>
      <c r="T910" s="73"/>
      <c r="U910" s="62"/>
      <c r="V910" s="62"/>
      <c r="W910" s="52">
        <v>16987692</v>
      </c>
      <c r="X910" s="57"/>
      <c r="Z910" s="104" t="s">
        <v>3309</v>
      </c>
      <c r="AA910" s="47" t="str">
        <f>CONCATENATE("&gt;",F910,"_",C910," ",Z910)</f>
        <v>&gt;Uu_nf2.566.588_561 Phlebo.Uuk.PAN</v>
      </c>
      <c r="AB910" s="44" t="str">
        <f>P910</f>
        <v>CACMGGCTCTACCTCCTGGAGTT</v>
      </c>
      <c r="AH910" s="45">
        <v>909</v>
      </c>
    </row>
    <row r="911" spans="1:34" ht="14.25" customHeight="1" thickTop="1" thickBot="1" x14ac:dyDescent="0.25">
      <c r="A911" s="71">
        <v>100</v>
      </c>
      <c r="B911" s="53">
        <f>(I911/1000)/(A911/1000000)</f>
        <v>277</v>
      </c>
      <c r="C911" s="220">
        <v>562</v>
      </c>
      <c r="F911" s="81" t="s">
        <v>1988</v>
      </c>
      <c r="H911" s="48">
        <v>277</v>
      </c>
      <c r="I911" s="49">
        <v>27.7</v>
      </c>
      <c r="J911" s="95">
        <v>221</v>
      </c>
      <c r="K911" s="48" t="s">
        <v>1989</v>
      </c>
      <c r="L911" s="50">
        <v>7954</v>
      </c>
      <c r="M911" s="48">
        <v>51</v>
      </c>
      <c r="N911" s="75">
        <v>65.599999999999994</v>
      </c>
      <c r="O911" s="61">
        <v>277</v>
      </c>
      <c r="P911" s="44" t="s">
        <v>1990</v>
      </c>
      <c r="Q911" s="56">
        <v>26</v>
      </c>
      <c r="R911" s="48" t="s">
        <v>393</v>
      </c>
      <c r="S911" s="62" t="s">
        <v>393</v>
      </c>
      <c r="T911" s="73"/>
      <c r="U911" s="62"/>
      <c r="V911" s="62"/>
      <c r="W911" s="52">
        <v>16987693</v>
      </c>
      <c r="X911" s="57"/>
      <c r="Z911" s="104" t="s">
        <v>3309</v>
      </c>
      <c r="AA911" s="47" t="str">
        <f>CONCATENATE("&gt;",F911,"_",C911," ",Z911)</f>
        <v>&gt;Uu_nr2.844.869_562 Phlebo.Uuk.PAN</v>
      </c>
      <c r="AB911" s="44" t="str">
        <f>P911</f>
        <v>GGCCGAAGCCCTTTTRGAGTCCAATT</v>
      </c>
      <c r="AH911" s="45">
        <v>910</v>
      </c>
    </row>
    <row r="912" spans="1:34" ht="14.25" customHeight="1" thickTop="1" thickBot="1" x14ac:dyDescent="0.25">
      <c r="A912" s="71">
        <v>100</v>
      </c>
      <c r="B912" s="53">
        <f>(I912/1000)/(A912/1000000)</f>
        <v>238</v>
      </c>
      <c r="C912" s="220">
        <v>563</v>
      </c>
      <c r="F912" s="81" t="s">
        <v>1991</v>
      </c>
      <c r="H912" s="48">
        <v>238</v>
      </c>
      <c r="I912" s="49">
        <v>23.8</v>
      </c>
      <c r="J912" s="95">
        <v>215</v>
      </c>
      <c r="K912" s="48">
        <v>8.9</v>
      </c>
      <c r="L912" s="50">
        <v>9049</v>
      </c>
      <c r="M912" s="48">
        <v>37</v>
      </c>
      <c r="N912" s="75">
        <v>62.4</v>
      </c>
      <c r="O912" s="61">
        <v>238</v>
      </c>
      <c r="P912" s="44" t="s">
        <v>502</v>
      </c>
      <c r="Q912" s="56">
        <v>29</v>
      </c>
      <c r="R912" s="48" t="s">
        <v>393</v>
      </c>
      <c r="S912" s="62" t="s">
        <v>393</v>
      </c>
      <c r="T912" s="73"/>
      <c r="U912" s="62"/>
      <c r="V912" s="62"/>
      <c r="W912" s="52">
        <v>17178977</v>
      </c>
      <c r="X912" s="57"/>
      <c r="Z912" s="104" t="s">
        <v>3247</v>
      </c>
      <c r="AA912" s="47" t="str">
        <f>CONCATENATE("&gt;",F912,"_",C912," ",Z912)</f>
        <v>&gt;mFU1_563 Flav.SLEV</v>
      </c>
      <c r="AB912" s="44" t="str">
        <f>P912</f>
        <v>TACAACATGATGGGAAAGCGAGAGAAAAA</v>
      </c>
      <c r="AH912" s="45">
        <v>911</v>
      </c>
    </row>
    <row r="913" spans="1:34" ht="14.25" customHeight="1" thickTop="1" thickBot="1" x14ac:dyDescent="0.25">
      <c r="A913" s="71">
        <v>100</v>
      </c>
      <c r="B913" s="53">
        <f>(I913/1000)/(A913/1000000)</f>
        <v>248.99999999999997</v>
      </c>
      <c r="C913" s="220">
        <v>564</v>
      </c>
      <c r="F913" s="81" t="s">
        <v>1992</v>
      </c>
      <c r="H913" s="48">
        <v>249</v>
      </c>
      <c r="I913" s="49">
        <v>24.9</v>
      </c>
      <c r="J913" s="95">
        <v>198</v>
      </c>
      <c r="K913" s="48">
        <v>6.6</v>
      </c>
      <c r="L913" s="50">
        <v>7964</v>
      </c>
      <c r="M913" s="48">
        <v>69</v>
      </c>
      <c r="N913" s="75">
        <v>72.7</v>
      </c>
      <c r="O913" s="61">
        <v>249</v>
      </c>
      <c r="P913" s="44" t="s">
        <v>503</v>
      </c>
      <c r="Q913" s="56">
        <v>26</v>
      </c>
      <c r="R913" s="48" t="s">
        <v>393</v>
      </c>
      <c r="S913" s="62" t="s">
        <v>393</v>
      </c>
      <c r="T913" s="73"/>
      <c r="U913" s="62"/>
      <c r="V913" s="62"/>
      <c r="W913" s="52">
        <v>17178978</v>
      </c>
      <c r="X913" s="57"/>
      <c r="Z913" s="104" t="s">
        <v>3247</v>
      </c>
      <c r="AA913" s="47" t="str">
        <f>CONCATENATE("&gt;",F913,"_",C913," ",Z913)</f>
        <v>&gt;CFD2_564 Flav.SLEV</v>
      </c>
      <c r="AB913" s="44" t="str">
        <f>P913</f>
        <v>GTGTCCCAGCCGGCGGTGTCATCAGC</v>
      </c>
      <c r="AH913" s="45">
        <v>912</v>
      </c>
    </row>
    <row r="914" spans="1:34" ht="14.25" customHeight="1" thickTop="1" thickBot="1" x14ac:dyDescent="0.25">
      <c r="A914" s="71">
        <v>100</v>
      </c>
      <c r="B914" s="53">
        <f>(I914/1000)/(A914/1000000)</f>
        <v>342</v>
      </c>
      <c r="C914" s="220">
        <v>565</v>
      </c>
      <c r="F914" s="81" t="s">
        <v>1993</v>
      </c>
      <c r="H914" s="48">
        <v>342</v>
      </c>
      <c r="I914" s="49">
        <v>34.200000000000003</v>
      </c>
      <c r="J914" s="95">
        <v>341</v>
      </c>
      <c r="K914" s="48">
        <v>12.5</v>
      </c>
      <c r="L914" s="50">
        <v>9980</v>
      </c>
      <c r="M914" s="48">
        <v>48</v>
      </c>
      <c r="N914" s="75">
        <v>66.7</v>
      </c>
      <c r="O914" s="61">
        <v>342</v>
      </c>
      <c r="P914" s="44" t="s">
        <v>514</v>
      </c>
      <c r="Q914" s="56">
        <v>29</v>
      </c>
      <c r="R914" s="48">
        <v>0.01</v>
      </c>
      <c r="S914" s="62" t="s">
        <v>406</v>
      </c>
      <c r="T914" s="73" t="s">
        <v>278</v>
      </c>
      <c r="U914" s="62" t="s">
        <v>426</v>
      </c>
      <c r="V914" s="62"/>
      <c r="W914" s="52">
        <v>17178979</v>
      </c>
      <c r="X914" s="57"/>
      <c r="Z914" s="104" t="s">
        <v>3247</v>
      </c>
      <c r="AA914" s="47" t="str">
        <f>CONCATENATE("&gt;",F914,"_",C914," ",Z914)</f>
        <v>&gt;SLEVP_565 Flav.SLEV</v>
      </c>
      <c r="AB914" s="44" t="str">
        <f>P914</f>
        <v>TGCAAGAAATCTCCCAAATCCCAGGAGGA</v>
      </c>
      <c r="AH914" s="45">
        <v>913</v>
      </c>
    </row>
    <row r="915" spans="1:34" ht="14.25" customHeight="1" thickTop="1" thickBot="1" x14ac:dyDescent="0.25">
      <c r="A915" s="71">
        <v>100</v>
      </c>
      <c r="B915" s="53">
        <f>(I915/1000)/(A915/1000000)</f>
        <v>313.99999999999994</v>
      </c>
      <c r="C915" s="220">
        <v>567</v>
      </c>
      <c r="F915" s="81" t="s">
        <v>1999</v>
      </c>
      <c r="H915" s="48">
        <v>314</v>
      </c>
      <c r="I915" s="49" t="s">
        <v>2006</v>
      </c>
      <c r="J915" s="95">
        <v>172</v>
      </c>
      <c r="K915" s="48">
        <v>5.4</v>
      </c>
      <c r="L915" s="50">
        <v>5488</v>
      </c>
      <c r="M915" s="48">
        <v>61</v>
      </c>
      <c r="N915" s="75" t="s">
        <v>2007</v>
      </c>
      <c r="O915" s="61">
        <v>314</v>
      </c>
      <c r="P915" s="44" t="s">
        <v>505</v>
      </c>
      <c r="Q915" s="56">
        <v>18</v>
      </c>
      <c r="R915" s="48" t="s">
        <v>393</v>
      </c>
      <c r="S915" s="62" t="s">
        <v>393</v>
      </c>
      <c r="T915" s="73"/>
      <c r="U915" s="62"/>
      <c r="V915" s="62"/>
      <c r="W915" s="52">
        <v>17247974</v>
      </c>
      <c r="X915" s="57"/>
      <c r="Z915" s="104" t="s">
        <v>3248</v>
      </c>
      <c r="AA915" s="47" t="str">
        <f>CONCATENATE("&gt;",F915,"_",C915," ",Z915)</f>
        <v>&gt;F-TBE_567 Flav.TBEV</v>
      </c>
      <c r="AB915" s="44" t="str">
        <f>P915</f>
        <v>GGGCGGTTCTTGTTCTCC</v>
      </c>
      <c r="AH915" s="45">
        <v>914</v>
      </c>
    </row>
    <row r="916" spans="1:34" ht="14.25" customHeight="1" thickTop="1" thickBot="1" x14ac:dyDescent="0.25">
      <c r="A916" s="71">
        <v>100</v>
      </c>
      <c r="B916" s="53">
        <f>(I916/1000)/(A916/1000000)</f>
        <v>268</v>
      </c>
      <c r="C916" s="220">
        <v>568</v>
      </c>
      <c r="F916" s="81" t="s">
        <v>2000</v>
      </c>
      <c r="H916" s="48">
        <v>268</v>
      </c>
      <c r="I916" s="49" t="s">
        <v>2008</v>
      </c>
      <c r="J916" s="95">
        <v>185</v>
      </c>
      <c r="K916" s="48">
        <v>6.4</v>
      </c>
      <c r="L916" s="50">
        <v>6903</v>
      </c>
      <c r="M916" s="48">
        <v>47</v>
      </c>
      <c r="N916" s="75" t="s">
        <v>2009</v>
      </c>
      <c r="O916" s="61">
        <v>268</v>
      </c>
      <c r="P916" s="44" t="s">
        <v>504</v>
      </c>
      <c r="Q916" s="56">
        <v>23</v>
      </c>
      <c r="R916" s="48" t="s">
        <v>393</v>
      </c>
      <c r="S916" s="62" t="s">
        <v>393</v>
      </c>
      <c r="T916" s="73"/>
      <c r="U916" s="62"/>
      <c r="V916" s="62"/>
      <c r="W916" s="52">
        <v>17247975</v>
      </c>
      <c r="X916" s="57"/>
      <c r="Z916" s="104" t="s">
        <v>3248</v>
      </c>
      <c r="AA916" s="47" t="str">
        <f>CONCATENATE("&gt;",F916,"_",C916," ",Z916)</f>
        <v>&gt;R-TBE_568 Flav.TBEV</v>
      </c>
      <c r="AB916" s="44" t="str">
        <f>P916</f>
        <v>ACACATCACCTCCTTGTCAGACT</v>
      </c>
      <c r="AH916" s="45">
        <v>915</v>
      </c>
    </row>
    <row r="917" spans="1:34" ht="14.25" customHeight="1" thickTop="1" thickBot="1" x14ac:dyDescent="0.25">
      <c r="A917" s="71">
        <v>100</v>
      </c>
      <c r="B917" s="53">
        <f>(I917/1000)/(A917/1000000)</f>
        <v>36</v>
      </c>
      <c r="C917" s="220">
        <v>569</v>
      </c>
      <c r="F917" s="81" t="s">
        <v>2001</v>
      </c>
      <c r="H917" s="48">
        <v>36</v>
      </c>
      <c r="I917" s="49" t="s">
        <v>2010</v>
      </c>
      <c r="J917" s="95">
        <v>29</v>
      </c>
      <c r="K917" s="48">
        <v>1</v>
      </c>
      <c r="L917" s="50">
        <v>8023</v>
      </c>
      <c r="M917" s="48">
        <v>56</v>
      </c>
      <c r="N917" s="75" t="s">
        <v>2011</v>
      </c>
      <c r="O917" s="61">
        <v>36</v>
      </c>
      <c r="P917" s="44" t="s">
        <v>516</v>
      </c>
      <c r="Q917" s="56">
        <v>23</v>
      </c>
      <c r="R917" s="48">
        <v>0.01</v>
      </c>
      <c r="S917" s="62" t="s">
        <v>406</v>
      </c>
      <c r="T917" s="73" t="s">
        <v>278</v>
      </c>
      <c r="U917" s="62" t="s">
        <v>426</v>
      </c>
      <c r="V917" s="62"/>
      <c r="W917" s="52">
        <v>17247976</v>
      </c>
      <c r="X917" s="57"/>
      <c r="Z917" s="104" t="s">
        <v>3248</v>
      </c>
      <c r="AA917" s="47" t="str">
        <f>CONCATENATE("&gt;",F917,"_",C917," ",Z917)</f>
        <v>&gt;TBE-Probe_569 Flav.TBEV</v>
      </c>
      <c r="AB917" s="44" t="str">
        <f>P917</f>
        <v>TGAGCCACCATCACCCAGACACA</v>
      </c>
      <c r="AH917" s="45">
        <v>916</v>
      </c>
    </row>
    <row r="918" spans="1:34" ht="14.25" customHeight="1" thickTop="1" thickBot="1" x14ac:dyDescent="0.25">
      <c r="A918" s="71">
        <v>100</v>
      </c>
      <c r="B918" s="53">
        <f>(I918/1000)/(A918/1000000)</f>
        <v>327</v>
      </c>
      <c r="C918" s="220"/>
      <c r="F918" s="81" t="s">
        <v>2012</v>
      </c>
      <c r="H918" s="48">
        <v>327</v>
      </c>
      <c r="I918" s="49">
        <v>32.700000000000003</v>
      </c>
      <c r="J918" s="95" t="s">
        <v>2013</v>
      </c>
      <c r="K918" s="48">
        <v>12.2</v>
      </c>
      <c r="L918" s="50" t="s">
        <v>2014</v>
      </c>
      <c r="M918" s="51">
        <v>0.38</v>
      </c>
      <c r="N918" s="75">
        <v>64.2</v>
      </c>
      <c r="O918" s="61" t="s">
        <v>2015</v>
      </c>
      <c r="P918" s="44" t="s">
        <v>2016</v>
      </c>
      <c r="Q918" s="56" t="s">
        <v>2017</v>
      </c>
      <c r="R918" s="48">
        <v>0.01</v>
      </c>
      <c r="S918" s="62" t="s">
        <v>1180</v>
      </c>
      <c r="T918" s="73"/>
      <c r="U918" s="62"/>
      <c r="V918" s="62"/>
      <c r="W918" s="52">
        <v>17247969</v>
      </c>
      <c r="X918" s="57"/>
      <c r="Z918" s="104" t="s">
        <v>3303</v>
      </c>
      <c r="AA918" s="47" t="str">
        <f>CONCATENATE("&gt;",F918,"_",C918," ",Z918)</f>
        <v>&gt;Ngari_7f_ BunyaV.Bunyamw.Ngari</v>
      </c>
      <c r="AB918" s="44" t="str">
        <f>P918</f>
        <v>gcggATccAAAAAATCTTTAGAGATGGAATG</v>
      </c>
      <c r="AH918" s="45">
        <v>917</v>
      </c>
    </row>
    <row r="919" spans="1:34" ht="14.25" customHeight="1" thickTop="1" thickBot="1" x14ac:dyDescent="0.25">
      <c r="A919" s="71">
        <v>100</v>
      </c>
      <c r="B919" s="53">
        <f>(I919/1000)/(A919/1000000)</f>
        <v>402.99999999999994</v>
      </c>
      <c r="C919" s="220"/>
      <c r="F919" s="81" t="s">
        <v>2018</v>
      </c>
      <c r="H919" s="48">
        <v>403</v>
      </c>
      <c r="I919" s="49">
        <v>40.299999999999997</v>
      </c>
      <c r="J919" s="95" t="s">
        <v>2019</v>
      </c>
      <c r="K919" s="48">
        <v>16.5</v>
      </c>
      <c r="L919" s="50" t="s">
        <v>2020</v>
      </c>
      <c r="M919" s="51">
        <v>0.32</v>
      </c>
      <c r="N919" s="75">
        <v>65</v>
      </c>
      <c r="O919" s="61" t="s">
        <v>2021</v>
      </c>
      <c r="P919" s="44" t="s">
        <v>2022</v>
      </c>
      <c r="Q919" s="56" t="s">
        <v>2023</v>
      </c>
      <c r="R919" s="48">
        <v>0.05</v>
      </c>
      <c r="S919" s="62" t="s">
        <v>1180</v>
      </c>
      <c r="T919" s="73"/>
      <c r="U919" s="62"/>
      <c r="V919" s="62"/>
      <c r="W919" s="52">
        <v>17247970</v>
      </c>
      <c r="X919" s="57"/>
      <c r="Z919" s="104" t="s">
        <v>3303</v>
      </c>
      <c r="AA919" s="47" t="str">
        <f>CONCATENATE("&gt;",F919,"_",C919," ",Z919)</f>
        <v>&gt;Ngari_11r_ BunyaV.Bunyamw.Ngari</v>
      </c>
      <c r="AB919" s="44" t="str">
        <f>P919</f>
        <v>gcAAGCTTTTATGATATTAGATACTGTCCAAATTTCC</v>
      </c>
      <c r="AH919" s="45">
        <v>918</v>
      </c>
    </row>
    <row r="920" spans="1:34" ht="14.25" customHeight="1" thickTop="1" thickBot="1" x14ac:dyDescent="0.25">
      <c r="A920" s="71">
        <v>100</v>
      </c>
      <c r="B920" s="53">
        <f>(I920/1000)/(A920/1000000)</f>
        <v>538.99999999999989</v>
      </c>
      <c r="C920" s="220"/>
      <c r="F920" s="81" t="s">
        <v>2024</v>
      </c>
      <c r="H920" s="48">
        <v>539</v>
      </c>
      <c r="I920" s="49">
        <v>53.9</v>
      </c>
      <c r="J920" s="95" t="s">
        <v>2025</v>
      </c>
      <c r="K920" s="48">
        <v>18</v>
      </c>
      <c r="L920" s="50" t="s">
        <v>2026</v>
      </c>
      <c r="M920" s="51">
        <v>0.37</v>
      </c>
      <c r="N920" s="75">
        <v>64.400000000000006</v>
      </c>
      <c r="O920" s="61" t="s">
        <v>2027</v>
      </c>
      <c r="P920" s="44" t="s">
        <v>2028</v>
      </c>
      <c r="Q920" s="56" t="s">
        <v>2029</v>
      </c>
      <c r="R920" s="48">
        <v>0.01</v>
      </c>
      <c r="S920" s="62" t="s">
        <v>1180</v>
      </c>
      <c r="T920" s="73"/>
      <c r="U920" s="62"/>
      <c r="V920" s="62"/>
      <c r="W920" s="52">
        <v>17247971</v>
      </c>
      <c r="X920" s="57"/>
      <c r="Z920" s="104" t="s">
        <v>3303</v>
      </c>
      <c r="AA920" s="47" t="str">
        <f>CONCATENATE("&gt;",F920,"_",C920," ",Z920)</f>
        <v>&gt;Ngari 12r_ BunyaV.Bunyamw.Ngari</v>
      </c>
      <c r="AB920" s="44" t="str">
        <f>P920</f>
        <v>ccAAGCTTTTATCCAAATTTCCATATCCCTAC</v>
      </c>
      <c r="AH920" s="45">
        <v>919</v>
      </c>
    </row>
    <row r="921" spans="1:34" ht="14.25" customHeight="1" thickTop="1" thickBot="1" x14ac:dyDescent="0.25">
      <c r="A921" s="71">
        <v>100</v>
      </c>
      <c r="B921" s="53">
        <f>(I921/1000)/(A921/1000000)</f>
        <v>350</v>
      </c>
      <c r="C921" s="220"/>
      <c r="F921" s="81" t="s">
        <v>2030</v>
      </c>
      <c r="H921" s="48">
        <v>350</v>
      </c>
      <c r="I921" s="49">
        <v>35</v>
      </c>
      <c r="J921" s="95" t="s">
        <v>2031</v>
      </c>
      <c r="K921" s="48">
        <v>14.2</v>
      </c>
      <c r="L921" s="50" t="s">
        <v>2032</v>
      </c>
      <c r="M921" s="51">
        <v>0.27</v>
      </c>
      <c r="N921" s="75">
        <v>62.8</v>
      </c>
      <c r="O921" s="61" t="s">
        <v>2033</v>
      </c>
      <c r="P921" s="44" t="s">
        <v>2034</v>
      </c>
      <c r="Q921" s="56" t="s">
        <v>2023</v>
      </c>
      <c r="R921" s="48">
        <v>0.05</v>
      </c>
      <c r="S921" s="62" t="s">
        <v>1180</v>
      </c>
      <c r="T921" s="73"/>
      <c r="U921" s="62"/>
      <c r="V921" s="62"/>
      <c r="W921" s="52">
        <v>17247972</v>
      </c>
      <c r="X921" s="57"/>
      <c r="Z921" s="104" t="s">
        <v>3303</v>
      </c>
      <c r="AA921" s="47" t="str">
        <f>CONCATENATE("&gt;",F921,"_",C921," ",Z921)</f>
        <v>&gt;Ngari 13r_ BunyaV.Bunyamw.Ngari</v>
      </c>
      <c r="AB921" s="44" t="str">
        <f>P921</f>
        <v>ccAAGCTTTTAAAACATATTGTTATTCCCAAATTTTC</v>
      </c>
      <c r="AH921" s="45">
        <v>920</v>
      </c>
    </row>
    <row r="922" spans="1:34" ht="14.25" customHeight="1" thickTop="1" thickBot="1" x14ac:dyDescent="0.25">
      <c r="A922" s="71">
        <v>100</v>
      </c>
      <c r="B922" s="53">
        <f>(I922/1000)/(A922/1000000)</f>
        <v>391</v>
      </c>
      <c r="C922" s="220"/>
      <c r="F922" s="81" t="s">
        <v>2035</v>
      </c>
      <c r="H922" s="48">
        <v>391</v>
      </c>
      <c r="I922" s="49">
        <v>39.1</v>
      </c>
      <c r="J922" s="95" t="s">
        <v>2036</v>
      </c>
      <c r="K922" s="48">
        <v>15.5</v>
      </c>
      <c r="L922" s="50" t="s">
        <v>2037</v>
      </c>
      <c r="M922" s="51">
        <v>0.25</v>
      </c>
      <c r="N922" s="75">
        <v>61.5</v>
      </c>
      <c r="O922" s="61" t="s">
        <v>2038</v>
      </c>
      <c r="P922" s="44" t="s">
        <v>2039</v>
      </c>
      <c r="Q922" s="56" t="s">
        <v>2040</v>
      </c>
      <c r="R922" s="48">
        <v>0.05</v>
      </c>
      <c r="S922" s="62" t="s">
        <v>1180</v>
      </c>
      <c r="T922" s="73"/>
      <c r="U922" s="62"/>
      <c r="V922" s="62"/>
      <c r="W922" s="52">
        <v>17247973</v>
      </c>
      <c r="X922" s="57"/>
      <c r="Z922" s="104" t="s">
        <v>3303</v>
      </c>
      <c r="AA922" s="47" t="str">
        <f>CONCATENATE("&gt;",F922,"_",C922," ",Z922)</f>
        <v>&gt;Ngari 14r_ BunyaV.Bunyamw.Ngari</v>
      </c>
      <c r="AB922" s="44" t="str">
        <f>P922</f>
        <v>ggAAGCTTTTATGTTAATTTATCTAATAGCTTTTTG</v>
      </c>
      <c r="AH922" s="45">
        <v>921</v>
      </c>
    </row>
    <row r="923" spans="1:34" ht="14.25" customHeight="1" thickTop="1" thickBot="1" x14ac:dyDescent="0.25">
      <c r="A923" s="71">
        <v>100</v>
      </c>
      <c r="B923" s="53">
        <f>(I923/1000)/(A923/1000000)</f>
        <v>191.99999999999997</v>
      </c>
      <c r="C923" s="220">
        <v>570</v>
      </c>
      <c r="F923" s="81" t="s">
        <v>2047</v>
      </c>
      <c r="H923" s="48">
        <v>192</v>
      </c>
      <c r="I923" s="49">
        <v>19.2</v>
      </c>
      <c r="J923" s="95">
        <v>699</v>
      </c>
      <c r="K923" s="48" t="s">
        <v>2048</v>
      </c>
      <c r="L923" s="50">
        <v>36341</v>
      </c>
      <c r="M923" s="48">
        <v>50</v>
      </c>
      <c r="N923" s="75" t="s">
        <v>416</v>
      </c>
      <c r="O923" s="61">
        <v>192</v>
      </c>
      <c r="P923" s="44" t="s">
        <v>2049</v>
      </c>
      <c r="Q923" s="56">
        <v>118</v>
      </c>
      <c r="R923" s="48" t="s">
        <v>418</v>
      </c>
      <c r="S923" s="62" t="s">
        <v>385</v>
      </c>
      <c r="T923" s="73"/>
      <c r="U923" s="62"/>
      <c r="V923" s="62"/>
      <c r="W923" s="52">
        <v>18472465</v>
      </c>
      <c r="X923" s="57"/>
      <c r="Z923" s="104" t="s">
        <v>3255</v>
      </c>
      <c r="AA923" s="47" t="str">
        <f>CONCATENATE("&gt;",F923,"_",C923," ",Z923)</f>
        <v>&gt;sVEEV-01_570 Alpha.VEEV</v>
      </c>
      <c r="AB923" s="44" t="str">
        <f>P923</f>
        <v>TAATACGACTCACTATAGGGACCATGCTAATGCCAGAGCGTTTTCGCATCTGGCTTCAAAACTGATCGAAACGGAGGTGGACCCATCCGACACGATCCTTGACATTGGAAGTGCGCCC</v>
      </c>
      <c r="AH923" s="45">
        <v>922</v>
      </c>
    </row>
    <row r="924" spans="1:34" ht="14.25" customHeight="1" thickTop="1" thickBot="1" x14ac:dyDescent="0.25">
      <c r="A924" s="71">
        <v>100</v>
      </c>
      <c r="B924" s="53">
        <f>(I924/1000)/(A924/1000000)</f>
        <v>184.99999999999997</v>
      </c>
      <c r="C924" s="220">
        <v>571</v>
      </c>
      <c r="F924" s="81" t="s">
        <v>2050</v>
      </c>
      <c r="H924" s="48">
        <v>185</v>
      </c>
      <c r="I924" s="49">
        <v>18.5</v>
      </c>
      <c r="J924" s="95">
        <v>672</v>
      </c>
      <c r="K924" s="48" t="s">
        <v>2051</v>
      </c>
      <c r="L924" s="50">
        <v>36311</v>
      </c>
      <c r="M924" s="48">
        <v>52</v>
      </c>
      <c r="N924" s="75" t="s">
        <v>416</v>
      </c>
      <c r="O924" s="61">
        <v>185</v>
      </c>
      <c r="P924" s="44" t="s">
        <v>2052</v>
      </c>
      <c r="Q924" s="56">
        <v>118</v>
      </c>
      <c r="R924" s="48" t="s">
        <v>418</v>
      </c>
      <c r="S924" s="62" t="s">
        <v>385</v>
      </c>
      <c r="T924" s="73"/>
      <c r="U924" s="62"/>
      <c r="V924" s="62"/>
      <c r="W924" s="52">
        <v>18472466</v>
      </c>
      <c r="X924" s="57"/>
      <c r="Z924" s="104" t="s">
        <v>3255</v>
      </c>
      <c r="AA924" s="47" t="str">
        <f>CONCATENATE("&gt;",F924,"_",C924," ",Z924)</f>
        <v>&gt;sVEEV-03_571 Alpha.VEEV</v>
      </c>
      <c r="AB924" s="44" t="str">
        <f>P924</f>
        <v>TAATACGACTCACTATAGGGACCATGCTAACGCCAGAGCGTTCTCGCATCTGGCTTCAAAACTGATCGAAACGGAGGTGGACCCATCCGACACGATCCTTGACATTGGAAGTGCGCCC</v>
      </c>
      <c r="AH924" s="45">
        <v>923</v>
      </c>
    </row>
    <row r="925" spans="1:34" ht="14.25" customHeight="1" thickTop="1" thickBot="1" x14ac:dyDescent="0.25">
      <c r="A925" s="71">
        <v>100</v>
      </c>
      <c r="B925" s="53">
        <f>(I925/1000)/(A925/1000000)</f>
        <v>207</v>
      </c>
      <c r="C925" s="220">
        <v>572</v>
      </c>
      <c r="F925" s="81" t="s">
        <v>2053</v>
      </c>
      <c r="H925" s="48">
        <v>207</v>
      </c>
      <c r="I925" s="49">
        <v>20.7</v>
      </c>
      <c r="J925" s="95">
        <v>754</v>
      </c>
      <c r="K925" s="48" t="s">
        <v>2054</v>
      </c>
      <c r="L925" s="50">
        <v>36356</v>
      </c>
      <c r="M925" s="48">
        <v>50</v>
      </c>
      <c r="N925" s="75" t="s">
        <v>416</v>
      </c>
      <c r="O925" s="61">
        <v>207</v>
      </c>
      <c r="P925" s="44" t="s">
        <v>2055</v>
      </c>
      <c r="Q925" s="56">
        <v>118</v>
      </c>
      <c r="R925" s="48" t="s">
        <v>418</v>
      </c>
      <c r="S925" s="62" t="s">
        <v>385</v>
      </c>
      <c r="T925" s="73"/>
      <c r="U925" s="62"/>
      <c r="V925" s="62"/>
      <c r="W925" s="52">
        <v>18472467</v>
      </c>
      <c r="X925" s="57"/>
      <c r="Z925" s="104" t="s">
        <v>3255</v>
      </c>
      <c r="AA925" s="47" t="str">
        <f>CONCATENATE("&gt;",F925,"_",C925," ",Z925)</f>
        <v>&gt;sVEEV-04_572 Alpha.VEEV</v>
      </c>
      <c r="AB925" s="44" t="str">
        <f>P925</f>
        <v>TAATACGACTCACTATAGGGACCATGCTAACGCCAGAGCGTTTTCGCATCTGGCTTCAAAATTGATCGAAACGGAGGTGGACCCATCCGACACGATTCTTGACATTGGAAGTGCGCCC</v>
      </c>
      <c r="AH925" s="45">
        <v>924</v>
      </c>
    </row>
    <row r="926" spans="1:34" ht="14.25" customHeight="1" thickTop="1" thickBot="1" x14ac:dyDescent="0.25">
      <c r="A926" s="71">
        <v>100</v>
      </c>
      <c r="B926" s="53">
        <f>(I926/1000)/(A926/1000000)</f>
        <v>184.99999999999997</v>
      </c>
      <c r="C926" s="220">
        <v>573</v>
      </c>
      <c r="F926" s="81" t="s">
        <v>2056</v>
      </c>
      <c r="H926" s="48">
        <v>185</v>
      </c>
      <c r="I926" s="49">
        <v>18.5</v>
      </c>
      <c r="J926" s="95">
        <v>672</v>
      </c>
      <c r="K926" s="48" t="s">
        <v>2051</v>
      </c>
      <c r="L926" s="50">
        <v>36326</v>
      </c>
      <c r="M926" s="48">
        <v>51</v>
      </c>
      <c r="N926" s="75" t="s">
        <v>416</v>
      </c>
      <c r="O926" s="61">
        <v>185</v>
      </c>
      <c r="P926" s="44" t="s">
        <v>2057</v>
      </c>
      <c r="Q926" s="56">
        <v>118</v>
      </c>
      <c r="R926" s="48" t="s">
        <v>418</v>
      </c>
      <c r="S926" s="62" t="s">
        <v>385</v>
      </c>
      <c r="T926" s="73"/>
      <c r="U926" s="62"/>
      <c r="V926" s="62"/>
      <c r="W926" s="52">
        <v>18472468</v>
      </c>
      <c r="X926" s="57"/>
      <c r="Z926" s="104" t="s">
        <v>3255</v>
      </c>
      <c r="AA926" s="47" t="str">
        <f>CONCATENATE("&gt;",F926,"_",C926," ",Z926)</f>
        <v>&gt;sVEEV-05_573 Alpha.VEEV</v>
      </c>
      <c r="AB926" s="44" t="str">
        <f>P926</f>
        <v>TAATACGACTCACTATAGGGACCATGCTAATGCCAGAGCGTTTTCGCATCTGGCTTCAAAACTGATCGAAACGGAGGTGGACCCATCCGACACGATCCTTGACATTGGAAGCGCGCCC</v>
      </c>
      <c r="AH926" s="45">
        <v>925</v>
      </c>
    </row>
    <row r="927" spans="1:34" ht="14.25" customHeight="1" thickTop="1" thickBot="1" x14ac:dyDescent="0.25">
      <c r="A927" s="71">
        <v>100</v>
      </c>
      <c r="B927" s="53">
        <f>(I927/1000)/(A927/1000000)</f>
        <v>170</v>
      </c>
      <c r="C927" s="220">
        <v>574</v>
      </c>
      <c r="F927" s="81" t="s">
        <v>2058</v>
      </c>
      <c r="H927" s="48">
        <v>170</v>
      </c>
      <c r="I927" s="49">
        <v>17</v>
      </c>
      <c r="J927" s="95">
        <v>621</v>
      </c>
      <c r="K927" s="224"/>
      <c r="L927" s="50">
        <v>36443</v>
      </c>
      <c r="M927" s="48">
        <v>46</v>
      </c>
      <c r="N927" s="75" t="s">
        <v>416</v>
      </c>
      <c r="O927" s="61">
        <v>170</v>
      </c>
      <c r="P927" s="44" t="s">
        <v>2059</v>
      </c>
      <c r="Q927" s="56">
        <v>118</v>
      </c>
      <c r="R927" s="48" t="s">
        <v>418</v>
      </c>
      <c r="S927" s="62" t="s">
        <v>385</v>
      </c>
      <c r="T927" s="73"/>
      <c r="U927" s="62"/>
      <c r="V927" s="62"/>
      <c r="W927" s="52">
        <v>18472469</v>
      </c>
      <c r="X927" s="57"/>
      <c r="Z927" s="104" t="s">
        <v>3255</v>
      </c>
      <c r="AA927" s="47" t="str">
        <f>CONCATENATE("&gt;",F927,"_",C927," ",Z927)</f>
        <v>&gt;sVEEV-06,_574 Alpha.VEEV</v>
      </c>
      <c r="AB927" s="44" t="str">
        <f>P927</f>
        <v>TAATACGACTCACTATAGGGACCATGCTAATGCCAGAGCATTTTCGCATTTGGCATCGAAATTGATCGAAACGGAGGTGGAACCATCCGATACGATCCTAGACATTGGAAGTGCGCCT</v>
      </c>
      <c r="AH927" s="45">
        <v>926</v>
      </c>
    </row>
    <row r="928" spans="1:34" ht="14.25" customHeight="1" thickTop="1" thickBot="1" x14ac:dyDescent="0.25">
      <c r="A928" s="71">
        <v>100</v>
      </c>
      <c r="B928" s="53">
        <f>(I928/1000)/(A928/1000000)</f>
        <v>198</v>
      </c>
      <c r="C928" s="220">
        <v>575</v>
      </c>
      <c r="F928" s="81" t="s">
        <v>2060</v>
      </c>
      <c r="H928" s="48">
        <v>198</v>
      </c>
      <c r="I928" s="49">
        <v>19.8</v>
      </c>
      <c r="J928" s="95">
        <v>721</v>
      </c>
      <c r="K928" s="224"/>
      <c r="L928" s="50">
        <v>36436</v>
      </c>
      <c r="M928" s="48">
        <v>50</v>
      </c>
      <c r="N928" s="75" t="s">
        <v>416</v>
      </c>
      <c r="O928" s="61">
        <v>198</v>
      </c>
      <c r="P928" s="44" t="s">
        <v>2061</v>
      </c>
      <c r="Q928" s="56">
        <v>118</v>
      </c>
      <c r="R928" s="48" t="s">
        <v>418</v>
      </c>
      <c r="S928" s="62" t="s">
        <v>385</v>
      </c>
      <c r="T928" s="73"/>
      <c r="U928" s="62"/>
      <c r="V928" s="62"/>
      <c r="W928" s="52">
        <v>18472470</v>
      </c>
      <c r="X928" s="57"/>
      <c r="Z928" s="104" t="s">
        <v>3255</v>
      </c>
      <c r="AA928" s="47" t="str">
        <f>CONCATENATE("&gt;",F928,"_",C928," ",Z928)</f>
        <v>&gt;sVEEV-07_575 Alpha.VEEV</v>
      </c>
      <c r="AB928" s="44" t="str">
        <f>P928</f>
        <v>TAATACGACTCACTATAGGGACCATGCTAACGCCAGAGCGTTTTCGCATCTGGCATCAAAGTTGATCGAGACGGAGGTAGATCCATCCGAGACGATCCTTGATATTGGAAGTGCGCCC</v>
      </c>
      <c r="AH928" s="45">
        <v>927</v>
      </c>
    </row>
    <row r="929" spans="1:34" ht="14.25" customHeight="1" thickTop="1" thickBot="1" x14ac:dyDescent="0.25">
      <c r="A929" s="71">
        <v>100</v>
      </c>
      <c r="B929" s="53">
        <f>(I929/1000)/(A929/1000000)</f>
        <v>172.99999999999997</v>
      </c>
      <c r="C929" s="220">
        <v>576</v>
      </c>
      <c r="F929" s="81" t="s">
        <v>2062</v>
      </c>
      <c r="H929" s="48">
        <v>173</v>
      </c>
      <c r="I929" s="49">
        <v>17.3</v>
      </c>
      <c r="J929" s="95">
        <v>631</v>
      </c>
      <c r="K929" s="224"/>
      <c r="L929" s="50">
        <v>36460</v>
      </c>
      <c r="M929" s="48">
        <v>49</v>
      </c>
      <c r="N929" s="75" t="s">
        <v>416</v>
      </c>
      <c r="O929" s="61">
        <v>173</v>
      </c>
      <c r="P929" s="44" t="s">
        <v>2063</v>
      </c>
      <c r="Q929" s="56">
        <v>118</v>
      </c>
      <c r="R929" s="48" t="s">
        <v>418</v>
      </c>
      <c r="S929" s="62" t="s">
        <v>385</v>
      </c>
      <c r="T929" s="73"/>
      <c r="U929" s="62"/>
      <c r="V929" s="62"/>
      <c r="W929" s="52">
        <v>18472471</v>
      </c>
      <c r="X929" s="57"/>
      <c r="Z929" s="104" t="s">
        <v>3255</v>
      </c>
      <c r="AA929" s="47" t="str">
        <f>CONCATENATE("&gt;",F929,"_",C929," ",Z929)</f>
        <v>&gt;sVEEV-08_576 Alpha.VEEV</v>
      </c>
      <c r="AB929" s="44" t="str">
        <f>P929</f>
        <v>TAATACGACTCACTATAGGGACCATGCTAACGCCAGAGCGTTTTCGCATTTGGCATCGAAATTGATCGAGACGGAGGTGGAACCATCCGATACGATCCTAGACATTGGAAGTGCGCCT</v>
      </c>
      <c r="AH929" s="45">
        <v>928</v>
      </c>
    </row>
    <row r="930" spans="1:34" ht="14.25" customHeight="1" thickTop="1" thickBot="1" x14ac:dyDescent="0.25">
      <c r="A930" s="71">
        <v>100</v>
      </c>
      <c r="B930" s="53">
        <f>(I930/1000)/(A930/1000000)</f>
        <v>190</v>
      </c>
      <c r="C930" s="220">
        <v>577</v>
      </c>
      <c r="F930" s="81" t="s">
        <v>2064</v>
      </c>
      <c r="H930" s="48">
        <v>190</v>
      </c>
      <c r="I930" s="49">
        <v>19</v>
      </c>
      <c r="J930" s="95">
        <v>694</v>
      </c>
      <c r="K930" s="224"/>
      <c r="L930" s="50">
        <v>36459</v>
      </c>
      <c r="M930" s="48">
        <v>47</v>
      </c>
      <c r="N930" s="75" t="s">
        <v>416</v>
      </c>
      <c r="O930" s="61">
        <v>190</v>
      </c>
      <c r="P930" s="44" t="s">
        <v>2065</v>
      </c>
      <c r="Q930" s="56">
        <v>118</v>
      </c>
      <c r="R930" s="48" t="s">
        <v>418</v>
      </c>
      <c r="S930" s="62" t="s">
        <v>385</v>
      </c>
      <c r="T930" s="73"/>
      <c r="U930" s="62"/>
      <c r="V930" s="62"/>
      <c r="W930" s="52">
        <v>18472472</v>
      </c>
      <c r="X930" s="57"/>
      <c r="Z930" s="104" t="s">
        <v>3255</v>
      </c>
      <c r="AA930" s="47" t="str">
        <f>CONCATENATE("&gt;",F930,"_",C930," ",Z930)</f>
        <v>&gt;sVEEV-09,_577 Alpha.VEEV</v>
      </c>
      <c r="AB930" s="44" t="str">
        <f>P930</f>
        <v>TAATACGACTCACTATAGGGACCATGCTAACGCCAGAGCGTTTTCGCATTTGGCATCAAAATTGATCGAGACGGAGGTGGAACCATCCGATACGATCTTAGACATTGGAAGTGCGCCT</v>
      </c>
      <c r="AH930" s="45">
        <v>929</v>
      </c>
    </row>
    <row r="931" spans="1:34" ht="14.25" customHeight="1" thickTop="1" thickBot="1" x14ac:dyDescent="0.25">
      <c r="A931" s="71">
        <v>100</v>
      </c>
      <c r="B931" s="53">
        <f>(I931/1000)/(A931/1000000)</f>
        <v>186</v>
      </c>
      <c r="C931" s="220">
        <v>578</v>
      </c>
      <c r="F931" s="81" t="s">
        <v>2066</v>
      </c>
      <c r="H931" s="48">
        <v>186</v>
      </c>
      <c r="I931" s="49">
        <v>18.600000000000001</v>
      </c>
      <c r="J931" s="95">
        <v>677</v>
      </c>
      <c r="K931" s="224"/>
      <c r="L931" s="50">
        <v>36330</v>
      </c>
      <c r="M931" s="48">
        <v>47</v>
      </c>
      <c r="N931" s="75" t="s">
        <v>416</v>
      </c>
      <c r="O931" s="61">
        <v>186</v>
      </c>
      <c r="P931" s="44" t="s">
        <v>2067</v>
      </c>
      <c r="Q931" s="56">
        <v>118</v>
      </c>
      <c r="R931" s="48" t="s">
        <v>418</v>
      </c>
      <c r="S931" s="62" t="s">
        <v>385</v>
      </c>
      <c r="T931" s="73"/>
      <c r="U931" s="62"/>
      <c r="V931" s="62"/>
      <c r="W931" s="52">
        <v>18472473</v>
      </c>
      <c r="X931" s="57"/>
      <c r="Z931" s="104" t="s">
        <v>3255</v>
      </c>
      <c r="AA931" s="47" t="str">
        <f>CONCATENATE("&gt;",F931,"_",C931," ",Z931)</f>
        <v>&gt;sVEEV-11_578 Alpha.VEEV</v>
      </c>
      <c r="AB931" s="44" t="str">
        <f>P931</f>
        <v>TAATACGACTCACTATAGGGACCATGCTAATGCTAGAGCCTTTTCGCATCTAGCTTCTAAGTTGATCGAAACGGAGGTAGACCCATCCGATACGATCCTAGACATAGGCAGTGCGCCT</v>
      </c>
      <c r="AH931" s="45">
        <v>930</v>
      </c>
    </row>
    <row r="932" spans="1:34" ht="14.25" customHeight="1" thickTop="1" thickBot="1" x14ac:dyDescent="0.25">
      <c r="A932" s="71">
        <v>100</v>
      </c>
      <c r="B932" s="53">
        <f>(I932/1000)/(A932/1000000)</f>
        <v>170</v>
      </c>
      <c r="C932" s="220">
        <v>579</v>
      </c>
      <c r="F932" s="81" t="s">
        <v>2068</v>
      </c>
      <c r="H932" s="48">
        <v>170</v>
      </c>
      <c r="I932" s="49">
        <v>17</v>
      </c>
      <c r="J932" s="95">
        <v>618</v>
      </c>
      <c r="K932" s="224"/>
      <c r="L932" s="50">
        <v>36344</v>
      </c>
      <c r="M932" s="48">
        <v>44</v>
      </c>
      <c r="N932" s="75" t="s">
        <v>416</v>
      </c>
      <c r="O932" s="61">
        <v>170</v>
      </c>
      <c r="P932" s="44" t="s">
        <v>2069</v>
      </c>
      <c r="Q932" s="56">
        <v>118</v>
      </c>
      <c r="R932" s="48" t="s">
        <v>418</v>
      </c>
      <c r="S932" s="62" t="s">
        <v>385</v>
      </c>
      <c r="T932" s="73"/>
      <c r="U932" s="62"/>
      <c r="V932" s="62"/>
      <c r="W932" s="52">
        <v>18472474</v>
      </c>
      <c r="X932" s="57"/>
      <c r="Z932" s="104" t="s">
        <v>3255</v>
      </c>
      <c r="AA932" s="47" t="str">
        <f>CONCATENATE("&gt;",F932,"_",C932," ",Z932)</f>
        <v>&gt;sVEEV-12_579 Alpha.VEEV</v>
      </c>
      <c r="AB932" s="44" t="str">
        <f>P932</f>
        <v>TAATACGACTCACTATAGGGACCATGCTAATGCTAGAGCGTTTTCGCATCTAGCTTCCAAATTAATCGAAACGGAGGTTGACCCATCCGATACGATTTTAGACATAGGCAGTGCGCCT</v>
      </c>
      <c r="AH932" s="45">
        <v>931</v>
      </c>
    </row>
    <row r="933" spans="1:34" ht="14.25" customHeight="1" thickTop="1" thickBot="1" x14ac:dyDescent="0.25">
      <c r="A933" s="71">
        <v>100</v>
      </c>
      <c r="B933" s="53">
        <f>(I933/1000)/(A933/1000000)</f>
        <v>172.99999999999997</v>
      </c>
      <c r="C933" s="220">
        <v>580</v>
      </c>
      <c r="F933" s="81" t="s">
        <v>2070</v>
      </c>
      <c r="H933" s="48">
        <v>173</v>
      </c>
      <c r="I933" s="49">
        <v>17.3</v>
      </c>
      <c r="J933" s="95">
        <v>627</v>
      </c>
      <c r="K933" s="224"/>
      <c r="L933" s="50">
        <v>36333</v>
      </c>
      <c r="M933" s="48">
        <v>48</v>
      </c>
      <c r="N933" s="75" t="s">
        <v>416</v>
      </c>
      <c r="O933" s="61">
        <v>173</v>
      </c>
      <c r="P933" s="44" t="s">
        <v>2071</v>
      </c>
      <c r="Q933" s="56">
        <v>118</v>
      </c>
      <c r="R933" s="48" t="s">
        <v>418</v>
      </c>
      <c r="S933" s="62" t="s">
        <v>385</v>
      </c>
      <c r="T933" s="73"/>
      <c r="U933" s="62"/>
      <c r="V933" s="62"/>
      <c r="W933" s="52">
        <v>18472475</v>
      </c>
      <c r="X933" s="57"/>
      <c r="Z933" s="104" t="s">
        <v>3255</v>
      </c>
      <c r="AA933" s="47" t="str">
        <f>CONCATENATE("&gt;",F933,"_",C933," ",Z933)</f>
        <v>&gt;sVEEV-13_580 Alpha.VEEV</v>
      </c>
      <c r="AB933" s="44" t="str">
        <f>P933</f>
        <v>TAATACGACTCACTATAGGGACCATGCTAATGCTAGAGCGTTTTCGCATCTAGCTTCCAAACTGATCGAAACGGAGGTAGAACCATCCGACACGATCCTAGACATTGGAAGTGCGCCC</v>
      </c>
      <c r="AH933" s="45">
        <v>932</v>
      </c>
    </row>
    <row r="934" spans="1:34" ht="14.25" customHeight="1" thickTop="1" thickBot="1" x14ac:dyDescent="0.25">
      <c r="A934" s="71">
        <v>100</v>
      </c>
      <c r="B934" s="53">
        <f>(I934/1000)/(A934/1000000)</f>
        <v>222</v>
      </c>
      <c r="C934" s="220">
        <v>581</v>
      </c>
      <c r="F934" s="81" t="s">
        <v>2072</v>
      </c>
      <c r="H934" s="48">
        <v>222</v>
      </c>
      <c r="I934" s="49">
        <v>22.2</v>
      </c>
      <c r="J934" s="95">
        <v>809</v>
      </c>
      <c r="K934" s="224"/>
      <c r="L934" s="50">
        <v>36380</v>
      </c>
      <c r="M934" s="48">
        <v>49</v>
      </c>
      <c r="N934" s="75" t="s">
        <v>416</v>
      </c>
      <c r="O934" s="61">
        <v>222</v>
      </c>
      <c r="P934" s="44" t="s">
        <v>2073</v>
      </c>
      <c r="Q934" s="56">
        <v>118</v>
      </c>
      <c r="R934" s="48" t="s">
        <v>418</v>
      </c>
      <c r="S934" s="62" t="s">
        <v>385</v>
      </c>
      <c r="T934" s="73"/>
      <c r="U934" s="62"/>
      <c r="V934" s="62"/>
      <c r="W934" s="52">
        <v>18472476</v>
      </c>
      <c r="X934" s="57"/>
      <c r="Z934" s="104" t="s">
        <v>3255</v>
      </c>
      <c r="AA934" s="47" t="str">
        <f>CONCATENATE("&gt;",F934,"_",C934," ",Z934)</f>
        <v>&gt;sVEEV-14_581 Alpha.VEEV</v>
      </c>
      <c r="AB934" s="44" t="str">
        <f>P934</f>
        <v>TAATACGACTCACTATAGGGACCATGCTAATGCTAGAGCGTTTTCGCATCTAGCTTCCAAACTGATCGAGACGGAGGTGGAACCATCCGATACGATCCTAGACATTGGAAGTGCGCCC</v>
      </c>
      <c r="AH934" s="45">
        <v>933</v>
      </c>
    </row>
    <row r="935" spans="1:34" ht="14.25" customHeight="1" thickTop="1" thickBot="1" x14ac:dyDescent="0.25">
      <c r="A935" s="71">
        <v>100</v>
      </c>
      <c r="B935" s="53">
        <f>(I935/1000)/(A935/1000000)</f>
        <v>198.99999999999997</v>
      </c>
      <c r="C935" s="220">
        <v>601</v>
      </c>
      <c r="F935" s="81" t="s">
        <v>2074</v>
      </c>
      <c r="H935" s="48">
        <v>199</v>
      </c>
      <c r="I935" s="49">
        <v>19.899999999999999</v>
      </c>
      <c r="J935" s="95">
        <v>724</v>
      </c>
      <c r="K935" s="224"/>
      <c r="L935" s="50">
        <v>36404</v>
      </c>
      <c r="M935" s="48">
        <v>48</v>
      </c>
      <c r="N935" s="75" t="s">
        <v>416</v>
      </c>
      <c r="O935" s="61">
        <v>199</v>
      </c>
      <c r="P935" s="44" t="s">
        <v>2075</v>
      </c>
      <c r="Q935" s="56">
        <v>118</v>
      </c>
      <c r="R935" s="48" t="s">
        <v>418</v>
      </c>
      <c r="S935" s="62" t="s">
        <v>385</v>
      </c>
      <c r="T935" s="73"/>
      <c r="U935" s="62"/>
      <c r="V935" s="62"/>
      <c r="W935" s="52">
        <v>18472477</v>
      </c>
      <c r="X935" s="57"/>
      <c r="Z935" s="104" t="s">
        <v>3255</v>
      </c>
      <c r="AA935" s="47" t="str">
        <f>CONCATENATE("&gt;",F935,"_",C935," ",Z935)</f>
        <v>&gt;sVEEV-15_601 Alpha.VEEV</v>
      </c>
      <c r="AB935" s="44" t="str">
        <f>P935</f>
        <v>TAATACGACTCACTATAGGGACCATGCTAACGCTAGAGCGTTTTCGCATCTAGCATCTAAACTGATCGAGACGGAGGTGGAACCATCCGATACGATCTTAGACATTGGAAGTGCGCCC</v>
      </c>
      <c r="AH935" s="45">
        <v>934</v>
      </c>
    </row>
    <row r="936" spans="1:34" ht="13.5" customHeight="1" thickTop="1" thickBot="1" x14ac:dyDescent="0.25">
      <c r="A936" s="71">
        <v>100</v>
      </c>
      <c r="B936" s="53">
        <f>(I936/1000)/(A936/1000000)</f>
        <v>224.99999999999997</v>
      </c>
      <c r="C936" s="220">
        <v>602</v>
      </c>
      <c r="F936" s="81" t="s">
        <v>2076</v>
      </c>
      <c r="H936" s="48">
        <v>225</v>
      </c>
      <c r="I936" s="49">
        <v>22.5</v>
      </c>
      <c r="J936" s="95">
        <v>819</v>
      </c>
      <c r="K936" s="224"/>
      <c r="L936" s="50">
        <v>36334</v>
      </c>
      <c r="M936" s="48">
        <v>50</v>
      </c>
      <c r="N936" s="75" t="s">
        <v>416</v>
      </c>
      <c r="O936" s="61">
        <v>225</v>
      </c>
      <c r="P936" s="44" t="s">
        <v>2077</v>
      </c>
      <c r="Q936" s="56">
        <v>118</v>
      </c>
      <c r="R936" s="48" t="s">
        <v>418</v>
      </c>
      <c r="S936" s="62" t="s">
        <v>385</v>
      </c>
      <c r="T936" s="73"/>
      <c r="U936" s="62"/>
      <c r="V936" s="62"/>
      <c r="W936" s="52">
        <v>18472478</v>
      </c>
      <c r="X936" s="57"/>
      <c r="Z936" s="104" t="s">
        <v>3255</v>
      </c>
      <c r="AA936" s="47" t="str">
        <f>CONCATENATE("&gt;",F936,"_",C936," ",Z936)</f>
        <v>&gt;sVEEV-16_602 Alpha.VEEV</v>
      </c>
      <c r="AB936" s="44" t="str">
        <f>P936</f>
        <v>TAATACGACTCACTATAGGGACCATGCTAATGCCAGAGCGTTTTCGCATCTGGCCTCCAAATTGATCGAGACGGAGGTAGAACCATCCGATACGATCCTAGACATAGGCAGTGCACCC</v>
      </c>
      <c r="AH936" s="45">
        <v>935</v>
      </c>
    </row>
    <row r="937" spans="1:34" ht="13.5" customHeight="1" thickTop="1" thickBot="1" x14ac:dyDescent="0.25">
      <c r="A937" s="71">
        <v>100</v>
      </c>
      <c r="B937" s="53">
        <f>(I937/1000)/(A937/1000000)</f>
        <v>138</v>
      </c>
      <c r="C937" s="220">
        <v>603</v>
      </c>
      <c r="F937" s="81" t="s">
        <v>2078</v>
      </c>
      <c r="H937" s="48">
        <v>138</v>
      </c>
      <c r="I937" s="49">
        <v>13.8</v>
      </c>
      <c r="J937" s="95">
        <v>502</v>
      </c>
      <c r="K937" s="224">
        <v>41899</v>
      </c>
      <c r="L937" s="50">
        <v>36357</v>
      </c>
      <c r="M937" s="48">
        <v>51</v>
      </c>
      <c r="N937" s="75" t="s">
        <v>416</v>
      </c>
      <c r="O937" s="61">
        <v>138</v>
      </c>
      <c r="P937" s="44" t="s">
        <v>2079</v>
      </c>
      <c r="Q937" s="56">
        <v>118</v>
      </c>
      <c r="R937" s="48" t="s">
        <v>418</v>
      </c>
      <c r="S937" s="62" t="s">
        <v>385</v>
      </c>
      <c r="T937" s="73"/>
      <c r="U937" s="62"/>
      <c r="V937" s="62"/>
      <c r="W937" s="52">
        <v>18782188</v>
      </c>
      <c r="X937" s="57"/>
      <c r="Z937" s="104" t="s">
        <v>3255</v>
      </c>
      <c r="AA937" s="47" t="str">
        <f>CONCATENATE("&gt;",F937,"_",C937," ",Z937)</f>
        <v>&gt;sVEEV subt II_603 Alpha.VEEV</v>
      </c>
      <c r="AB937" s="44" t="str">
        <f>P937</f>
        <v>TAA TAC GAC TCA CTA TAG GGA CCATGCTAATGCCAGAGCGTTTTCGCATCTGGCTTCAAAGTTGATCGAAACGGAGGTGGACCCATCCGACACGATCCTTGACATTGGAAGCGCGCCC</v>
      </c>
      <c r="AH937" s="45">
        <v>936</v>
      </c>
    </row>
    <row r="938" spans="1:34" ht="13.5" customHeight="1" thickTop="1" thickBot="1" x14ac:dyDescent="0.25">
      <c r="A938" s="71">
        <v>100</v>
      </c>
      <c r="B938" s="53">
        <f>(I938/1000)/(A938/1000000)</f>
        <v>514</v>
      </c>
      <c r="C938" s="220">
        <v>604</v>
      </c>
      <c r="F938" s="81" t="s">
        <v>2080</v>
      </c>
      <c r="H938" s="48">
        <v>514</v>
      </c>
      <c r="I938" s="49">
        <v>51.4</v>
      </c>
      <c r="J938" s="95">
        <v>517</v>
      </c>
      <c r="K938" s="48" t="s">
        <v>2081</v>
      </c>
      <c r="L938" s="50">
        <v>10059</v>
      </c>
      <c r="M938" s="48">
        <v>59</v>
      </c>
      <c r="N938" s="75">
        <v>73.8</v>
      </c>
      <c r="O938" s="61">
        <v>514</v>
      </c>
      <c r="P938" s="44" t="s">
        <v>1378</v>
      </c>
      <c r="Q938" s="56">
        <v>33</v>
      </c>
      <c r="R938" s="48" t="s">
        <v>384</v>
      </c>
      <c r="S938" s="62" t="s">
        <v>1180</v>
      </c>
      <c r="T938" s="73"/>
      <c r="U938" s="62"/>
      <c r="V938" s="62"/>
      <c r="W938" s="52">
        <v>18996995</v>
      </c>
      <c r="X938" s="57"/>
      <c r="Z938" s="104" t="s">
        <v>1682</v>
      </c>
      <c r="AA938" s="47" t="str">
        <f>CONCATENATE("&gt;",F938,"_",C938," ",Z938)</f>
        <v>&gt;Nairo rev_604 Nairo</v>
      </c>
      <c r="AB938" s="44" t="str">
        <f>P938</f>
        <v>GTCCTTCCTCCACTTGWGRGCAGCCTGCTGGTA</v>
      </c>
      <c r="AH938" s="45">
        <v>937</v>
      </c>
    </row>
    <row r="939" spans="1:34" ht="13.5" customHeight="1" thickTop="1" thickBot="1" x14ac:dyDescent="0.25">
      <c r="A939" s="71">
        <v>100</v>
      </c>
      <c r="B939" s="53">
        <f>(I939/1000)/(A939/1000000)</f>
        <v>331</v>
      </c>
      <c r="C939" s="220">
        <v>605</v>
      </c>
      <c r="F939" s="81" t="s">
        <v>2082</v>
      </c>
      <c r="H939" s="48">
        <v>331</v>
      </c>
      <c r="I939" s="49">
        <v>33.1</v>
      </c>
      <c r="J939" s="95">
        <v>255</v>
      </c>
      <c r="K939" s="48">
        <v>41738</v>
      </c>
      <c r="L939" s="50">
        <v>7721</v>
      </c>
      <c r="M939" s="48">
        <v>44</v>
      </c>
      <c r="N939" s="75">
        <v>61.3</v>
      </c>
      <c r="O939" s="61">
        <v>331</v>
      </c>
      <c r="P939" s="44" t="s">
        <v>1386</v>
      </c>
      <c r="Q939" s="56">
        <v>25</v>
      </c>
      <c r="R939" s="48" t="s">
        <v>393</v>
      </c>
      <c r="S939" s="62" t="s">
        <v>393</v>
      </c>
      <c r="T939" s="73"/>
      <c r="U939" s="62"/>
      <c r="V939" s="62"/>
      <c r="W939" s="52">
        <v>18996996</v>
      </c>
      <c r="X939" s="57"/>
      <c r="Z939" s="104" t="s">
        <v>3311</v>
      </c>
      <c r="AA939" s="47" t="str">
        <f>CONCATENATE("&gt;",F939,"_",C939," ",Z939)</f>
        <v>&gt;Cal/Bwa forv_605 BunyaV.CEV</v>
      </c>
      <c r="AB939" s="44" t="str">
        <f>P939</f>
        <v>GCAAATGGATTTGATCCTGATGCAG</v>
      </c>
      <c r="AH939" s="45">
        <v>938</v>
      </c>
    </row>
    <row r="940" spans="1:34" ht="13.5" customHeight="1" thickTop="1" thickBot="1" x14ac:dyDescent="0.25">
      <c r="A940" s="71">
        <v>100</v>
      </c>
      <c r="B940" s="53">
        <f>(I940/1000)/(A940/1000000)</f>
        <v>377</v>
      </c>
      <c r="C940" s="220">
        <v>606</v>
      </c>
      <c r="F940" s="81" t="s">
        <v>2083</v>
      </c>
      <c r="H940" s="48">
        <v>377</v>
      </c>
      <c r="I940" s="49">
        <v>37.700000000000003</v>
      </c>
      <c r="J940" s="95">
        <v>290</v>
      </c>
      <c r="K940" s="48">
        <v>41680</v>
      </c>
      <c r="L940" s="50">
        <v>7692</v>
      </c>
      <c r="M940" s="48">
        <v>36</v>
      </c>
      <c r="N940" s="75">
        <v>58.1</v>
      </c>
      <c r="O940" s="61">
        <v>377</v>
      </c>
      <c r="P940" s="44" t="s">
        <v>1394</v>
      </c>
      <c r="Q940" s="56">
        <v>25</v>
      </c>
      <c r="R940" s="48" t="s">
        <v>393</v>
      </c>
      <c r="S940" s="62" t="s">
        <v>393</v>
      </c>
      <c r="T940" s="73"/>
      <c r="U940" s="62"/>
      <c r="V940" s="62"/>
      <c r="W940" s="52">
        <v>18996997</v>
      </c>
      <c r="X940" s="57"/>
      <c r="Z940" s="104" t="s">
        <v>3311</v>
      </c>
      <c r="AA940" s="47" t="str">
        <f>CONCATENATE("&gt;",F940,"_",C940," ",Z940)</f>
        <v>&gt;Cal/Bwa rev_606 BunyaV.CEV</v>
      </c>
      <c r="AB940" s="44" t="str">
        <f>P940</f>
        <v>TTGTTCCTGTTTGCTGGAAAATGAT</v>
      </c>
      <c r="AH940" s="45">
        <v>939</v>
      </c>
    </row>
    <row r="941" spans="1:34" ht="13.5" customHeight="1" thickTop="1" thickBot="1" x14ac:dyDescent="0.25">
      <c r="A941" s="71">
        <v>100</v>
      </c>
      <c r="B941" s="53">
        <f>(I941/1000)/(A941/1000000)</f>
        <v>340.99999999999994</v>
      </c>
      <c r="C941" s="220">
        <v>607</v>
      </c>
      <c r="F941" s="81" t="s">
        <v>1383</v>
      </c>
      <c r="H941" s="48">
        <v>341</v>
      </c>
      <c r="I941" s="49">
        <v>34.1</v>
      </c>
      <c r="J941" s="95">
        <v>218</v>
      </c>
      <c r="K941" s="48" t="s">
        <v>2084</v>
      </c>
      <c r="L941" s="50">
        <v>6384</v>
      </c>
      <c r="M941" s="48">
        <v>52</v>
      </c>
      <c r="N941" s="75">
        <v>59.8</v>
      </c>
      <c r="O941" s="61">
        <v>341</v>
      </c>
      <c r="P941" s="44" t="s">
        <v>1384</v>
      </c>
      <c r="Q941" s="56">
        <v>21</v>
      </c>
      <c r="R941" s="48" t="s">
        <v>393</v>
      </c>
      <c r="S941" s="62" t="s">
        <v>393</v>
      </c>
      <c r="T941" s="73"/>
      <c r="U941" s="62"/>
      <c r="V941" s="62"/>
      <c r="W941" s="52">
        <v>18996998</v>
      </c>
      <c r="X941" s="57"/>
      <c r="Z941" s="104" t="s">
        <v>1682</v>
      </c>
      <c r="AA941" s="47" t="str">
        <f>CONCATENATE("&gt;",F941,"_",C941," ",Z941)</f>
        <v>&gt;Nairo forward_607 Nairo</v>
      </c>
      <c r="AB941" s="44" t="str">
        <f>P941</f>
        <v>TCTCAAAGAAACACGTGCCGC</v>
      </c>
      <c r="AH941" s="45">
        <v>940</v>
      </c>
    </row>
    <row r="942" spans="1:34" ht="13.5" customHeight="1" thickTop="1" thickBot="1" x14ac:dyDescent="0.25">
      <c r="A942" s="71">
        <v>100</v>
      </c>
      <c r="B942" s="53">
        <f>(I942/1000)/(A942/1000000)</f>
        <v>311.99999999999994</v>
      </c>
      <c r="C942" s="220" t="s">
        <v>3189</v>
      </c>
      <c r="F942" s="81" t="s">
        <v>490</v>
      </c>
      <c r="H942" s="48">
        <v>312</v>
      </c>
      <c r="I942" s="49">
        <v>31.2</v>
      </c>
      <c r="J942" s="95">
        <v>290</v>
      </c>
      <c r="K942" s="48">
        <v>42226</v>
      </c>
      <c r="L942" s="50">
        <v>9300</v>
      </c>
      <c r="M942" s="48">
        <v>36</v>
      </c>
      <c r="N942" s="75">
        <v>62.7</v>
      </c>
      <c r="O942" s="61">
        <v>312</v>
      </c>
      <c r="P942" s="44" t="s">
        <v>556</v>
      </c>
      <c r="Q942" s="56">
        <v>30</v>
      </c>
      <c r="R942" s="48" t="s">
        <v>384</v>
      </c>
      <c r="S942" s="62" t="s">
        <v>385</v>
      </c>
      <c r="T942" s="73"/>
      <c r="U942" s="62"/>
      <c r="V942" s="62"/>
      <c r="W942" s="52">
        <v>20130771</v>
      </c>
      <c r="X942" s="57"/>
      <c r="Z942" s="104" t="s">
        <v>622</v>
      </c>
      <c r="AA942" s="47" t="str">
        <f>CONCATENATE("&gt;",F942,"_",C942," ",Z942)</f>
        <v>&gt;Filo B_524a Filo</v>
      </c>
      <c r="AB942" s="44" t="str">
        <f>P942</f>
        <v>ATGTGGTGGGTTATAATAATCACTGACATG</v>
      </c>
      <c r="AH942" s="45">
        <v>941</v>
      </c>
    </row>
    <row r="943" spans="1:34" ht="13.5" customHeight="1" thickTop="1" thickBot="1" x14ac:dyDescent="0.25">
      <c r="A943" s="71">
        <v>100</v>
      </c>
      <c r="B943" s="53">
        <f>(I943/1000)/(A943/1000000)</f>
        <v>241</v>
      </c>
      <c r="C943" s="220"/>
      <c r="F943" s="81" t="s">
        <v>491</v>
      </c>
      <c r="H943" s="48">
        <v>241</v>
      </c>
      <c r="I943" s="49">
        <v>24.1</v>
      </c>
      <c r="J943" s="95">
        <v>226</v>
      </c>
      <c r="K943" s="48">
        <v>42163</v>
      </c>
      <c r="L943" s="50">
        <v>9344</v>
      </c>
      <c r="M943" s="48">
        <v>46</v>
      </c>
      <c r="N943" s="75">
        <v>66.8</v>
      </c>
      <c r="O943" s="61">
        <v>241</v>
      </c>
      <c r="P943" s="44" t="s">
        <v>557</v>
      </c>
      <c r="Q943" s="56">
        <v>30</v>
      </c>
      <c r="R943" s="48" t="s">
        <v>384</v>
      </c>
      <c r="S943" s="62" t="s">
        <v>385</v>
      </c>
      <c r="T943" s="73"/>
      <c r="U943" s="62"/>
      <c r="V943" s="62"/>
      <c r="W943" s="52">
        <v>20130772</v>
      </c>
      <c r="X943" s="57"/>
      <c r="Z943" s="104" t="s">
        <v>622</v>
      </c>
      <c r="AA943" s="47" t="str">
        <f>CONCATENATE("&gt;",F943,"_",C943," ",Z943)</f>
        <v>&gt;Filo B-Ra_ Filo</v>
      </c>
      <c r="AB943" s="44" t="str">
        <f>P943</f>
        <v>GTGAGGAGGGCTATAAAAGTCACTGACATG</v>
      </c>
      <c r="AH943" s="45">
        <v>942</v>
      </c>
    </row>
    <row r="944" spans="1:34" ht="13.5" customHeight="1" thickTop="1" thickBot="1" x14ac:dyDescent="0.25">
      <c r="A944" s="71">
        <v>100</v>
      </c>
      <c r="B944" s="53">
        <f>(I944/1000)/(A944/1000000)</f>
        <v>400</v>
      </c>
      <c r="C944" s="220" t="s">
        <v>3139</v>
      </c>
      <c r="F944" s="81" t="s">
        <v>487</v>
      </c>
      <c r="H944" s="48">
        <v>400</v>
      </c>
      <c r="I944" s="49">
        <v>40</v>
      </c>
      <c r="J944" s="95">
        <v>307</v>
      </c>
      <c r="K944" s="48">
        <v>42105</v>
      </c>
      <c r="L944" s="50">
        <v>7680</v>
      </c>
      <c r="M944" s="48">
        <v>36</v>
      </c>
      <c r="N944" s="75">
        <v>58.1</v>
      </c>
      <c r="O944" s="61">
        <v>400</v>
      </c>
      <c r="P944" s="44" t="s">
        <v>553</v>
      </c>
      <c r="Q944" s="56">
        <v>25</v>
      </c>
      <c r="R944" s="48" t="s">
        <v>393</v>
      </c>
      <c r="S944" s="62" t="s">
        <v>393</v>
      </c>
      <c r="T944" s="73"/>
      <c r="U944" s="62"/>
      <c r="V944" s="62"/>
      <c r="W944" s="52">
        <v>20130773</v>
      </c>
      <c r="X944" s="57"/>
      <c r="Z944" s="104" t="s">
        <v>622</v>
      </c>
      <c r="AA944" s="47" t="str">
        <f>CONCATENATE("&gt;",F944,"_",C944," ",Z944)</f>
        <v>&gt;FiloA2.4_521a Filo</v>
      </c>
      <c r="AB944" s="44" t="str">
        <f>P944</f>
        <v>AAGCATTTCCTAGCAATATGATGGT</v>
      </c>
      <c r="AH944" s="45">
        <v>943</v>
      </c>
    </row>
    <row r="945" spans="1:34" ht="13.5" customHeight="1" thickTop="1" thickBot="1" x14ac:dyDescent="0.25">
      <c r="A945" s="71">
        <v>100</v>
      </c>
      <c r="B945" s="53">
        <f>(I945/1000)/(A945/1000000)</f>
        <v>402.99999999999994</v>
      </c>
      <c r="C945" s="220" t="s">
        <v>3142</v>
      </c>
      <c r="F945" s="81" t="s">
        <v>488</v>
      </c>
      <c r="H945" s="48">
        <v>403</v>
      </c>
      <c r="I945" s="49">
        <v>40.299999999999997</v>
      </c>
      <c r="J945" s="95">
        <v>308</v>
      </c>
      <c r="K945" s="48">
        <v>42015</v>
      </c>
      <c r="L945" s="50">
        <v>7641</v>
      </c>
      <c r="M945" s="48">
        <v>44</v>
      </c>
      <c r="N945" s="75">
        <v>61.3</v>
      </c>
      <c r="O945" s="61">
        <v>403</v>
      </c>
      <c r="P945" s="44" t="s">
        <v>554</v>
      </c>
      <c r="Q945" s="56">
        <v>25</v>
      </c>
      <c r="R945" s="48" t="s">
        <v>393</v>
      </c>
      <c r="S945" s="62" t="s">
        <v>393</v>
      </c>
      <c r="T945" s="73"/>
      <c r="U945" s="62"/>
      <c r="V945" s="62"/>
      <c r="W945" s="52">
        <v>20130774</v>
      </c>
      <c r="X945" s="57"/>
      <c r="Z945" s="104" t="s">
        <v>622</v>
      </c>
      <c r="AA945" s="47" t="str">
        <f>CONCATENATE("&gt;",F945,"_",C945," ",Z945)</f>
        <v>&gt;FiloA2.2_522a Filo</v>
      </c>
      <c r="AB945" s="44" t="str">
        <f>P945</f>
        <v>AAGCCTTTCCTAGCAACATGATGGT</v>
      </c>
      <c r="AH945" s="45">
        <v>944</v>
      </c>
    </row>
    <row r="946" spans="1:34" ht="13.5" customHeight="1" thickTop="1" thickBot="1" x14ac:dyDescent="0.25">
      <c r="A946" s="71">
        <v>100</v>
      </c>
      <c r="B946" s="53">
        <f>(I946/1000)/(A946/1000000)</f>
        <v>357.99999999999994</v>
      </c>
      <c r="C946" s="220" t="s">
        <v>3136</v>
      </c>
      <c r="F946" s="81" t="s">
        <v>489</v>
      </c>
      <c r="H946" s="48">
        <v>358</v>
      </c>
      <c r="I946" s="49">
        <v>35.799999999999997</v>
      </c>
      <c r="J946" s="95">
        <v>274</v>
      </c>
      <c r="K946" s="48">
        <v>42014</v>
      </c>
      <c r="L946" s="50">
        <v>7650</v>
      </c>
      <c r="M946" s="48">
        <v>44</v>
      </c>
      <c r="N946" s="75">
        <v>61.3</v>
      </c>
      <c r="O946" s="61">
        <v>358</v>
      </c>
      <c r="P946" s="44" t="s">
        <v>555</v>
      </c>
      <c r="Q946" s="56">
        <v>25</v>
      </c>
      <c r="R946" s="48" t="s">
        <v>393</v>
      </c>
      <c r="S946" s="62" t="s">
        <v>393</v>
      </c>
      <c r="T946" s="73"/>
      <c r="U946" s="62"/>
      <c r="V946" s="62"/>
      <c r="W946" s="52">
        <v>20130775</v>
      </c>
      <c r="X946" s="57"/>
      <c r="Z946" s="104" t="s">
        <v>622</v>
      </c>
      <c r="AA946" s="47" t="str">
        <f>CONCATENATE("&gt;",F946,"_",C946," ",Z946)</f>
        <v>&gt;FiloA2.3_523a Filo</v>
      </c>
      <c r="AB946" s="44" t="str">
        <f>P946</f>
        <v>AAGCATTCCCTAGCAACATGATGGT</v>
      </c>
      <c r="AH946" s="45">
        <v>945</v>
      </c>
    </row>
    <row r="947" spans="1:34" ht="13.5" customHeight="1" thickTop="1" thickBot="1" x14ac:dyDescent="0.25">
      <c r="A947" s="71">
        <v>100</v>
      </c>
      <c r="B947" s="53">
        <f>(I947/1000)/(A947/1000000)</f>
        <v>233</v>
      </c>
      <c r="C947" s="274">
        <v>608</v>
      </c>
      <c r="F947" s="81" t="s">
        <v>2086</v>
      </c>
      <c r="H947" s="48">
        <v>233</v>
      </c>
      <c r="I947" s="49">
        <v>23.3</v>
      </c>
      <c r="J947" s="95">
        <v>236</v>
      </c>
      <c r="K947" s="48">
        <v>42163</v>
      </c>
      <c r="L947" s="50">
        <v>10122</v>
      </c>
      <c r="M947" s="48">
        <v>45</v>
      </c>
      <c r="N947" s="75">
        <v>68.2</v>
      </c>
      <c r="O947" s="61">
        <v>233</v>
      </c>
      <c r="P947" s="44" t="s">
        <v>2087</v>
      </c>
      <c r="Q947" s="56">
        <v>33</v>
      </c>
      <c r="R947" s="48" t="s">
        <v>384</v>
      </c>
      <c r="S947" s="62" t="s">
        <v>385</v>
      </c>
      <c r="T947" s="73"/>
      <c r="U947" s="62"/>
      <c r="V947" s="62"/>
      <c r="W947" s="52">
        <v>20308032</v>
      </c>
      <c r="X947" s="57"/>
      <c r="Z947" s="104" t="s">
        <v>3205</v>
      </c>
      <c r="AA947" s="47" t="str">
        <f>CONCATENATE("&gt;",F947,"_",C947," ",Z947)</f>
        <v>&gt;CC1a_for_608 Nairo.CCHFV</v>
      </c>
      <c r="AB947" s="44" t="str">
        <f>P947</f>
        <v>GTGCCACTGATGATGCACAAAAGGATTCCATCT</v>
      </c>
      <c r="AH947" s="45">
        <v>946</v>
      </c>
    </row>
    <row r="948" spans="1:34" ht="13.5" customHeight="1" thickTop="1" thickBot="1" x14ac:dyDescent="0.25">
      <c r="A948" s="71">
        <v>100</v>
      </c>
      <c r="B948" s="53">
        <f>(I948/1000)/(A948/1000000)</f>
        <v>231.99999999999997</v>
      </c>
      <c r="C948" s="274">
        <v>609</v>
      </c>
      <c r="F948" s="81" t="s">
        <v>2088</v>
      </c>
      <c r="H948" s="48">
        <v>232</v>
      </c>
      <c r="I948" s="49">
        <v>23.2</v>
      </c>
      <c r="J948" s="95">
        <v>235</v>
      </c>
      <c r="K948" s="48">
        <v>42163</v>
      </c>
      <c r="L948" s="50">
        <v>10137</v>
      </c>
      <c r="M948" s="48">
        <v>42</v>
      </c>
      <c r="N948" s="75">
        <v>67</v>
      </c>
      <c r="O948" s="61">
        <v>232</v>
      </c>
      <c r="P948" s="44" t="s">
        <v>2089</v>
      </c>
      <c r="Q948" s="56">
        <v>33</v>
      </c>
      <c r="R948" s="48" t="s">
        <v>384</v>
      </c>
      <c r="S948" s="62" t="s">
        <v>385</v>
      </c>
      <c r="T948" s="73"/>
      <c r="U948" s="62"/>
      <c r="V948" s="62"/>
      <c r="W948" s="52">
        <v>20308033</v>
      </c>
      <c r="X948" s="57"/>
      <c r="Z948" s="104" t="s">
        <v>3205</v>
      </c>
      <c r="AA948" s="47" t="str">
        <f>CONCATENATE("&gt;",F948,"_",C948," ",Z948)</f>
        <v>&gt;CC1b_for_609 Nairo.CCHFV</v>
      </c>
      <c r="AB948" s="44" t="str">
        <f>P948</f>
        <v>GTGCCACTGATGATGCACAAAAGGATTCTATCT</v>
      </c>
      <c r="AH948" s="45">
        <v>947</v>
      </c>
    </row>
    <row r="949" spans="1:34" ht="13.5" customHeight="1" thickTop="1" thickBot="1" x14ac:dyDescent="0.25">
      <c r="A949" s="71">
        <v>100</v>
      </c>
      <c r="B949" s="53">
        <f>(I949/1000)/(A949/1000000)</f>
        <v>226</v>
      </c>
      <c r="C949" s="274">
        <v>610</v>
      </c>
      <c r="F949" s="81" t="s">
        <v>2090</v>
      </c>
      <c r="H949" s="48">
        <v>226</v>
      </c>
      <c r="I949" s="49">
        <v>22.6</v>
      </c>
      <c r="J949" s="95">
        <v>228</v>
      </c>
      <c r="K949" s="48">
        <v>42071</v>
      </c>
      <c r="L949" s="50">
        <v>10107</v>
      </c>
      <c r="M949" s="48">
        <v>48</v>
      </c>
      <c r="N949" s="75">
        <v>69.5</v>
      </c>
      <c r="O949" s="61">
        <v>226</v>
      </c>
      <c r="P949" s="44" t="s">
        <v>2091</v>
      </c>
      <c r="Q949" s="56">
        <v>33</v>
      </c>
      <c r="R949" s="48" t="s">
        <v>384</v>
      </c>
      <c r="S949" s="62" t="s">
        <v>385</v>
      </c>
      <c r="T949" s="73"/>
      <c r="U949" s="62"/>
      <c r="V949" s="62"/>
      <c r="W949" s="52">
        <v>20308034</v>
      </c>
      <c r="X949" s="57"/>
      <c r="Z949" s="104" t="s">
        <v>3205</v>
      </c>
      <c r="AA949" s="47" t="str">
        <f>CONCATENATE("&gt;",F949,"_",C949," ",Z949)</f>
        <v>&gt;CC1c_for_610 Nairo.CCHFV</v>
      </c>
      <c r="AB949" s="44" t="str">
        <f>P949</f>
        <v>GTGCCACTGATGATGCACAAAAGGACTCCATCT</v>
      </c>
      <c r="AH949" s="45">
        <v>948</v>
      </c>
    </row>
    <row r="950" spans="1:34" ht="13.5" customHeight="1" thickTop="1" thickBot="1" x14ac:dyDescent="0.25">
      <c r="A950" s="71">
        <v>200</v>
      </c>
      <c r="B950" s="53">
        <f>(I950/1000)/(A950/1000000)</f>
        <v>207</v>
      </c>
      <c r="C950" s="274">
        <v>611</v>
      </c>
      <c r="F950" s="81" t="s">
        <v>2092</v>
      </c>
      <c r="H950" s="48">
        <v>414</v>
      </c>
      <c r="I950" s="49">
        <v>41.4</v>
      </c>
      <c r="J950" s="95">
        <v>322</v>
      </c>
      <c r="K950" s="48">
        <v>42257</v>
      </c>
      <c r="L950" s="50">
        <v>7791</v>
      </c>
      <c r="M950" s="48">
        <v>38</v>
      </c>
      <c r="N950" s="75">
        <v>60.1</v>
      </c>
      <c r="O950" s="61">
        <v>414</v>
      </c>
      <c r="P950" s="44" t="s">
        <v>2093</v>
      </c>
      <c r="Q950" s="56">
        <v>26</v>
      </c>
      <c r="R950" s="48" t="s">
        <v>393</v>
      </c>
      <c r="S950" s="62" t="s">
        <v>393</v>
      </c>
      <c r="T950" s="73"/>
      <c r="U950" s="62"/>
      <c r="V950" s="62"/>
      <c r="W950" s="52">
        <v>20308035</v>
      </c>
      <c r="X950" s="57"/>
      <c r="Z950" s="104" t="s">
        <v>3205</v>
      </c>
      <c r="AA950" s="47" t="str">
        <f>CONCATENATE("&gt;",F950,"_",C950," ",Z950)</f>
        <v>&gt;CCr_Atk.121_611 Nairo.CCHFV</v>
      </c>
      <c r="AB950" s="44" t="str">
        <f>P950</f>
        <v>TTTCCCTTYTTGAACTCYTCAAACCA</v>
      </c>
      <c r="AH950" s="45">
        <v>949</v>
      </c>
    </row>
    <row r="951" spans="1:34" ht="13.5" customHeight="1" thickTop="1" thickBot="1" x14ac:dyDescent="0.25">
      <c r="A951" s="71">
        <v>100</v>
      </c>
      <c r="B951" s="53">
        <f>(I951/1000)/(A951/1000000)</f>
        <v>296</v>
      </c>
      <c r="C951" s="274">
        <v>612</v>
      </c>
      <c r="F951" s="81" t="s">
        <v>2094</v>
      </c>
      <c r="H951" s="48">
        <v>296</v>
      </c>
      <c r="I951" s="49">
        <v>29.6</v>
      </c>
      <c r="J951" s="95">
        <v>233</v>
      </c>
      <c r="K951" s="48">
        <v>42012</v>
      </c>
      <c r="L951" s="50">
        <v>7894</v>
      </c>
      <c r="M951" s="48">
        <v>48</v>
      </c>
      <c r="N951" s="75">
        <v>64</v>
      </c>
      <c r="O951" s="61">
        <v>296</v>
      </c>
      <c r="P951" s="44" t="s">
        <v>2095</v>
      </c>
      <c r="Q951" s="56">
        <v>26</v>
      </c>
      <c r="R951" s="48" t="s">
        <v>393</v>
      </c>
      <c r="S951" s="62" t="s">
        <v>393</v>
      </c>
      <c r="T951" s="73"/>
      <c r="U951" s="62"/>
      <c r="V951" s="62"/>
      <c r="W951" s="52">
        <v>20308036</v>
      </c>
      <c r="X951" s="57"/>
      <c r="Z951" s="104" t="s">
        <v>3205</v>
      </c>
      <c r="AA951" s="47" t="str">
        <f>CONCATENATE("&gt;",F951,"_",C951," ",Z951)</f>
        <v>&gt;CC1f.120_612 Nairo.CCHFV</v>
      </c>
      <c r="AB951" s="44" t="str">
        <f>P951</f>
        <v>AAGGAYTCCATCTAYGCATCKGCTCT</v>
      </c>
      <c r="AH951" s="45">
        <v>950</v>
      </c>
    </row>
    <row r="952" spans="1:34" ht="14.25" customHeight="1" thickTop="1" thickBot="1" x14ac:dyDescent="0.25">
      <c r="A952" s="71">
        <v>100</v>
      </c>
      <c r="B952" s="53">
        <f>(I952/1000)/(A952/1000000)</f>
        <v>419</v>
      </c>
      <c r="C952" s="220">
        <v>613</v>
      </c>
      <c r="F952" s="81" t="s">
        <v>2096</v>
      </c>
      <c r="H952" s="48">
        <v>419</v>
      </c>
      <c r="I952" s="49">
        <v>41.9</v>
      </c>
      <c r="J952" s="95">
        <v>374</v>
      </c>
      <c r="K952" s="48">
        <v>42076</v>
      </c>
      <c r="L952" s="50">
        <v>8931</v>
      </c>
      <c r="M952" s="48">
        <v>43</v>
      </c>
      <c r="N952" s="75">
        <v>64.599999999999994</v>
      </c>
      <c r="O952" s="61">
        <v>419</v>
      </c>
      <c r="P952" s="44" t="s">
        <v>2097</v>
      </c>
      <c r="Q952" s="56">
        <v>29</v>
      </c>
      <c r="R952" s="48" t="s">
        <v>393</v>
      </c>
      <c r="S952" s="62" t="s">
        <v>393</v>
      </c>
      <c r="T952" s="73"/>
      <c r="U952" s="62"/>
      <c r="V952" s="62"/>
      <c r="W952" s="52">
        <v>20308037</v>
      </c>
      <c r="X952" s="57"/>
      <c r="Z952" s="104" t="s">
        <v>3205</v>
      </c>
      <c r="AA952" s="47" t="str">
        <f>CONCATENATE("&gt;",F952,"_",C952," ",Z952)</f>
        <v>&gt;CCf.121_613 Nairo.CCHFV</v>
      </c>
      <c r="AB952" s="44" t="str">
        <f>P952</f>
        <v>ATATATGARTGTGCTTGGGTYAGCTCYAC</v>
      </c>
      <c r="AH952" s="45">
        <v>951</v>
      </c>
    </row>
    <row r="953" spans="1:34" ht="14.25" customHeight="1" thickTop="1" thickBot="1" x14ac:dyDescent="0.25">
      <c r="A953" s="71">
        <v>100</v>
      </c>
      <c r="B953" s="53">
        <f>(I953/1000)/(A953/1000000)</f>
        <v>422</v>
      </c>
      <c r="C953" s="274">
        <v>614</v>
      </c>
      <c r="F953" s="81" t="s">
        <v>2098</v>
      </c>
      <c r="H953" s="48">
        <v>422</v>
      </c>
      <c r="I953" s="49">
        <v>42.2</v>
      </c>
      <c r="J953" s="95">
        <v>376</v>
      </c>
      <c r="K953" s="48">
        <v>42168</v>
      </c>
      <c r="L953" s="50">
        <v>8904</v>
      </c>
      <c r="M953" s="48">
        <v>43</v>
      </c>
      <c r="N953" s="75">
        <v>64.599999999999994</v>
      </c>
      <c r="O953" s="61">
        <v>422</v>
      </c>
      <c r="P953" s="44" t="s">
        <v>2099</v>
      </c>
      <c r="Q953" s="56">
        <v>29</v>
      </c>
      <c r="R953" s="48" t="s">
        <v>393</v>
      </c>
      <c r="S953" s="62" t="s">
        <v>393</v>
      </c>
      <c r="T953" s="73"/>
      <c r="U953" s="62"/>
      <c r="V953" s="62"/>
      <c r="W953" s="52">
        <v>20308038</v>
      </c>
      <c r="X953" s="57"/>
      <c r="Z953" s="104" t="s">
        <v>3205</v>
      </c>
      <c r="AA953" s="47" t="str">
        <f>CONCATENATE("&gt;",F953,"_",C953," ",Z953)</f>
        <v>&gt;CC1r.122deg_614 Nairo.CCHFV</v>
      </c>
      <c r="AB953" s="44" t="str">
        <f>P953</f>
        <v>GTGTTTGCATTGACACGGAAACCWATRTC</v>
      </c>
      <c r="AH953" s="45">
        <v>952</v>
      </c>
    </row>
    <row r="954" spans="1:34" ht="14.25" customHeight="1" thickTop="1" thickBot="1" x14ac:dyDescent="0.25">
      <c r="A954" s="71">
        <v>100</v>
      </c>
      <c r="B954" s="53">
        <f>(I954/1000)/(A954/1000000)</f>
        <v>368.99999999999994</v>
      </c>
      <c r="C954" s="274">
        <v>615</v>
      </c>
      <c r="F954" s="81" t="s">
        <v>2100</v>
      </c>
      <c r="H954" s="48">
        <v>369</v>
      </c>
      <c r="I954" s="49">
        <v>36.9</v>
      </c>
      <c r="J954" s="95">
        <v>328</v>
      </c>
      <c r="K954" s="48">
        <v>42196</v>
      </c>
      <c r="L954" s="50">
        <v>8908</v>
      </c>
      <c r="M954" s="48">
        <v>44</v>
      </c>
      <c r="N954" s="75">
        <v>65.3</v>
      </c>
      <c r="O954" s="61">
        <v>369</v>
      </c>
      <c r="P954" s="44" t="s">
        <v>2101</v>
      </c>
      <c r="Q954" s="56">
        <v>29</v>
      </c>
      <c r="R954" s="48" t="s">
        <v>393</v>
      </c>
      <c r="S954" s="62" t="s">
        <v>393</v>
      </c>
      <c r="T954" s="73"/>
      <c r="U954" s="62"/>
      <c r="V954" s="62"/>
      <c r="W954" s="52">
        <v>20308039</v>
      </c>
      <c r="X954" s="57"/>
      <c r="Z954" s="104" t="s">
        <v>3205</v>
      </c>
      <c r="AA954" s="47" t="str">
        <f>CONCATENATE("&gt;",F954,"_",C954," ",Z954)</f>
        <v>&gt;CC1a_rev_615 Nairo.CCHFV</v>
      </c>
      <c r="AB954" s="44" t="str">
        <f>P954</f>
        <v>GTGTTTGCATTGACACGGAAACCTATGTC</v>
      </c>
      <c r="AH954" s="45">
        <v>953</v>
      </c>
    </row>
    <row r="955" spans="1:34" ht="14.25" customHeight="1" thickTop="1" thickBot="1" x14ac:dyDescent="0.25">
      <c r="A955" s="71">
        <v>100</v>
      </c>
      <c r="B955" s="53">
        <f>(I955/1000)/(A955/1000000)</f>
        <v>369.99999999999994</v>
      </c>
      <c r="C955" s="274">
        <v>616</v>
      </c>
      <c r="F955" s="81" t="s">
        <v>2102</v>
      </c>
      <c r="H955" s="48">
        <v>370</v>
      </c>
      <c r="I955" s="49">
        <v>37</v>
      </c>
      <c r="J955" s="95">
        <v>330</v>
      </c>
      <c r="K955" s="48">
        <v>42166</v>
      </c>
      <c r="L955" s="50">
        <v>8924</v>
      </c>
      <c r="M955" s="48">
        <v>48</v>
      </c>
      <c r="N955" s="75">
        <v>66.7</v>
      </c>
      <c r="O955" s="61">
        <v>370</v>
      </c>
      <c r="P955" s="44" t="s">
        <v>2103</v>
      </c>
      <c r="Q955" s="56">
        <v>29</v>
      </c>
      <c r="R955" s="48" t="s">
        <v>393</v>
      </c>
      <c r="S955" s="62" t="s">
        <v>393</v>
      </c>
      <c r="T955" s="73"/>
      <c r="U955" s="62"/>
      <c r="V955" s="62"/>
      <c r="W955" s="52">
        <v>20308040</v>
      </c>
      <c r="X955" s="57"/>
      <c r="Z955" s="104" t="s">
        <v>3205</v>
      </c>
      <c r="AA955" s="47" t="str">
        <f>CONCATENATE("&gt;",F955,"_",C955," ",Z955)</f>
        <v>&gt;CC1b_rev_616 Nairo.CCHFV</v>
      </c>
      <c r="AB955" s="44" t="str">
        <f>P955</f>
        <v>GTGTTTGCATTGACACGGAAGCCTATGTC</v>
      </c>
      <c r="AH955" s="45">
        <v>954</v>
      </c>
    </row>
    <row r="956" spans="1:34" ht="14.25" customHeight="1" thickTop="1" thickBot="1" x14ac:dyDescent="0.25">
      <c r="A956" s="71">
        <v>100</v>
      </c>
      <c r="B956" s="53">
        <f>(I956/1000)/(A956/1000000)</f>
        <v>321</v>
      </c>
      <c r="C956" s="274">
        <v>617</v>
      </c>
      <c r="F956" s="81" t="s">
        <v>2104</v>
      </c>
      <c r="H956" s="48">
        <v>321</v>
      </c>
      <c r="I956" s="49">
        <v>32.1</v>
      </c>
      <c r="J956" s="95">
        <v>285</v>
      </c>
      <c r="K956" s="48">
        <v>42073</v>
      </c>
      <c r="L956" s="50">
        <v>8892</v>
      </c>
      <c r="M956" s="48">
        <v>41</v>
      </c>
      <c r="N956" s="75">
        <v>63.9</v>
      </c>
      <c r="O956" s="61">
        <v>321</v>
      </c>
      <c r="P956" s="44" t="s">
        <v>2105</v>
      </c>
      <c r="Q956" s="56">
        <v>29</v>
      </c>
      <c r="R956" s="48" t="s">
        <v>393</v>
      </c>
      <c r="S956" s="62" t="s">
        <v>393</v>
      </c>
      <c r="T956" s="73"/>
      <c r="U956" s="62"/>
      <c r="V956" s="62"/>
      <c r="W956" s="52">
        <v>20308041</v>
      </c>
      <c r="X956" s="57"/>
      <c r="Z956" s="104" t="s">
        <v>3205</v>
      </c>
      <c r="AA956" s="47" t="str">
        <f>CONCATENATE("&gt;",F956,"_",C956," ",Z956)</f>
        <v>&gt;CC1c_rev_617 Nairo.CCHFV</v>
      </c>
      <c r="AB956" s="44" t="str">
        <f>P956</f>
        <v>GTGTTTGCATTGACACGGAAACCTATATC</v>
      </c>
      <c r="AH956" s="45">
        <v>955</v>
      </c>
    </row>
    <row r="957" spans="1:34" ht="14.25" customHeight="1" thickTop="1" thickBot="1" x14ac:dyDescent="0.25">
      <c r="A957" s="71">
        <v>100</v>
      </c>
      <c r="B957" s="53">
        <f>(I957/1000)/(A957/1000000)</f>
        <v>198.99999999999997</v>
      </c>
      <c r="C957" s="274">
        <v>618</v>
      </c>
      <c r="F957" s="81" t="s">
        <v>2106</v>
      </c>
      <c r="H957" s="48">
        <v>199</v>
      </c>
      <c r="I957" s="49">
        <v>19.899999999999999</v>
      </c>
      <c r="J957" s="95">
        <v>200</v>
      </c>
      <c r="K957" s="48">
        <v>42253</v>
      </c>
      <c r="L957" s="50">
        <v>10023</v>
      </c>
      <c r="M957" s="48">
        <v>43</v>
      </c>
      <c r="N957" s="75">
        <v>64.599999999999994</v>
      </c>
      <c r="O957" s="61">
        <v>199</v>
      </c>
      <c r="P957" s="44" t="s">
        <v>2097</v>
      </c>
      <c r="Q957" s="56">
        <v>29</v>
      </c>
      <c r="R957" s="48" t="s">
        <v>384</v>
      </c>
      <c r="S957" s="62" t="s">
        <v>406</v>
      </c>
      <c r="T957" s="73" t="s">
        <v>278</v>
      </c>
      <c r="U957" s="62" t="s">
        <v>426</v>
      </c>
      <c r="V957" s="62"/>
      <c r="W957" s="52">
        <v>20308042</v>
      </c>
      <c r="X957" s="57"/>
      <c r="Y957" s="220"/>
      <c r="Z957" s="104" t="s">
        <v>3205</v>
      </c>
      <c r="AA957" s="47" t="str">
        <f>CONCATENATE("&gt;",F957,"_",C957," ",Z957)</f>
        <v>&gt;CCp.121_618 Nairo.CCHFV</v>
      </c>
      <c r="AB957" s="44" t="str">
        <f>P957</f>
        <v>ATATATGARTGTGCTTGGGTYAGCTCYAC</v>
      </c>
      <c r="AH957" s="45">
        <v>956</v>
      </c>
    </row>
    <row r="958" spans="1:34" ht="14.25" customHeight="1" thickTop="1" thickBot="1" x14ac:dyDescent="0.25">
      <c r="A958" s="71">
        <v>100</v>
      </c>
      <c r="B958" s="53">
        <f>(I958/1000)/(A958/1000000)</f>
        <v>492.99999999999994</v>
      </c>
      <c r="C958" s="220" t="s">
        <v>3190</v>
      </c>
      <c r="F958" s="81" t="s">
        <v>2112</v>
      </c>
      <c r="H958" s="48">
        <v>493</v>
      </c>
      <c r="I958" s="49">
        <v>49.3</v>
      </c>
      <c r="J958" s="95">
        <v>459</v>
      </c>
      <c r="K958" s="48">
        <v>42021</v>
      </c>
      <c r="L958" s="50">
        <v>9300</v>
      </c>
      <c r="M958" s="48">
        <v>36</v>
      </c>
      <c r="N958" s="75">
        <v>62.7</v>
      </c>
      <c r="O958" s="61">
        <v>493</v>
      </c>
      <c r="P958" s="44" t="s">
        <v>556</v>
      </c>
      <c r="Q958" s="56">
        <v>30</v>
      </c>
      <c r="R958" s="48" t="s">
        <v>384</v>
      </c>
      <c r="S958" s="62" t="s">
        <v>1180</v>
      </c>
      <c r="T958" s="73"/>
      <c r="U958" s="62"/>
      <c r="V958" s="62"/>
      <c r="W958" s="52">
        <v>20303882</v>
      </c>
      <c r="X958" s="57"/>
      <c r="Z958" s="104" t="s">
        <v>622</v>
      </c>
      <c r="AA958" s="47" t="str">
        <f>CONCATENATE("&gt;",F958,"_",C958," ",Z958)</f>
        <v>&gt;FILO-B_524b Filo</v>
      </c>
      <c r="AB958" s="44" t="str">
        <f>P958</f>
        <v>ATGTGGTGGGTTATAATAATCACTGACATG</v>
      </c>
      <c r="AH958" s="45">
        <v>957</v>
      </c>
    </row>
    <row r="959" spans="1:34" ht="14.25" customHeight="1" thickTop="1" thickBot="1" x14ac:dyDescent="0.25">
      <c r="A959" s="71">
        <v>100</v>
      </c>
      <c r="B959" s="53">
        <f>(I959/1000)/(A959/1000000)</f>
        <v>407</v>
      </c>
      <c r="C959" s="220"/>
      <c r="F959" s="81" t="s">
        <v>2113</v>
      </c>
      <c r="H959" s="48">
        <v>407</v>
      </c>
      <c r="I959" s="49">
        <v>40.700000000000003</v>
      </c>
      <c r="J959" s="95">
        <v>381</v>
      </c>
      <c r="K959" s="48">
        <v>42137</v>
      </c>
      <c r="L959" s="50">
        <v>9362</v>
      </c>
      <c r="M959" s="48">
        <v>41</v>
      </c>
      <c r="N959" s="75">
        <v>64.7</v>
      </c>
      <c r="O959" s="61">
        <v>407</v>
      </c>
      <c r="P959" s="44" t="s">
        <v>2114</v>
      </c>
      <c r="Q959" s="56">
        <v>30</v>
      </c>
      <c r="R959" s="48" t="s">
        <v>384</v>
      </c>
      <c r="S959" s="62" t="s">
        <v>1180</v>
      </c>
      <c r="T959" s="73"/>
      <c r="U959" s="62"/>
      <c r="V959" s="62"/>
      <c r="W959" s="52">
        <v>20303883</v>
      </c>
      <c r="X959" s="57"/>
      <c r="Z959" s="104" t="s">
        <v>622</v>
      </c>
      <c r="AA959" s="47" t="str">
        <f>CONCATENATE("&gt;",F959,"_",C959," ",Z959)</f>
        <v>&gt;FiloNP-Rm_ Filo</v>
      </c>
      <c r="AB959" s="44" t="str">
        <f>P959</f>
        <v>GTGTGTGATTTCAGTTTTYTGGAGGTGGAA</v>
      </c>
      <c r="AH959" s="45">
        <v>958</v>
      </c>
    </row>
    <row r="960" spans="1:34" ht="14.25" customHeight="1" thickTop="1" thickBot="1" x14ac:dyDescent="0.25">
      <c r="A960" s="71">
        <v>100</v>
      </c>
      <c r="B960" s="53">
        <f>(I960/1000)/(A960/1000000)</f>
        <v>425</v>
      </c>
      <c r="C960" s="220"/>
      <c r="F960" s="81" t="s">
        <v>2115</v>
      </c>
      <c r="H960" s="48">
        <v>425</v>
      </c>
      <c r="I960" s="49">
        <v>42.5</v>
      </c>
      <c r="J960" s="95">
        <v>392</v>
      </c>
      <c r="K960" s="48">
        <v>42229</v>
      </c>
      <c r="L960" s="50">
        <v>9217</v>
      </c>
      <c r="M960" s="48">
        <v>36</v>
      </c>
      <c r="N960" s="75">
        <v>62.7</v>
      </c>
      <c r="O960" s="61">
        <v>425</v>
      </c>
      <c r="P960" s="44" t="s">
        <v>2116</v>
      </c>
      <c r="Q960" s="56">
        <v>30</v>
      </c>
      <c r="R960" s="48" t="s">
        <v>384</v>
      </c>
      <c r="S960" s="62" t="s">
        <v>1180</v>
      </c>
      <c r="T960" s="73"/>
      <c r="U960" s="62"/>
      <c r="V960" s="62"/>
      <c r="W960" s="52">
        <v>20303884</v>
      </c>
      <c r="X960" s="57"/>
      <c r="Z960" s="104" t="s">
        <v>622</v>
      </c>
      <c r="AA960" s="47" t="str">
        <f>CONCATENATE("&gt;",F960,"_",C960," ",Z960)</f>
        <v>&gt;FiloNP-Re_ Filo</v>
      </c>
      <c r="AB960" s="44" t="str">
        <f>P960</f>
        <v>GAAGCTGATTTCRTTCTTYTTCTGATGGAA</v>
      </c>
      <c r="AH960" s="45">
        <v>959</v>
      </c>
    </row>
    <row r="961" spans="1:34" ht="14.25" customHeight="1" thickTop="1" thickBot="1" x14ac:dyDescent="0.25">
      <c r="A961" s="71">
        <v>100</v>
      </c>
      <c r="B961" s="53">
        <f>(I961/1000)/(A961/1000000)</f>
        <v>334</v>
      </c>
      <c r="C961" s="220"/>
      <c r="F961" s="81" t="s">
        <v>2117</v>
      </c>
      <c r="H961" s="48">
        <v>334</v>
      </c>
      <c r="I961" s="49">
        <v>33.4</v>
      </c>
      <c r="J961" s="95">
        <v>266</v>
      </c>
      <c r="K961" s="48">
        <v>42225</v>
      </c>
      <c r="L961" s="50">
        <v>7979</v>
      </c>
      <c r="M961" s="48">
        <v>46</v>
      </c>
      <c r="N961" s="75">
        <v>63.2</v>
      </c>
      <c r="O961" s="61">
        <v>334</v>
      </c>
      <c r="P961" s="44" t="s">
        <v>2118</v>
      </c>
      <c r="Q961" s="56">
        <v>26</v>
      </c>
      <c r="R961" s="48" t="s">
        <v>393</v>
      </c>
      <c r="S961" s="62" t="s">
        <v>393</v>
      </c>
      <c r="T961" s="73"/>
      <c r="U961" s="62"/>
      <c r="V961" s="62"/>
      <c r="W961" s="52">
        <v>20303885</v>
      </c>
      <c r="X961" s="57"/>
      <c r="Z961" s="104" t="s">
        <v>622</v>
      </c>
      <c r="AA961" s="47" t="str">
        <f>CONCATENATE("&gt;",F961,"_",C961," ",Z961)</f>
        <v>&gt;FiloNP-Fm_ Filo</v>
      </c>
      <c r="AB961" s="44" t="str">
        <f>P961</f>
        <v>TGGCTTACYACAGGYCACATGAAAGT</v>
      </c>
      <c r="AH961" s="45">
        <v>960</v>
      </c>
    </row>
    <row r="962" spans="1:34" ht="14.25" customHeight="1" thickTop="1" thickBot="1" x14ac:dyDescent="0.25">
      <c r="A962" s="71">
        <v>100</v>
      </c>
      <c r="B962" s="53">
        <f>(I962/1000)/(A962/1000000)</f>
        <v>308</v>
      </c>
      <c r="C962" s="220"/>
      <c r="F962" s="81" t="s">
        <v>2119</v>
      </c>
      <c r="H962" s="48">
        <v>308</v>
      </c>
      <c r="I962" s="49">
        <v>30.8</v>
      </c>
      <c r="J962" s="95">
        <v>248</v>
      </c>
      <c r="K962" s="48">
        <v>42044</v>
      </c>
      <c r="L962" s="50">
        <v>8061</v>
      </c>
      <c r="M962" s="48">
        <v>47</v>
      </c>
      <c r="N962" s="75">
        <v>63.7</v>
      </c>
      <c r="O962" s="61">
        <v>308</v>
      </c>
      <c r="P962" s="44" t="s">
        <v>2120</v>
      </c>
      <c r="Q962" s="56">
        <v>26</v>
      </c>
      <c r="R962" s="48" t="s">
        <v>393</v>
      </c>
      <c r="S962" s="62" t="s">
        <v>393</v>
      </c>
      <c r="T962" s="73"/>
      <c r="U962" s="62"/>
      <c r="V962" s="62"/>
      <c r="W962" s="52">
        <v>20303886</v>
      </c>
      <c r="X962" s="57"/>
      <c r="Z962" s="104" t="s">
        <v>622</v>
      </c>
      <c r="AA962" s="47" t="str">
        <f>CONCATENATE("&gt;",F962,"_",C962," ",Z962)</f>
        <v>&gt;FiloNP-Fe_ Filo</v>
      </c>
      <c r="AB962" s="44" t="str">
        <f>P962</f>
        <v>TGGCAATCAGTDGGACACATGATGGT</v>
      </c>
      <c r="AH962" s="45">
        <v>961</v>
      </c>
    </row>
    <row r="963" spans="1:34" ht="14.25" customHeight="1" thickTop="1" thickBot="1" x14ac:dyDescent="0.25">
      <c r="A963" s="71">
        <v>100</v>
      </c>
      <c r="B963" s="53">
        <f>(I963/1000)/(A963/1000000)</f>
        <v>359</v>
      </c>
      <c r="C963" s="220"/>
      <c r="F963" s="81" t="s">
        <v>2121</v>
      </c>
      <c r="H963" s="48">
        <v>359</v>
      </c>
      <c r="I963" s="49">
        <v>35.9</v>
      </c>
      <c r="J963" s="95">
        <v>239</v>
      </c>
      <c r="K963" s="48">
        <v>42012</v>
      </c>
      <c r="L963" s="50">
        <v>6656</v>
      </c>
      <c r="M963" s="48">
        <v>27</v>
      </c>
      <c r="N963" s="75">
        <v>50.9</v>
      </c>
      <c r="O963" s="61">
        <v>359</v>
      </c>
      <c r="P963" s="44" t="s">
        <v>2122</v>
      </c>
      <c r="Q963" s="56">
        <v>22</v>
      </c>
      <c r="R963" s="48" t="s">
        <v>393</v>
      </c>
      <c r="S963" s="62" t="s">
        <v>393</v>
      </c>
      <c r="T963" s="73"/>
      <c r="U963" s="62"/>
      <c r="V963" s="62"/>
      <c r="W963" s="52">
        <v>20303887</v>
      </c>
      <c r="X963" s="57"/>
      <c r="Z963" s="104" t="s">
        <v>622</v>
      </c>
      <c r="AA963" s="47" t="str">
        <f>CONCATENATE("&gt;",F963,"_",C963," ",Z963)</f>
        <v>&gt;FILO-A_ Filo</v>
      </c>
      <c r="AB963" s="44" t="str">
        <f>P963</f>
        <v>ATCGGAATTTTTCTTTCTCATT</v>
      </c>
      <c r="AH963" s="45">
        <v>962</v>
      </c>
    </row>
    <row r="964" spans="1:34" ht="14.25" customHeight="1" thickTop="1" thickBot="1" x14ac:dyDescent="0.25">
      <c r="A964" s="71">
        <v>100</v>
      </c>
      <c r="B964" s="53">
        <f>(I964/1000)/(A964/1000000)</f>
        <v>327</v>
      </c>
      <c r="C964" s="220"/>
      <c r="F964" s="81" t="s">
        <v>2123</v>
      </c>
      <c r="H964" s="48">
        <v>327</v>
      </c>
      <c r="I964" s="49">
        <v>32.700000000000003</v>
      </c>
      <c r="J964" s="95">
        <v>201</v>
      </c>
      <c r="K964" s="48">
        <v>42011</v>
      </c>
      <c r="L964" s="50">
        <v>6148</v>
      </c>
      <c r="M964" s="48">
        <v>50</v>
      </c>
      <c r="N964" s="75">
        <v>57.3</v>
      </c>
      <c r="O964" s="61">
        <v>327</v>
      </c>
      <c r="P964" s="44" t="s">
        <v>2124</v>
      </c>
      <c r="Q964" s="56">
        <v>20</v>
      </c>
      <c r="R964" s="48" t="s">
        <v>393</v>
      </c>
      <c r="S964" s="62" t="s">
        <v>393</v>
      </c>
      <c r="T964" s="73"/>
      <c r="U964" s="62"/>
      <c r="V964" s="62"/>
      <c r="W964" s="52">
        <v>19569661</v>
      </c>
      <c r="X964" s="57"/>
      <c r="Y964" s="220"/>
      <c r="Z964" s="104" t="s">
        <v>3205</v>
      </c>
      <c r="AA964" s="47" t="str">
        <f>CONCATENATE("&gt;",F964,"_",C964," ",Z964)</f>
        <v>&gt;CCHFV-forw_ Nairo.CCHFV</v>
      </c>
      <c r="AB964" s="44" t="str">
        <f>P964</f>
        <v>GGACATAGGTTTCCGTGTCA</v>
      </c>
      <c r="AH964" s="45">
        <v>963</v>
      </c>
    </row>
    <row r="965" spans="1:34" ht="14.25" customHeight="1" thickTop="1" thickBot="1" x14ac:dyDescent="0.25">
      <c r="A965" s="71">
        <v>100</v>
      </c>
      <c r="B965" s="53">
        <f>(I965/1000)/(A965/1000000)</f>
        <v>322.99999999999994</v>
      </c>
      <c r="C965" s="220"/>
      <c r="F965" s="81" t="s">
        <v>2125</v>
      </c>
      <c r="H965" s="48">
        <v>323</v>
      </c>
      <c r="I965" s="49">
        <v>32.299999999999997</v>
      </c>
      <c r="J965" s="95">
        <v>225</v>
      </c>
      <c r="K965" s="48">
        <v>42192</v>
      </c>
      <c r="L965" s="50">
        <v>6949</v>
      </c>
      <c r="M965" s="48">
        <v>43</v>
      </c>
      <c r="N965" s="75">
        <v>58.9</v>
      </c>
      <c r="O965" s="61">
        <v>323</v>
      </c>
      <c r="P965" s="44" t="s">
        <v>2126</v>
      </c>
      <c r="Q965" s="56">
        <v>23</v>
      </c>
      <c r="R965" s="48" t="s">
        <v>393</v>
      </c>
      <c r="S965" s="62" t="s">
        <v>393</v>
      </c>
      <c r="T965" s="73"/>
      <c r="U965" s="62"/>
      <c r="V965" s="62"/>
      <c r="W965" s="52">
        <v>19569662</v>
      </c>
      <c r="X965" s="57"/>
      <c r="Y965" s="220"/>
      <c r="Z965" s="104" t="s">
        <v>3205</v>
      </c>
      <c r="AA965" s="47" t="str">
        <f>CONCATENATE("&gt;",F965,"_",C965," ",Z965)</f>
        <v>&gt;CCHFV-rev1_ Nairo.CCHFV</v>
      </c>
      <c r="AB965" s="44" t="str">
        <f>P965</f>
        <v>TCCTTCTAATCATGTCTGACAGC</v>
      </c>
      <c r="AH965" s="45">
        <v>964</v>
      </c>
    </row>
    <row r="966" spans="1:34" ht="14.25" customHeight="1" thickTop="1" thickBot="1" x14ac:dyDescent="0.25">
      <c r="A966" s="71">
        <v>100</v>
      </c>
      <c r="B966" s="53">
        <f>(I966/1000)/(A966/1000000)</f>
        <v>347.99999999999994</v>
      </c>
      <c r="C966" s="220"/>
      <c r="F966" s="81" t="s">
        <v>2127</v>
      </c>
      <c r="H966" s="48">
        <v>348</v>
      </c>
      <c r="I966" s="49">
        <v>34.799999999999997</v>
      </c>
      <c r="J966" s="95">
        <v>253</v>
      </c>
      <c r="K966" s="48">
        <v>42255</v>
      </c>
      <c r="L966" s="50">
        <v>7287</v>
      </c>
      <c r="M966" s="48">
        <v>45</v>
      </c>
      <c r="N966" s="75">
        <v>61</v>
      </c>
      <c r="O966" s="61">
        <v>348</v>
      </c>
      <c r="P966" s="44" t="s">
        <v>2128</v>
      </c>
      <c r="Q966" s="56">
        <v>24</v>
      </c>
      <c r="R966" s="48" t="s">
        <v>393</v>
      </c>
      <c r="S966" s="62" t="s">
        <v>393</v>
      </c>
      <c r="T966" s="73"/>
      <c r="U966" s="62"/>
      <c r="V966" s="62"/>
      <c r="W966" s="52">
        <v>19569663</v>
      </c>
      <c r="X966" s="57"/>
      <c r="Y966" s="220"/>
      <c r="Z966" s="104" t="s">
        <v>3205</v>
      </c>
      <c r="AA966" s="47" t="str">
        <f>CONCATENATE("&gt;",F966,"_",C966," ",Z966)</f>
        <v>&gt;CCHFV-rev2_ Nairo.CCHFV</v>
      </c>
      <c r="AB966" s="44" t="str">
        <f>P966</f>
        <v>TCTGACAGCATCTCTTTGACAGAC</v>
      </c>
      <c r="AH966" s="45">
        <v>965</v>
      </c>
    </row>
    <row r="967" spans="1:34" ht="14.25" customHeight="1" thickTop="1" thickBot="1" x14ac:dyDescent="0.25">
      <c r="A967" s="71">
        <v>100</v>
      </c>
      <c r="B967" s="53">
        <f>(I967/1000)/(A967/1000000)</f>
        <v>257</v>
      </c>
      <c r="C967" s="220" t="s">
        <v>3191</v>
      </c>
      <c r="F967" s="81" t="s">
        <v>490</v>
      </c>
      <c r="H967" s="48">
        <v>257</v>
      </c>
      <c r="I967" s="49">
        <v>25.7</v>
      </c>
      <c r="J967" s="95">
        <v>239</v>
      </c>
      <c r="K967" s="48">
        <v>42255</v>
      </c>
      <c r="L967" s="50">
        <v>9300</v>
      </c>
      <c r="M967" s="48">
        <v>36</v>
      </c>
      <c r="N967" s="75">
        <v>62.7</v>
      </c>
      <c r="O967" s="61">
        <v>257</v>
      </c>
      <c r="P967" s="44" t="s">
        <v>556</v>
      </c>
      <c r="Q967" s="56">
        <v>30</v>
      </c>
      <c r="R967" s="48" t="s">
        <v>384</v>
      </c>
      <c r="S967" s="62" t="s">
        <v>385</v>
      </c>
      <c r="T967" s="73"/>
      <c r="U967" s="62"/>
      <c r="V967" s="62"/>
      <c r="W967" s="52">
        <v>20303820</v>
      </c>
      <c r="X967" s="57"/>
      <c r="Z967" s="104" t="s">
        <v>622</v>
      </c>
      <c r="AA967" s="47" t="str">
        <f>CONCATENATE("&gt;",F967,"_",C967," ",Z967)</f>
        <v>&gt;Filo B_524c Filo</v>
      </c>
      <c r="AB967" s="44" t="str">
        <f>P967</f>
        <v>ATGTGGTGGGTTATAATAATCACTGACATG</v>
      </c>
      <c r="AH967" s="45">
        <v>966</v>
      </c>
    </row>
    <row r="968" spans="1:34" ht="14.25" customHeight="1" thickTop="1" thickBot="1" x14ac:dyDescent="0.25">
      <c r="A968" s="71">
        <v>100</v>
      </c>
      <c r="B968" s="53">
        <f>(I968/1000)/(A968/1000000)</f>
        <v>272</v>
      </c>
      <c r="C968" s="220"/>
      <c r="F968" s="81" t="s">
        <v>491</v>
      </c>
      <c r="H968" s="48">
        <v>272</v>
      </c>
      <c r="I968" s="49">
        <v>27.2</v>
      </c>
      <c r="J968" s="95">
        <v>254</v>
      </c>
      <c r="K968" s="48">
        <v>42194</v>
      </c>
      <c r="L968" s="50">
        <v>9344</v>
      </c>
      <c r="M968" s="48">
        <v>46</v>
      </c>
      <c r="N968" s="75">
        <v>66.8</v>
      </c>
      <c r="O968" s="61">
        <v>272</v>
      </c>
      <c r="P968" s="44" t="s">
        <v>557</v>
      </c>
      <c r="Q968" s="56">
        <v>30</v>
      </c>
      <c r="R968" s="48" t="s">
        <v>384</v>
      </c>
      <c r="S968" s="62" t="s">
        <v>385</v>
      </c>
      <c r="T968" s="73"/>
      <c r="U968" s="62"/>
      <c r="V968" s="62"/>
      <c r="W968" s="52">
        <v>20303821</v>
      </c>
      <c r="X968" s="57"/>
      <c r="Z968" s="104" t="s">
        <v>622</v>
      </c>
      <c r="AA968" s="47" t="str">
        <f>CONCATENATE("&gt;",F968,"_",C968," ",Z968)</f>
        <v>&gt;Filo B-Ra_ Filo</v>
      </c>
      <c r="AB968" s="44" t="str">
        <f>P968</f>
        <v>GTGAGGAGGGCTATAAAAGTCACTGACATG</v>
      </c>
      <c r="AH968" s="45">
        <v>967</v>
      </c>
    </row>
    <row r="969" spans="1:34" ht="14.25" customHeight="1" thickTop="1" thickBot="1" x14ac:dyDescent="0.25">
      <c r="A969" s="71">
        <v>100</v>
      </c>
      <c r="B969" s="53">
        <f>(I969/1000)/(A969/1000000)</f>
        <v>322</v>
      </c>
      <c r="C969" s="220" t="s">
        <v>3140</v>
      </c>
      <c r="F969" s="81" t="s">
        <v>487</v>
      </c>
      <c r="H969" s="48">
        <v>322</v>
      </c>
      <c r="I969" s="49">
        <v>32.200000000000003</v>
      </c>
      <c r="J969" s="95">
        <v>248</v>
      </c>
      <c r="K969" s="48">
        <v>42044</v>
      </c>
      <c r="L969" s="50">
        <v>7680</v>
      </c>
      <c r="M969" s="48">
        <v>36</v>
      </c>
      <c r="N969" s="75">
        <v>58.1</v>
      </c>
      <c r="O969" s="61">
        <v>322</v>
      </c>
      <c r="P969" s="44" t="s">
        <v>553</v>
      </c>
      <c r="Q969" s="56">
        <v>25</v>
      </c>
      <c r="R969" s="48" t="s">
        <v>393</v>
      </c>
      <c r="S969" s="62" t="s">
        <v>393</v>
      </c>
      <c r="T969" s="73"/>
      <c r="U969" s="62"/>
      <c r="V969" s="62"/>
      <c r="W969" s="52">
        <v>20303822</v>
      </c>
      <c r="X969" s="57"/>
      <c r="Z969" s="104" t="s">
        <v>622</v>
      </c>
      <c r="AA969" s="47" t="str">
        <f>CONCATENATE("&gt;",F969,"_",C969," ",Z969)</f>
        <v>&gt;FiloA2.4_521b Filo</v>
      </c>
      <c r="AB969" s="44" t="str">
        <f>P969</f>
        <v>AAGCATTTCCTAGCAATATGATGGT</v>
      </c>
      <c r="AH969" s="45">
        <v>968</v>
      </c>
    </row>
    <row r="970" spans="1:34" ht="14.25" customHeight="1" thickTop="1" thickBot="1" x14ac:dyDescent="0.25">
      <c r="A970" s="71">
        <v>100</v>
      </c>
      <c r="B970" s="53">
        <f>(I970/1000)/(A970/1000000)</f>
        <v>334</v>
      </c>
      <c r="C970" s="220" t="s">
        <v>3143</v>
      </c>
      <c r="F970" s="81" t="s">
        <v>488</v>
      </c>
      <c r="H970" s="48">
        <v>334</v>
      </c>
      <c r="I970" s="49">
        <v>33.4</v>
      </c>
      <c r="J970" s="95">
        <v>255</v>
      </c>
      <c r="K970" s="48">
        <v>42044</v>
      </c>
      <c r="L970" s="50">
        <v>7641</v>
      </c>
      <c r="M970" s="48">
        <v>44</v>
      </c>
      <c r="N970" s="75">
        <v>61.3</v>
      </c>
      <c r="O970" s="61">
        <v>334</v>
      </c>
      <c r="P970" s="44" t="s">
        <v>554</v>
      </c>
      <c r="Q970" s="56">
        <v>25</v>
      </c>
      <c r="R970" s="48" t="s">
        <v>393</v>
      </c>
      <c r="S970" s="62" t="s">
        <v>393</v>
      </c>
      <c r="T970" s="73"/>
      <c r="U970" s="62"/>
      <c r="V970" s="62"/>
      <c r="W970" s="52">
        <v>20303823</v>
      </c>
      <c r="X970" s="57"/>
      <c r="Z970" s="104" t="s">
        <v>622</v>
      </c>
      <c r="AA970" s="47" t="str">
        <f>CONCATENATE("&gt;",F970,"_",C970," ",Z970)</f>
        <v>&gt;FiloA2.2_522b Filo</v>
      </c>
      <c r="AB970" s="44" t="str">
        <f>P970</f>
        <v>AAGCCTTTCCTAGCAACATGATGGT</v>
      </c>
      <c r="AH970" s="45">
        <v>969</v>
      </c>
    </row>
    <row r="971" spans="1:34" ht="14.25" customHeight="1" thickTop="1" thickBot="1" x14ac:dyDescent="0.25">
      <c r="A971" s="71">
        <v>100</v>
      </c>
      <c r="B971" s="53">
        <f>(I971/1000)/(A971/1000000)</f>
        <v>318.99999999999994</v>
      </c>
      <c r="C971" s="220" t="s">
        <v>3137</v>
      </c>
      <c r="F971" s="81" t="s">
        <v>489</v>
      </c>
      <c r="H971" s="48">
        <v>319</v>
      </c>
      <c r="I971" s="49">
        <v>31.9</v>
      </c>
      <c r="J971" s="95">
        <v>244</v>
      </c>
      <c r="K971" s="48" t="s">
        <v>2129</v>
      </c>
      <c r="L971" s="50">
        <v>7650</v>
      </c>
      <c r="M971" s="48">
        <v>44</v>
      </c>
      <c r="N971" s="75">
        <v>61.3</v>
      </c>
      <c r="O971" s="61">
        <v>319</v>
      </c>
      <c r="P971" s="44" t="s">
        <v>555</v>
      </c>
      <c r="Q971" s="56">
        <v>25</v>
      </c>
      <c r="R971" s="48" t="s">
        <v>393</v>
      </c>
      <c r="S971" s="62" t="s">
        <v>393</v>
      </c>
      <c r="T971" s="73"/>
      <c r="U971" s="62"/>
      <c r="V971" s="62"/>
      <c r="W971" s="52">
        <v>20303824</v>
      </c>
      <c r="X971" s="57"/>
      <c r="Z971" s="104" t="s">
        <v>622</v>
      </c>
      <c r="AA971" s="47" t="str">
        <f>CONCATENATE("&gt;",F971,"_",C971," ",Z971)</f>
        <v>&gt;FiloA2.3_523b Filo</v>
      </c>
      <c r="AB971" s="44" t="str">
        <f>P971</f>
        <v>AAGCATTCCCTAGCAACATGATGGT</v>
      </c>
      <c r="AH971" s="45">
        <v>970</v>
      </c>
    </row>
    <row r="972" spans="1:34" ht="14.25" customHeight="1" thickTop="1" thickBot="1" x14ac:dyDescent="0.25">
      <c r="A972" s="71">
        <v>100</v>
      </c>
      <c r="B972" s="53">
        <f>(I972/1000)/(A972/1000000)</f>
        <v>101.99999999999999</v>
      </c>
      <c r="C972" s="220"/>
      <c r="F972" s="81" t="s">
        <v>1676</v>
      </c>
      <c r="H972" s="48">
        <v>102</v>
      </c>
      <c r="I972" s="49">
        <v>10.199999999999999</v>
      </c>
      <c r="J972" s="95">
        <v>93</v>
      </c>
      <c r="K972" s="48">
        <v>42007</v>
      </c>
      <c r="L972" s="50">
        <v>9033</v>
      </c>
      <c r="M972" s="48">
        <v>46</v>
      </c>
      <c r="N972" s="75">
        <v>63.2</v>
      </c>
      <c r="O972" s="61">
        <v>102</v>
      </c>
      <c r="P972" s="44" t="s">
        <v>1677</v>
      </c>
      <c r="Q972" s="56">
        <v>26</v>
      </c>
      <c r="R972" s="48" t="s">
        <v>384</v>
      </c>
      <c r="S972" s="62" t="s">
        <v>406</v>
      </c>
      <c r="T972" s="73" t="s">
        <v>278</v>
      </c>
      <c r="U972" s="62" t="s">
        <v>426</v>
      </c>
      <c r="V972" s="62" t="s">
        <v>2130</v>
      </c>
      <c r="W972" s="52">
        <v>20303825</v>
      </c>
      <c r="X972" s="57"/>
      <c r="Z972" s="104" t="s">
        <v>622</v>
      </c>
      <c r="AA972" s="47" t="str">
        <f>CONCATENATE("&gt;",F972,"_",C972," ",Z972)</f>
        <v>&gt;FAMEBOSu_ Filo</v>
      </c>
      <c r="AB972" s="44" t="str">
        <f>P972</f>
        <v>CCGAAATCATCACTXGTXTGGTGCCA</v>
      </c>
      <c r="AH972" s="45">
        <v>971</v>
      </c>
    </row>
    <row r="973" spans="1:34" ht="14.25" customHeight="1" thickTop="1" thickBot="1" x14ac:dyDescent="0.25">
      <c r="A973" s="71">
        <v>100</v>
      </c>
      <c r="B973" s="53">
        <f>(I973/1000)/(A973/1000000)</f>
        <v>171</v>
      </c>
      <c r="C973" s="220"/>
      <c r="F973" s="81" t="s">
        <v>1678</v>
      </c>
      <c r="H973" s="48">
        <v>171</v>
      </c>
      <c r="I973" s="49">
        <v>17.100000000000001</v>
      </c>
      <c r="J973" s="95">
        <v>154</v>
      </c>
      <c r="K973" s="48">
        <v>42068</v>
      </c>
      <c r="L973" s="50">
        <v>9032</v>
      </c>
      <c r="M973" s="48">
        <v>46</v>
      </c>
      <c r="N973" s="75">
        <v>63.2</v>
      </c>
      <c r="O973" s="61">
        <v>171</v>
      </c>
      <c r="P973" s="44" t="s">
        <v>1679</v>
      </c>
      <c r="Q973" s="56">
        <v>26</v>
      </c>
      <c r="R973" s="48" t="s">
        <v>384</v>
      </c>
      <c r="S973" s="62" t="s">
        <v>406</v>
      </c>
      <c r="T973" s="73" t="s">
        <v>278</v>
      </c>
      <c r="U973" s="62" t="s">
        <v>426</v>
      </c>
      <c r="V973" s="62" t="s">
        <v>2130</v>
      </c>
      <c r="W973" s="52">
        <v>20303826</v>
      </c>
      <c r="X973" s="57"/>
      <c r="Z973" s="104" t="s">
        <v>622</v>
      </c>
      <c r="AA973" s="47" t="str">
        <f>CONCATENATE("&gt;",F973,"_",C973," ",Z973)</f>
        <v>&gt;FAMEBOg_ Filo</v>
      </c>
      <c r="AB973" s="44" t="str">
        <f>P973</f>
        <v>CCAAAATCATCACTXGTGTGGTGCCA</v>
      </c>
      <c r="AH973" s="45">
        <v>972</v>
      </c>
    </row>
    <row r="974" spans="1:34" ht="14.25" customHeight="1" thickTop="1" thickBot="1" x14ac:dyDescent="0.25">
      <c r="A974" s="71">
        <v>100</v>
      </c>
      <c r="B974" s="53">
        <f>(I974/1000)/(A974/1000000)</f>
        <v>320</v>
      </c>
      <c r="C974" s="220"/>
      <c r="F974" s="81" t="s">
        <v>1680</v>
      </c>
      <c r="H974" s="48">
        <v>320</v>
      </c>
      <c r="I974" s="49">
        <v>32</v>
      </c>
      <c r="J974" s="95">
        <v>290</v>
      </c>
      <c r="K974" s="48">
        <v>42164</v>
      </c>
      <c r="L974" s="50">
        <v>9060</v>
      </c>
      <c r="M974" s="48">
        <v>50</v>
      </c>
      <c r="N974" s="75">
        <v>64.8</v>
      </c>
      <c r="O974" s="61">
        <v>320</v>
      </c>
      <c r="P974" s="44" t="s">
        <v>547</v>
      </c>
      <c r="Q974" s="56">
        <v>26</v>
      </c>
      <c r="R974" s="48" t="s">
        <v>384</v>
      </c>
      <c r="S974" s="62" t="s">
        <v>406</v>
      </c>
      <c r="T974" s="73" t="s">
        <v>278</v>
      </c>
      <c r="U974" s="62" t="s">
        <v>426</v>
      </c>
      <c r="V974" s="62"/>
      <c r="W974" s="52">
        <v>20303827</v>
      </c>
      <c r="X974" s="57"/>
      <c r="Z974" s="104" t="s">
        <v>622</v>
      </c>
      <c r="AA974" s="47" t="str">
        <f>CONCATENATE("&gt;",F974,"_",C974," ",Z974)</f>
        <v>&gt;FAMMBG_ Filo</v>
      </c>
      <c r="AB974" s="44" t="str">
        <f>P974</f>
        <v>CCTATGCTTGCTGAATTGTGGTGCCA</v>
      </c>
      <c r="AH974" s="45">
        <v>973</v>
      </c>
    </row>
    <row r="975" spans="1:34" ht="14.25" customHeight="1" thickTop="1" thickBot="1" x14ac:dyDescent="0.25">
      <c r="A975" s="71">
        <v>100</v>
      </c>
      <c r="B975" s="53">
        <f>(I975/1000)/(A975/1000000)</f>
        <v>320</v>
      </c>
      <c r="F975" s="81" t="s">
        <v>2131</v>
      </c>
      <c r="H975" s="48">
        <v>320</v>
      </c>
      <c r="I975" s="49">
        <v>32</v>
      </c>
      <c r="J975" s="95">
        <v>291</v>
      </c>
      <c r="K975" s="224">
        <v>42073</v>
      </c>
      <c r="L975" s="50">
        <v>9117</v>
      </c>
      <c r="M975" s="48">
        <v>42</v>
      </c>
      <c r="N975" s="75">
        <v>61.6</v>
      </c>
      <c r="O975" s="61">
        <v>320</v>
      </c>
      <c r="P975" s="44" t="s">
        <v>2132</v>
      </c>
      <c r="Q975" s="56">
        <v>26</v>
      </c>
      <c r="R975" s="48" t="s">
        <v>418</v>
      </c>
      <c r="S975" s="62" t="s">
        <v>406</v>
      </c>
      <c r="T975" s="73" t="s">
        <v>278</v>
      </c>
      <c r="U975" s="62" t="s">
        <v>426</v>
      </c>
      <c r="V975" s="62"/>
      <c r="W975" s="52">
        <v>20239841</v>
      </c>
      <c r="X975" s="57"/>
      <c r="AA975" s="47" t="str">
        <f>CONCATENATE("&gt;",F975,"_",C975," ",Z975)</f>
        <v xml:space="preserve">&gt;TBEProbe_ </v>
      </c>
      <c r="AB975" s="44" t="str">
        <f>P975</f>
        <v>TGAAAAAACTGGCTTCCTTGAGTGGT</v>
      </c>
      <c r="AH975" s="45">
        <v>974</v>
      </c>
    </row>
    <row r="976" spans="1:34" ht="14.25" customHeight="1" thickTop="1" thickBot="1" x14ac:dyDescent="0.25">
      <c r="A976" s="71">
        <v>100</v>
      </c>
      <c r="B976" s="53">
        <f>(I976/1000)/(A976/1000000)</f>
        <v>347</v>
      </c>
      <c r="C976" s="220"/>
      <c r="F976" s="81" t="s">
        <v>2133</v>
      </c>
      <c r="H976" s="48">
        <v>347</v>
      </c>
      <c r="I976" s="49">
        <v>34.700000000000003</v>
      </c>
      <c r="J976" s="95">
        <v>299</v>
      </c>
      <c r="K976" s="48">
        <v>42165</v>
      </c>
      <c r="L976" s="50">
        <v>8625</v>
      </c>
      <c r="M976" s="48">
        <v>39</v>
      </c>
      <c r="N976" s="75">
        <v>62.2</v>
      </c>
      <c r="O976" s="61">
        <v>347</v>
      </c>
      <c r="P976" s="44" t="s">
        <v>2134</v>
      </c>
      <c r="Q976" s="56">
        <v>28</v>
      </c>
      <c r="R976" s="48" t="s">
        <v>418</v>
      </c>
      <c r="S976" s="62" t="s">
        <v>385</v>
      </c>
      <c r="T976" s="73"/>
      <c r="U976" s="62"/>
      <c r="V976" s="62"/>
      <c r="W976" s="52">
        <v>20228356</v>
      </c>
      <c r="X976" s="57"/>
      <c r="AA976" s="47" t="str">
        <f>CONCATENATE("&gt;",F976,"_",C976," ",Z976)</f>
        <v xml:space="preserve">&gt;MX_C6.7_F1_ </v>
      </c>
      <c r="AB976" s="44" t="str">
        <f>P976</f>
        <v>CTTGAGATTAAGTTCTTCGAGTTTGAGC</v>
      </c>
      <c r="AH976" s="45">
        <v>975</v>
      </c>
    </row>
    <row r="977" spans="1:34" ht="14.25" customHeight="1" thickTop="1" thickBot="1" x14ac:dyDescent="0.25">
      <c r="A977" s="71">
        <v>100</v>
      </c>
      <c r="B977" s="53">
        <f>(I977/1000)/(A977/1000000)</f>
        <v>238</v>
      </c>
      <c r="C977" s="220"/>
      <c r="F977" s="81" t="s">
        <v>2135</v>
      </c>
      <c r="H977" s="48">
        <v>238</v>
      </c>
      <c r="I977" s="49">
        <v>23.8</v>
      </c>
      <c r="J977" s="95">
        <v>141</v>
      </c>
      <c r="K977" s="48">
        <v>42040</v>
      </c>
      <c r="L977" s="50">
        <v>5949</v>
      </c>
      <c r="M977" s="48">
        <v>57</v>
      </c>
      <c r="N977" s="75">
        <v>58.8</v>
      </c>
      <c r="O977" s="61">
        <v>238</v>
      </c>
      <c r="P977" s="44" t="s">
        <v>2136</v>
      </c>
      <c r="Q977" s="56">
        <v>19</v>
      </c>
      <c r="R977" s="48" t="s">
        <v>418</v>
      </c>
      <c r="S977" s="62" t="s">
        <v>385</v>
      </c>
      <c r="T977" s="73"/>
      <c r="U977" s="62"/>
      <c r="V977" s="62"/>
      <c r="W977" s="52">
        <v>20228357</v>
      </c>
      <c r="X977" s="57"/>
      <c r="AA977" s="47" t="str">
        <f>CONCATENATE("&gt;",F977,"_",C977," ",Z977)</f>
        <v xml:space="preserve">&gt;MX_C6.7_R1_ </v>
      </c>
      <c r="AB977" s="44" t="str">
        <f>P977</f>
        <v>AAAGGCGGTGTGATCGGTG</v>
      </c>
      <c r="AH977" s="45">
        <v>976</v>
      </c>
    </row>
    <row r="978" spans="1:34" ht="14.25" customHeight="1" thickTop="1" thickBot="1" x14ac:dyDescent="0.25">
      <c r="A978" s="71">
        <v>100</v>
      </c>
      <c r="B978" s="53">
        <f>(I978/1000)/(A978/1000000)</f>
        <v>342.99999999999994</v>
      </c>
      <c r="C978" s="220"/>
      <c r="F978" s="81" t="s">
        <v>1999</v>
      </c>
      <c r="H978" s="48">
        <v>343</v>
      </c>
      <c r="I978" s="49">
        <v>34.299999999999997</v>
      </c>
      <c r="J978" s="95">
        <v>188</v>
      </c>
      <c r="K978" s="48">
        <v>42252</v>
      </c>
      <c r="L978" s="50">
        <v>5489</v>
      </c>
      <c r="M978" s="48">
        <v>61</v>
      </c>
      <c r="N978" s="75">
        <v>58.2</v>
      </c>
      <c r="O978" s="61">
        <v>343</v>
      </c>
      <c r="P978" s="44" t="s">
        <v>505</v>
      </c>
      <c r="Q978" s="56">
        <v>18</v>
      </c>
      <c r="R978" s="48" t="s">
        <v>418</v>
      </c>
      <c r="S978" s="62" t="s">
        <v>385</v>
      </c>
      <c r="T978" s="73"/>
      <c r="U978" s="62"/>
      <c r="V978" s="62"/>
      <c r="W978" s="52">
        <v>20228358</v>
      </c>
      <c r="X978" s="57"/>
      <c r="Z978" s="104" t="s">
        <v>3248</v>
      </c>
      <c r="AA978" s="47" t="str">
        <f>CONCATENATE("&gt;",F978,"_",C978," ",Z978)</f>
        <v>&gt;F-TBE_ Flav.TBEV</v>
      </c>
      <c r="AB978" s="44" t="str">
        <f>P978</f>
        <v>GGGCGGTTCTTGTTCTCC</v>
      </c>
      <c r="AH978" s="45">
        <v>977</v>
      </c>
    </row>
    <row r="979" spans="1:34" ht="14.25" customHeight="1" thickTop="1" thickBot="1" x14ac:dyDescent="0.25">
      <c r="A979" s="71">
        <v>100</v>
      </c>
      <c r="B979" s="53">
        <f>(I979/1000)/(A979/1000000)</f>
        <v>347.99999999999994</v>
      </c>
      <c r="C979" s="220" t="s">
        <v>3161</v>
      </c>
      <c r="F979" s="81" t="s">
        <v>2000</v>
      </c>
      <c r="H979" s="48">
        <v>348</v>
      </c>
      <c r="I979" s="49">
        <v>34.799999999999997</v>
      </c>
      <c r="J979" s="95">
        <v>240</v>
      </c>
      <c r="K979" s="48">
        <v>42071</v>
      </c>
      <c r="L979" s="50">
        <v>6903</v>
      </c>
      <c r="M979" s="48">
        <v>47</v>
      </c>
      <c r="N979" s="75">
        <v>60.6</v>
      </c>
      <c r="O979" s="61">
        <v>348</v>
      </c>
      <c r="P979" s="44" t="s">
        <v>504</v>
      </c>
      <c r="Q979" s="56">
        <v>23</v>
      </c>
      <c r="R979" s="48" t="s">
        <v>418</v>
      </c>
      <c r="S979" s="62" t="s">
        <v>385</v>
      </c>
      <c r="T979" s="73"/>
      <c r="U979" s="62"/>
      <c r="V979" s="62"/>
      <c r="W979" s="52">
        <v>20228359</v>
      </c>
      <c r="X979" s="57"/>
      <c r="Z979" s="104" t="s">
        <v>3248</v>
      </c>
      <c r="AA979" s="47" t="str">
        <f>CONCATENATE("&gt;",F979,"_",C979," ",Z979)</f>
        <v>&gt;R-TBE_568a Flav.TBEV</v>
      </c>
      <c r="AB979" s="44" t="str">
        <f>P979</f>
        <v>ACACATCACCTCCTTGTCAGACT</v>
      </c>
      <c r="AH979" s="45">
        <v>978</v>
      </c>
    </row>
    <row r="980" spans="1:34" ht="14.25" customHeight="1" thickTop="1" thickBot="1" x14ac:dyDescent="0.25">
      <c r="A980" s="71">
        <v>100</v>
      </c>
      <c r="B980" s="53">
        <f>(I980/1000)/(A980/1000000)</f>
        <v>231</v>
      </c>
      <c r="C980" s="220"/>
      <c r="F980" s="81" t="s">
        <v>2137</v>
      </c>
      <c r="H980" s="48">
        <v>231</v>
      </c>
      <c r="I980" s="49">
        <v>23.1</v>
      </c>
      <c r="J980" s="95">
        <v>177</v>
      </c>
      <c r="K980" s="48" t="s">
        <v>2138</v>
      </c>
      <c r="L980" s="50">
        <v>7644</v>
      </c>
      <c r="M980" s="48">
        <v>68</v>
      </c>
      <c r="N980" s="75">
        <v>71.2</v>
      </c>
      <c r="O980" s="61">
        <v>231</v>
      </c>
      <c r="P980" s="44" t="s">
        <v>2139</v>
      </c>
      <c r="Q980" s="56">
        <v>25</v>
      </c>
      <c r="R980" s="48" t="s">
        <v>418</v>
      </c>
      <c r="S980" s="62" t="s">
        <v>385</v>
      </c>
      <c r="T980" s="73"/>
      <c r="U980" s="62"/>
      <c r="V980" s="62"/>
      <c r="W980" s="52">
        <v>20228360</v>
      </c>
      <c r="X980" s="57"/>
      <c r="AA980" s="47" t="str">
        <f>CONCATENATE("&gt;",F980,"_",C980," ",Z980)</f>
        <v xml:space="preserve">&gt;GLV-F_ </v>
      </c>
      <c r="AB980" s="44" t="str">
        <f>P980</f>
        <v>CGCCTCTACCTACGGCGCGGAAGGT</v>
      </c>
      <c r="AH980" s="45">
        <v>979</v>
      </c>
    </row>
    <row r="981" spans="1:34" ht="14.25" customHeight="1" thickTop="1" thickBot="1" x14ac:dyDescent="0.25">
      <c r="A981" s="71">
        <v>100</v>
      </c>
      <c r="B981" s="53">
        <f>(I981/1000)/(A981/1000000)</f>
        <v>218.99999999999997</v>
      </c>
      <c r="C981" s="220"/>
      <c r="F981" s="81" t="s">
        <v>2140</v>
      </c>
      <c r="H981" s="48">
        <v>219</v>
      </c>
      <c r="I981" s="49">
        <v>21.9</v>
      </c>
      <c r="J981" s="95">
        <v>171</v>
      </c>
      <c r="K981" s="48">
        <v>42041</v>
      </c>
      <c r="L981" s="50">
        <v>7813</v>
      </c>
      <c r="M981" s="48">
        <v>68</v>
      </c>
      <c r="N981" s="75">
        <v>71.2</v>
      </c>
      <c r="O981" s="61">
        <v>219</v>
      </c>
      <c r="P981" s="44" t="s">
        <v>2141</v>
      </c>
      <c r="Q981" s="56">
        <v>25</v>
      </c>
      <c r="R981" s="48" t="s">
        <v>418</v>
      </c>
      <c r="S981" s="62" t="s">
        <v>385</v>
      </c>
      <c r="T981" s="73"/>
      <c r="U981" s="62"/>
      <c r="V981" s="62"/>
      <c r="W981" s="52">
        <v>20228361</v>
      </c>
      <c r="X981" s="57"/>
      <c r="AA981" s="47" t="str">
        <f>CONCATENATE("&gt;",F981,"_",C981," ",Z981)</f>
        <v xml:space="preserve">&gt;GLV-R_ </v>
      </c>
      <c r="AB981" s="44" t="str">
        <f>P981</f>
        <v>CCGCGGAGGAAGTGGTGGCGGAACT</v>
      </c>
      <c r="AH981" s="45">
        <v>980</v>
      </c>
    </row>
    <row r="982" spans="1:34" ht="14.25" customHeight="1" thickTop="1" thickBot="1" x14ac:dyDescent="0.25">
      <c r="A982" s="71">
        <v>100</v>
      </c>
      <c r="B982" s="53">
        <f>(I982/1000)/(A982/1000000)</f>
        <v>266.99999999999994</v>
      </c>
      <c r="C982" s="220"/>
      <c r="F982" s="81" t="s">
        <v>2142</v>
      </c>
      <c r="H982" s="48">
        <v>267</v>
      </c>
      <c r="I982" s="49">
        <v>26.7</v>
      </c>
      <c r="J982" s="95">
        <v>212</v>
      </c>
      <c r="K982" s="48" t="s">
        <v>2143</v>
      </c>
      <c r="L982" s="50">
        <v>7939</v>
      </c>
      <c r="M982" s="48">
        <v>65</v>
      </c>
      <c r="N982" s="75">
        <v>71.099999999999994</v>
      </c>
      <c r="O982" s="61">
        <v>267</v>
      </c>
      <c r="P982" s="44" t="s">
        <v>2144</v>
      </c>
      <c r="Q982" s="56">
        <v>26</v>
      </c>
      <c r="R982" s="48" t="s">
        <v>418</v>
      </c>
      <c r="S982" s="62" t="s">
        <v>385</v>
      </c>
      <c r="T982" s="73"/>
      <c r="U982" s="62"/>
      <c r="V982" s="62"/>
      <c r="W982" s="52">
        <v>20228362</v>
      </c>
      <c r="X982" s="57"/>
      <c r="AA982" s="47" t="str">
        <f>CONCATENATE("&gt;",F982,"_",C982," ",Z982)</f>
        <v xml:space="preserve">&gt;Goutanap-F_ </v>
      </c>
      <c r="AB982" s="44" t="str">
        <f>P982</f>
        <v>CGGAAGATTGTTGCTGCCCGTGCCCC</v>
      </c>
      <c r="AH982" s="45">
        <v>981</v>
      </c>
    </row>
    <row r="983" spans="1:34" ht="14.25" customHeight="1" thickTop="1" thickBot="1" x14ac:dyDescent="0.25">
      <c r="A983" s="71">
        <v>100</v>
      </c>
      <c r="B983" s="53">
        <f>(I983/1000)/(A983/1000000)</f>
        <v>261</v>
      </c>
      <c r="C983" s="220"/>
      <c r="F983" s="81" t="s">
        <v>2145</v>
      </c>
      <c r="H983" s="48">
        <v>261</v>
      </c>
      <c r="I983" s="49">
        <v>26.1</v>
      </c>
      <c r="J983" s="95">
        <v>222</v>
      </c>
      <c r="K983" s="48">
        <v>42223</v>
      </c>
      <c r="L983" s="50">
        <v>8498</v>
      </c>
      <c r="M983" s="48">
        <v>59</v>
      </c>
      <c r="N983" s="75">
        <v>69.5</v>
      </c>
      <c r="O983" s="61">
        <v>261</v>
      </c>
      <c r="P983" s="44" t="s">
        <v>2146</v>
      </c>
      <c r="Q983" s="56">
        <v>27</v>
      </c>
      <c r="R983" s="48" t="s">
        <v>418</v>
      </c>
      <c r="S983" s="62" t="s">
        <v>385</v>
      </c>
      <c r="T983" s="73"/>
      <c r="U983" s="62"/>
      <c r="V983" s="62"/>
      <c r="W983" s="52">
        <v>20228363</v>
      </c>
      <c r="X983" s="57"/>
      <c r="AA983" s="47" t="str">
        <f>CONCATENATE("&gt;",F983,"_",C983," ",Z983)</f>
        <v xml:space="preserve">&gt;Goutanap-R_ </v>
      </c>
      <c r="AB983" s="44" t="str">
        <f>P983</f>
        <v>GGTTTGCGTGGAGGAATCGGTGGTGGT</v>
      </c>
      <c r="AH983" s="45">
        <v>982</v>
      </c>
    </row>
    <row r="984" spans="1:34" ht="14.25" customHeight="1" thickTop="1" thickBot="1" x14ac:dyDescent="0.25">
      <c r="A984" s="71">
        <v>100</v>
      </c>
      <c r="B984" s="53">
        <f>(I984/1000)/(A984/1000000)</f>
        <v>294.99999999999994</v>
      </c>
      <c r="C984" s="220"/>
      <c r="F984" s="81" t="s">
        <v>2147</v>
      </c>
      <c r="H984" s="48">
        <v>295</v>
      </c>
      <c r="I984" s="49">
        <v>29.5</v>
      </c>
      <c r="J984" s="95">
        <v>210</v>
      </c>
      <c r="K984" s="48">
        <v>42042</v>
      </c>
      <c r="L984" s="50">
        <v>7123</v>
      </c>
      <c r="M984" s="48">
        <v>55</v>
      </c>
      <c r="N984" s="75">
        <v>59.4</v>
      </c>
      <c r="O984" s="61">
        <v>295</v>
      </c>
      <c r="P984" s="44" t="s">
        <v>2148</v>
      </c>
      <c r="Q984" s="56">
        <v>20</v>
      </c>
      <c r="R984" s="48" t="s">
        <v>418</v>
      </c>
      <c r="S984" s="62" t="s">
        <v>406</v>
      </c>
      <c r="T984" s="73" t="s">
        <v>278</v>
      </c>
      <c r="U984" s="62" t="s">
        <v>426</v>
      </c>
      <c r="V984" s="62"/>
      <c r="W984" s="52">
        <v>20228364</v>
      </c>
      <c r="X984" s="57"/>
      <c r="AA984" s="47" t="str">
        <f>CONCATENATE("&gt;",F984,"_",C984," ",Z984)</f>
        <v xml:space="preserve">&gt;GLV-Probe_ </v>
      </c>
      <c r="AB984" s="44" t="str">
        <f>P984</f>
        <v>CCGCCTGGCTACTACAACAA</v>
      </c>
      <c r="AH984" s="45">
        <v>983</v>
      </c>
    </row>
    <row r="985" spans="1:34" ht="14.25" customHeight="1" thickTop="1" thickBot="1" x14ac:dyDescent="0.25">
      <c r="A985" s="71">
        <v>100</v>
      </c>
      <c r="B985" s="53">
        <f>(I985/1000)/(A985/1000000)</f>
        <v>73</v>
      </c>
      <c r="C985" s="220"/>
      <c r="F985" s="81" t="s">
        <v>2149</v>
      </c>
      <c r="H985" s="48">
        <v>73</v>
      </c>
      <c r="I985" s="49">
        <v>7.3</v>
      </c>
      <c r="J985" s="95">
        <v>54</v>
      </c>
      <c r="K985" s="48" t="s">
        <v>2150</v>
      </c>
      <c r="L985" s="50">
        <v>7411</v>
      </c>
      <c r="M985" s="48">
        <v>55</v>
      </c>
      <c r="N985" s="75">
        <v>59.4</v>
      </c>
      <c r="O985" s="61">
        <v>73</v>
      </c>
      <c r="P985" s="44" t="s">
        <v>2151</v>
      </c>
      <c r="Q985" s="56">
        <v>20</v>
      </c>
      <c r="R985" s="48" t="s">
        <v>418</v>
      </c>
      <c r="S985" s="62" t="s">
        <v>406</v>
      </c>
      <c r="T985" s="73" t="s">
        <v>279</v>
      </c>
      <c r="U985" s="62" t="s">
        <v>407</v>
      </c>
      <c r="V985" s="62"/>
      <c r="W985" s="52">
        <v>20228365</v>
      </c>
      <c r="X985" s="57"/>
      <c r="AA985" s="47" t="str">
        <f>CONCATENATE("&gt;",F985,"_",C985," ",Z985)</f>
        <v xml:space="preserve">&gt;Goutanap-P_ </v>
      </c>
      <c r="AB985" s="44" t="str">
        <f>P985</f>
        <v>TACAAGACTCCGCCTCAACC</v>
      </c>
      <c r="AH985" s="45">
        <v>984</v>
      </c>
    </row>
    <row r="986" spans="1:34" ht="14.25" customHeight="1" thickTop="1" thickBot="1" x14ac:dyDescent="0.25">
      <c r="A986" s="71">
        <v>100</v>
      </c>
      <c r="B986" s="53">
        <f>(I986/1000)/(A986/1000000)</f>
        <v>248.99999999999997</v>
      </c>
      <c r="C986" s="220" t="s">
        <v>3208</v>
      </c>
      <c r="F986" s="81" t="s">
        <v>2001</v>
      </c>
      <c r="H986" s="48">
        <v>249</v>
      </c>
      <c r="I986" s="49">
        <v>24.9</v>
      </c>
      <c r="J986" s="95">
        <v>200</v>
      </c>
      <c r="K986" s="48" t="s">
        <v>2143</v>
      </c>
      <c r="L986" s="50">
        <v>8023</v>
      </c>
      <c r="M986" s="48">
        <v>56</v>
      </c>
      <c r="N986" s="75">
        <v>64.2</v>
      </c>
      <c r="O986" s="61">
        <v>249</v>
      </c>
      <c r="P986" s="44" t="s">
        <v>516</v>
      </c>
      <c r="Q986" s="56">
        <v>23</v>
      </c>
      <c r="R986" s="48" t="s">
        <v>418</v>
      </c>
      <c r="S986" s="62" t="s">
        <v>406</v>
      </c>
      <c r="T986" s="73" t="s">
        <v>278</v>
      </c>
      <c r="U986" s="62" t="s">
        <v>426</v>
      </c>
      <c r="V986" s="62"/>
      <c r="W986" s="52">
        <v>20228366</v>
      </c>
      <c r="X986" s="57"/>
      <c r="Z986" s="104" t="s">
        <v>3248</v>
      </c>
      <c r="AA986" s="47" t="str">
        <f>CONCATENATE("&gt;",F986,"_",C986," ",Z986)</f>
        <v>&gt;TBE-Probe_569a Flav.TBEV</v>
      </c>
      <c r="AB986" s="44" t="str">
        <f>P986</f>
        <v>TGAGCCACCATCACCCAGACACA</v>
      </c>
      <c r="AH986" s="45">
        <v>985</v>
      </c>
    </row>
    <row r="987" spans="1:34" ht="14.25" customHeight="1" thickTop="1" thickBot="1" x14ac:dyDescent="0.25">
      <c r="A987" s="71">
        <v>100</v>
      </c>
      <c r="B987" s="53">
        <f>(I987/1000)/(A987/1000000)</f>
        <v>376</v>
      </c>
      <c r="C987" s="220"/>
      <c r="F987" s="81" t="s">
        <v>2152</v>
      </c>
      <c r="H987" s="48">
        <v>376</v>
      </c>
      <c r="I987" s="49">
        <v>37.6</v>
      </c>
      <c r="J987" s="95">
        <v>211</v>
      </c>
      <c r="K987" s="224">
        <v>42253</v>
      </c>
      <c r="L987" s="50">
        <v>5614</v>
      </c>
      <c r="M987" s="48">
        <v>63</v>
      </c>
      <c r="N987" s="75">
        <v>61</v>
      </c>
      <c r="O987" s="61">
        <v>376</v>
      </c>
      <c r="P987" s="44" t="s">
        <v>2153</v>
      </c>
      <c r="Q987" s="56">
        <v>19</v>
      </c>
      <c r="R987" s="48" t="s">
        <v>418</v>
      </c>
      <c r="S987" s="62" t="s">
        <v>385</v>
      </c>
      <c r="T987" s="73"/>
      <c r="U987" s="62"/>
      <c r="V987" s="62"/>
      <c r="W987" s="52">
        <v>20102970</v>
      </c>
      <c r="X987" s="57"/>
      <c r="AA987" s="47" t="str">
        <f>CONCATENATE("&gt;",F987,"_",C987," ",Z987)</f>
        <v xml:space="preserve">&gt;3nc_ </v>
      </c>
      <c r="AB987" s="44" t="str">
        <f>P987</f>
        <v>ATAACCCCTCCCCCAGCCT</v>
      </c>
      <c r="AH987" s="45">
        <v>986</v>
      </c>
    </row>
    <row r="988" spans="1:34" ht="14.25" customHeight="1" thickTop="1" thickBot="1" x14ac:dyDescent="0.25">
      <c r="A988" s="71">
        <v>100</v>
      </c>
      <c r="B988" s="53">
        <f>(I988/1000)/(A988/1000000)</f>
        <v>415.99999999999994</v>
      </c>
      <c r="C988" s="220"/>
      <c r="F988" s="81" t="s">
        <v>2154</v>
      </c>
      <c r="H988" s="48">
        <v>416</v>
      </c>
      <c r="I988" s="49">
        <v>41.6</v>
      </c>
      <c r="J988" s="95">
        <v>264</v>
      </c>
      <c r="K988" s="224">
        <v>42132</v>
      </c>
      <c r="L988" s="50">
        <v>6349</v>
      </c>
      <c r="M988" s="48">
        <v>61</v>
      </c>
      <c r="N988" s="75">
        <v>63.7</v>
      </c>
      <c r="O988" s="61">
        <v>416</v>
      </c>
      <c r="P988" s="44" t="s">
        <v>2155</v>
      </c>
      <c r="Q988" s="56">
        <v>21</v>
      </c>
      <c r="R988" s="48" t="s">
        <v>418</v>
      </c>
      <c r="S988" s="62" t="s">
        <v>385</v>
      </c>
      <c r="T988" s="73"/>
      <c r="U988" s="62"/>
      <c r="V988" s="62"/>
      <c r="W988" s="52">
        <v>20102971</v>
      </c>
      <c r="X988" s="57"/>
      <c r="AA988" s="47" t="str">
        <f>CONCATENATE("&gt;",F988,"_",C988," ",Z988)</f>
        <v xml:space="preserve">&gt;RAPSYN_134_ </v>
      </c>
      <c r="AB988" s="44" t="str">
        <f>P988</f>
        <v>AGCTTCTCATTGCTGCGCGCC</v>
      </c>
      <c r="AH988" s="45">
        <v>987</v>
      </c>
    </row>
    <row r="989" spans="1:34" ht="14.25" customHeight="1" thickTop="1" thickBot="1" x14ac:dyDescent="0.25">
      <c r="A989" s="71">
        <v>100</v>
      </c>
      <c r="B989" s="53">
        <f>(I989/1000)/(A989/1000000)</f>
        <v>337</v>
      </c>
      <c r="F989" s="81" t="s">
        <v>2156</v>
      </c>
      <c r="H989" s="48">
        <v>337</v>
      </c>
      <c r="I989" s="49">
        <v>33.700000000000003</v>
      </c>
      <c r="J989" s="95">
        <v>213</v>
      </c>
      <c r="K989" s="224">
        <v>42070</v>
      </c>
      <c r="L989" s="50">
        <v>6311</v>
      </c>
      <c r="M989" s="48">
        <v>57</v>
      </c>
      <c r="N989" s="75">
        <v>61.8</v>
      </c>
      <c r="O989" s="61">
        <v>337</v>
      </c>
      <c r="P989" s="44" t="s">
        <v>2157</v>
      </c>
      <c r="Q989" s="56">
        <v>21</v>
      </c>
      <c r="R989" s="48" t="s">
        <v>418</v>
      </c>
      <c r="S989" s="62" t="s">
        <v>385</v>
      </c>
      <c r="T989" s="73"/>
      <c r="U989" s="62"/>
      <c r="V989" s="62"/>
      <c r="W989" s="52">
        <v>20102972</v>
      </c>
      <c r="X989" s="57"/>
      <c r="AA989" s="47" t="str">
        <f>CONCATENATE("&gt;",F989,"_",C989," ",Z989)</f>
        <v xml:space="preserve">&gt;RAPSYN_135_ </v>
      </c>
      <c r="AB989" s="44" t="str">
        <f>P989</f>
        <v>TGGCTTCCAACTCCCAGACAC</v>
      </c>
      <c r="AH989" s="45">
        <v>988</v>
      </c>
    </row>
    <row r="990" spans="1:34" ht="14.25" customHeight="1" thickTop="1" thickBot="1" x14ac:dyDescent="0.25">
      <c r="A990" s="71">
        <v>100</v>
      </c>
      <c r="B990" s="53">
        <f>(I990/1000)/(A990/1000000)</f>
        <v>431</v>
      </c>
      <c r="C990" s="220"/>
      <c r="F990" s="81" t="s">
        <v>2158</v>
      </c>
      <c r="H990" s="48">
        <v>431</v>
      </c>
      <c r="I990" s="49">
        <v>43.1</v>
      </c>
      <c r="J990" s="95">
        <v>341</v>
      </c>
      <c r="K990" s="224">
        <v>42196</v>
      </c>
      <c r="L990" s="50">
        <v>7922</v>
      </c>
      <c r="M990" s="48">
        <v>53</v>
      </c>
      <c r="N990" s="75">
        <v>66.400000000000006</v>
      </c>
      <c r="O990" s="61">
        <v>431</v>
      </c>
      <c r="P990" s="44" t="s">
        <v>2159</v>
      </c>
      <c r="Q990" s="56">
        <v>26</v>
      </c>
      <c r="R990" s="48" t="s">
        <v>418</v>
      </c>
      <c r="S990" s="62" t="s">
        <v>385</v>
      </c>
      <c r="T990" s="73"/>
      <c r="U990" s="62"/>
      <c r="V990" s="62"/>
      <c r="W990" s="52">
        <v>20102973</v>
      </c>
      <c r="X990" s="57"/>
      <c r="Y990" s="220"/>
      <c r="Z990" s="104" t="s">
        <v>3246</v>
      </c>
      <c r="AA990" s="47" t="str">
        <f>CONCATENATE("&gt;",F990,"_",C990," ",Z990)</f>
        <v>&gt;Sind16aFw_ Alpha.SindV</v>
      </c>
      <c r="AB990" s="44" t="str">
        <f>P990</f>
        <v>TTGGGCACATGCTCGTACTGTCACCA</v>
      </c>
      <c r="AH990" s="45">
        <v>989</v>
      </c>
    </row>
    <row r="991" spans="1:34" ht="14.25" customHeight="1" thickTop="1" thickBot="1" x14ac:dyDescent="0.25">
      <c r="A991" s="71">
        <v>100</v>
      </c>
      <c r="B991" s="53">
        <f>(I991/1000)/(A991/1000000)</f>
        <v>250</v>
      </c>
      <c r="C991" s="220"/>
      <c r="F991" s="81" t="s">
        <v>2160</v>
      </c>
      <c r="H991" s="48">
        <v>250</v>
      </c>
      <c r="I991" s="49">
        <v>25</v>
      </c>
      <c r="J991" s="95">
        <v>193</v>
      </c>
      <c r="K991" s="48" t="s">
        <v>2143</v>
      </c>
      <c r="L991" s="50">
        <v>7742</v>
      </c>
      <c r="M991" s="48">
        <v>68</v>
      </c>
      <c r="N991" s="75">
        <v>71.2</v>
      </c>
      <c r="O991" s="61">
        <v>250</v>
      </c>
      <c r="P991" s="44" t="s">
        <v>2161</v>
      </c>
      <c r="Q991" s="56">
        <v>25</v>
      </c>
      <c r="R991" s="48" t="s">
        <v>418</v>
      </c>
      <c r="S991" s="62" t="s">
        <v>385</v>
      </c>
      <c r="T991" s="73"/>
      <c r="U991" s="62"/>
      <c r="V991" s="62"/>
      <c r="W991" s="52">
        <v>20102974</v>
      </c>
      <c r="X991" s="57"/>
      <c r="Y991" s="220"/>
      <c r="Z991" s="104" t="s">
        <v>3246</v>
      </c>
      <c r="AA991" s="47" t="str">
        <f>CONCATENATE("&gt;",F991,"_",C991," ",Z991)</f>
        <v>&gt;Sind16aRev_ Alpha.SindV</v>
      </c>
      <c r="AB991" s="44" t="str">
        <f>P991</f>
        <v>CGCGTGGGCAACAGGGACCATGCAG</v>
      </c>
      <c r="AH991" s="45">
        <v>990</v>
      </c>
    </row>
    <row r="992" spans="1:34" ht="14.25" customHeight="1" thickTop="1" thickBot="1" x14ac:dyDescent="0.25">
      <c r="A992" s="71">
        <v>100</v>
      </c>
      <c r="B992" s="53">
        <f>(I992/1000)/(A992/1000000)</f>
        <v>327.99999999999994</v>
      </c>
      <c r="C992" s="220"/>
      <c r="F992" s="81" t="s">
        <v>2162</v>
      </c>
      <c r="H992" s="48">
        <v>328</v>
      </c>
      <c r="I992" s="49">
        <v>32.799999999999997</v>
      </c>
      <c r="J992" s="95">
        <v>281</v>
      </c>
      <c r="K992" s="48">
        <v>42134</v>
      </c>
      <c r="L992" s="50">
        <v>8566</v>
      </c>
      <c r="M992" s="48">
        <v>42</v>
      </c>
      <c r="N992" s="75">
        <v>63.7</v>
      </c>
      <c r="O992" s="61">
        <v>328</v>
      </c>
      <c r="P992" s="44" t="s">
        <v>2163</v>
      </c>
      <c r="Q992" s="56">
        <v>28</v>
      </c>
      <c r="R992" s="48" t="s">
        <v>418</v>
      </c>
      <c r="S992" s="62" t="s">
        <v>385</v>
      </c>
      <c r="T992" s="73"/>
      <c r="U992" s="62"/>
      <c r="V992" s="62"/>
      <c r="W992" s="52">
        <v>20155114</v>
      </c>
      <c r="X992" s="57"/>
      <c r="AA992" s="47" t="str">
        <f>CONCATENATE("&gt;",F992,"_",C992," ",Z992)</f>
        <v xml:space="preserve">&gt;FG1_ </v>
      </c>
      <c r="AB992" s="44" t="str">
        <f>P992</f>
        <v>TCAAGGAACTCCACACATGAGATGTACT</v>
      </c>
      <c r="AH992" s="45">
        <v>991</v>
      </c>
    </row>
    <row r="993" spans="1:34" ht="14.25" customHeight="1" thickTop="1" thickBot="1" x14ac:dyDescent="0.25">
      <c r="A993" s="71">
        <v>100</v>
      </c>
      <c r="B993" s="53">
        <f>(I993/1000)/(A993/1000000)</f>
        <v>424</v>
      </c>
      <c r="C993" s="220"/>
      <c r="F993" s="81" t="s">
        <v>2164</v>
      </c>
      <c r="H993" s="48">
        <v>424</v>
      </c>
      <c r="I993" s="49">
        <v>42.4</v>
      </c>
      <c r="J993" s="95">
        <v>400</v>
      </c>
      <c r="K993" s="48">
        <v>42168</v>
      </c>
      <c r="L993" s="50">
        <v>9422</v>
      </c>
      <c r="M993" s="48">
        <v>51</v>
      </c>
      <c r="N993" s="75">
        <v>69.5</v>
      </c>
      <c r="O993" s="61">
        <v>424</v>
      </c>
      <c r="P993" s="44" t="s">
        <v>2165</v>
      </c>
      <c r="Q993" s="56">
        <v>31</v>
      </c>
      <c r="R993" s="48" t="s">
        <v>418</v>
      </c>
      <c r="S993" s="62" t="s">
        <v>385</v>
      </c>
      <c r="T993" s="73"/>
      <c r="U993" s="62"/>
      <c r="V993" s="62"/>
      <c r="W993" s="52">
        <v>20155115</v>
      </c>
      <c r="X993" s="57"/>
      <c r="AA993" s="47" t="str">
        <f>CONCATENATE("&gt;",F993,"_",C993," ",Z993)</f>
        <v xml:space="preserve">&gt;FG2_ </v>
      </c>
      <c r="AB993" s="44" t="str">
        <f>P993</f>
        <v>GTGTCCCATCCTGCTGTGTCATCAGCATACA</v>
      </c>
      <c r="AH993" s="45">
        <v>992</v>
      </c>
    </row>
    <row r="994" spans="1:34" ht="14.25" customHeight="1" thickTop="1" thickBot="1" x14ac:dyDescent="0.25">
      <c r="A994" s="71">
        <v>100</v>
      </c>
      <c r="B994" s="53">
        <f>(I994/1000)/(A994/1000000)</f>
        <v>268</v>
      </c>
      <c r="C994" s="220">
        <v>716</v>
      </c>
      <c r="F994" s="81" t="s">
        <v>2166</v>
      </c>
      <c r="H994" s="48">
        <v>268</v>
      </c>
      <c r="I994" s="49">
        <v>26.8</v>
      </c>
      <c r="J994" s="95">
        <v>243</v>
      </c>
      <c r="K994" s="48">
        <v>42045</v>
      </c>
      <c r="L994" s="50">
        <v>9082</v>
      </c>
      <c r="M994" s="48">
        <v>36</v>
      </c>
      <c r="N994" s="75">
        <v>61.7</v>
      </c>
      <c r="O994" s="61">
        <v>268</v>
      </c>
      <c r="P994" s="44" t="s">
        <v>866</v>
      </c>
      <c r="Q994" s="56">
        <v>29</v>
      </c>
      <c r="R994" s="48" t="s">
        <v>418</v>
      </c>
      <c r="S994" s="62" t="s">
        <v>385</v>
      </c>
      <c r="T994" s="73"/>
      <c r="U994" s="62"/>
      <c r="V994" s="62"/>
      <c r="W994" s="52">
        <v>20155116</v>
      </c>
      <c r="X994" s="57"/>
      <c r="Z994" s="104" t="s">
        <v>2413</v>
      </c>
      <c r="AA994" s="47" t="str">
        <f>CONCATENATE("&gt;",F994,"_",C994," ",Z994)</f>
        <v>&gt;PanFlavi_FWR_AAR_716 Flav</v>
      </c>
      <c r="AB994" s="44" t="str">
        <f>P994</f>
        <v>TACAACATGATGGGAAAGAGAGAGAARAA</v>
      </c>
      <c r="AH994" s="45">
        <v>993</v>
      </c>
    </row>
    <row r="995" spans="1:34" ht="14.25" customHeight="1" thickTop="1" thickBot="1" x14ac:dyDescent="0.25">
      <c r="A995" s="71">
        <v>100</v>
      </c>
      <c r="B995" s="53">
        <f>(I995/1000)/(A995/1000000)</f>
        <v>477.00000000000006</v>
      </c>
      <c r="C995" s="220">
        <v>717</v>
      </c>
      <c r="F995" s="81" t="s">
        <v>2167</v>
      </c>
      <c r="H995" s="48">
        <v>477</v>
      </c>
      <c r="I995" s="49">
        <v>47.7</v>
      </c>
      <c r="J995" s="95">
        <v>333</v>
      </c>
      <c r="K995" s="48">
        <v>42257</v>
      </c>
      <c r="L995" s="50">
        <v>6987</v>
      </c>
      <c r="M995" s="48">
        <v>60</v>
      </c>
      <c r="N995" s="75">
        <v>66</v>
      </c>
      <c r="O995" s="61">
        <v>477</v>
      </c>
      <c r="P995" s="44" t="s">
        <v>869</v>
      </c>
      <c r="Q995" s="56">
        <v>23</v>
      </c>
      <c r="R995" s="48" t="s">
        <v>418</v>
      </c>
      <c r="S995" s="62" t="s">
        <v>385</v>
      </c>
      <c r="T995" s="73"/>
      <c r="U995" s="62"/>
      <c r="V995" s="62"/>
      <c r="W995" s="52">
        <v>20155117</v>
      </c>
      <c r="X995" s="57"/>
      <c r="Z995" s="104" t="s">
        <v>2413</v>
      </c>
      <c r="AA995" s="47" t="str">
        <f>CONCATENATE("&gt;",F995,"_",C995," ",Z995)</f>
        <v>&gt;PanFlavi_REV_KR_717 Flav</v>
      </c>
      <c r="AB995" s="44" t="str">
        <f>P995</f>
        <v>GTGTCCCAKCCRGCTGTGTCATC</v>
      </c>
      <c r="AH995" s="45">
        <v>994</v>
      </c>
    </row>
    <row r="996" spans="1:34" ht="14.25" customHeight="1" thickTop="1" thickBot="1" x14ac:dyDescent="0.25">
      <c r="A996" s="71">
        <v>100</v>
      </c>
      <c r="B996" s="53">
        <f>(I996/1000)/(A996/1000000)</f>
        <v>377</v>
      </c>
      <c r="C996" s="220"/>
      <c r="F996" s="81" t="s">
        <v>2168</v>
      </c>
      <c r="H996" s="48">
        <v>377</v>
      </c>
      <c r="I996" s="49">
        <v>37.700000000000003</v>
      </c>
      <c r="J996" s="95">
        <v>205</v>
      </c>
      <c r="K996" s="48">
        <v>42253</v>
      </c>
      <c r="L996" s="50">
        <v>5441</v>
      </c>
      <c r="M996" s="48">
        <v>44</v>
      </c>
      <c r="N996" s="75">
        <v>51.4</v>
      </c>
      <c r="O996" s="61">
        <v>377</v>
      </c>
      <c r="P996" s="44" t="s">
        <v>952</v>
      </c>
      <c r="Q996" s="56">
        <v>18</v>
      </c>
      <c r="R996" s="48" t="s">
        <v>418</v>
      </c>
      <c r="S996" s="62" t="s">
        <v>385</v>
      </c>
      <c r="T996" s="73"/>
      <c r="U996" s="62"/>
      <c r="V996" s="62"/>
      <c r="W996" s="52">
        <v>20155118</v>
      </c>
      <c r="X996" s="57"/>
      <c r="Z996" s="104" t="s">
        <v>3249</v>
      </c>
      <c r="AA996" s="47" t="str">
        <f>CONCATENATE("&gt;",F996,"_",C996," ",Z996)</f>
        <v>&gt;USUTU_FWR_ Flav.USUV</v>
      </c>
      <c r="AB996" s="44" t="str">
        <f>P996</f>
        <v>CGTTCTCGACTTTGACTA</v>
      </c>
      <c r="AH996" s="45">
        <v>995</v>
      </c>
    </row>
    <row r="997" spans="1:34" ht="14.25" customHeight="1" thickTop="1" thickBot="1" x14ac:dyDescent="0.25">
      <c r="A997" s="71">
        <v>100</v>
      </c>
      <c r="B997" s="53">
        <f>(I997/1000)/(A997/1000000)</f>
        <v>386</v>
      </c>
      <c r="F997" s="81" t="s">
        <v>2169</v>
      </c>
      <c r="H997" s="48">
        <v>386</v>
      </c>
      <c r="I997" s="49">
        <v>38.6</v>
      </c>
      <c r="J997" s="95">
        <v>251</v>
      </c>
      <c r="K997" s="48">
        <v>42013</v>
      </c>
      <c r="L997" s="50">
        <v>6491</v>
      </c>
      <c r="M997" s="48">
        <v>38</v>
      </c>
      <c r="N997" s="75">
        <v>54</v>
      </c>
      <c r="O997" s="61">
        <v>386</v>
      </c>
      <c r="P997" s="44" t="s">
        <v>954</v>
      </c>
      <c r="Q997" s="56">
        <v>21</v>
      </c>
      <c r="R997" s="48" t="s">
        <v>418</v>
      </c>
      <c r="S997" s="62" t="s">
        <v>385</v>
      </c>
      <c r="T997" s="73"/>
      <c r="U997" s="62"/>
      <c r="V997" s="62"/>
      <c r="W997" s="52">
        <v>20155119</v>
      </c>
      <c r="X997" s="57"/>
      <c r="Z997" s="104" t="s">
        <v>3249</v>
      </c>
      <c r="AA997" s="47" t="str">
        <f>CONCATENATE("&gt;",F997,"_",C997," ",Z997)</f>
        <v>&gt;USUTU_REV_ Flav.USUV</v>
      </c>
      <c r="AB997" s="44" t="str">
        <f>P997</f>
        <v>GCTAGTAGTAGTTCTTATGGA</v>
      </c>
      <c r="AH997" s="45">
        <v>996</v>
      </c>
    </row>
    <row r="998" spans="1:34" ht="14.25" customHeight="1" thickTop="1" thickBot="1" x14ac:dyDescent="0.25">
      <c r="A998" s="71">
        <v>100</v>
      </c>
      <c r="B998" s="53">
        <f>(I998/1000)/(A998/1000000)</f>
        <v>287</v>
      </c>
      <c r="C998" s="220" t="s">
        <v>3130</v>
      </c>
      <c r="F998" s="81" t="s">
        <v>2170</v>
      </c>
      <c r="H998" s="48">
        <v>287</v>
      </c>
      <c r="I998" s="49">
        <v>28.7</v>
      </c>
      <c r="J998" s="95">
        <v>204</v>
      </c>
      <c r="K998" s="48">
        <v>42254</v>
      </c>
      <c r="L998" s="50">
        <v>7106</v>
      </c>
      <c r="M998" s="48">
        <v>43</v>
      </c>
      <c r="N998" s="75">
        <v>58.9</v>
      </c>
      <c r="O998" s="61">
        <v>287</v>
      </c>
      <c r="P998" s="44" t="s">
        <v>27</v>
      </c>
      <c r="Q998" s="56">
        <v>23</v>
      </c>
      <c r="R998" s="48" t="s">
        <v>418</v>
      </c>
      <c r="S998" s="62" t="s">
        <v>385</v>
      </c>
      <c r="T998" s="73"/>
      <c r="U998" s="62"/>
      <c r="V998" s="62"/>
      <c r="W998" s="52">
        <v>20155120</v>
      </c>
      <c r="X998" s="57"/>
      <c r="Z998" s="104" t="s">
        <v>3239</v>
      </c>
      <c r="AA998" s="47" t="str">
        <f>CONCATENATE("&gt;",F998,"_",C998," ",Z998)</f>
        <v>&gt;RVFVG2Fw_164b Phlebo.RVFV</v>
      </c>
      <c r="AB998" s="44" t="str">
        <f>P998</f>
        <v>AAAGGAACAATGGACTCTGGTCA</v>
      </c>
      <c r="AH998" s="45">
        <v>997</v>
      </c>
    </row>
    <row r="999" spans="1:34" ht="14.25" customHeight="1" thickTop="1" thickBot="1" x14ac:dyDescent="0.25">
      <c r="A999" s="71">
        <v>100</v>
      </c>
      <c r="B999" s="53">
        <f>(I999/1000)/(A999/1000000)</f>
        <v>405</v>
      </c>
      <c r="C999" s="220"/>
      <c r="F999" s="81" t="s">
        <v>2171</v>
      </c>
      <c r="H999" s="48">
        <v>405</v>
      </c>
      <c r="I999" s="49">
        <v>40.5</v>
      </c>
      <c r="J999" s="95">
        <v>315</v>
      </c>
      <c r="K999" s="48">
        <v>42165</v>
      </c>
      <c r="L999" s="50">
        <v>7776</v>
      </c>
      <c r="M999" s="48">
        <v>42</v>
      </c>
      <c r="N999" s="75">
        <v>61.6</v>
      </c>
      <c r="O999" s="61">
        <v>405</v>
      </c>
      <c r="P999" s="44" t="s">
        <v>30</v>
      </c>
      <c r="Q999" s="56">
        <v>26</v>
      </c>
      <c r="R999" s="48" t="s">
        <v>418</v>
      </c>
      <c r="S999" s="62" t="s">
        <v>385</v>
      </c>
      <c r="T999" s="73"/>
      <c r="U999" s="62"/>
      <c r="V999" s="62"/>
      <c r="W999" s="52">
        <v>20155121</v>
      </c>
      <c r="X999" s="57"/>
      <c r="Z999" s="104" t="s">
        <v>3239</v>
      </c>
      <c r="AA999" s="47" t="str">
        <f>CONCATENATE("&gt;",F999,"_",C999," ",Z999)</f>
        <v>&gt;RVFVG2Rev_ Phlebo.RVFV</v>
      </c>
      <c r="AB999" s="44" t="str">
        <f>P999</f>
        <v>CACTTCTTACTACCATGTCCTCCAAT</v>
      </c>
      <c r="AH999" s="45">
        <v>998</v>
      </c>
    </row>
    <row r="1000" spans="1:34" ht="14.25" customHeight="1" thickTop="1" thickBot="1" x14ac:dyDescent="0.25">
      <c r="A1000" s="71">
        <v>100</v>
      </c>
      <c r="B1000" s="53">
        <f>(I1000/1000)/(A1000/1000000)</f>
        <v>310</v>
      </c>
      <c r="F1000" s="81" t="s">
        <v>2172</v>
      </c>
      <c r="H1000" s="48">
        <v>310</v>
      </c>
      <c r="I1000" s="49">
        <v>31</v>
      </c>
      <c r="J1000" s="95">
        <v>171</v>
      </c>
      <c r="K1000" s="48">
        <v>42041</v>
      </c>
      <c r="L1000" s="50">
        <v>5501</v>
      </c>
      <c r="M1000" s="48">
        <v>58</v>
      </c>
      <c r="N1000" s="75">
        <v>57.1</v>
      </c>
      <c r="O1000" s="61">
        <v>310</v>
      </c>
      <c r="P1000" s="44" t="s">
        <v>1277</v>
      </c>
      <c r="Q1000" s="56">
        <v>18</v>
      </c>
      <c r="R1000" s="48" t="s">
        <v>418</v>
      </c>
      <c r="S1000" s="62" t="s">
        <v>385</v>
      </c>
      <c r="T1000" s="73"/>
      <c r="U1000" s="62"/>
      <c r="V1000" s="62"/>
      <c r="W1000" s="52">
        <v>20155122</v>
      </c>
      <c r="X1000" s="57"/>
      <c r="Z1000" s="104" t="s">
        <v>3239</v>
      </c>
      <c r="AA1000" s="47" t="str">
        <f>CONCATENATE("&gt;",F1000,"_",C1000," ",Z1000)</f>
        <v>&gt;RVF_FP_ Phlebo.RVFV</v>
      </c>
      <c r="AB1000" s="44" t="str">
        <f>P1000</f>
        <v>TGCCACGAGTYAGAGCCA</v>
      </c>
      <c r="AH1000" s="45">
        <v>999</v>
      </c>
    </row>
    <row r="1001" spans="1:34" ht="14.25" customHeight="1" thickTop="1" thickBot="1" x14ac:dyDescent="0.25">
      <c r="A1001" s="71">
        <v>100</v>
      </c>
      <c r="B1001" s="53">
        <f>(I1001/1000)/(A1001/1000000)</f>
        <v>286</v>
      </c>
      <c r="F1001" s="81" t="s">
        <v>2173</v>
      </c>
      <c r="H1001" s="48">
        <v>286</v>
      </c>
      <c r="I1001" s="49">
        <v>28.6</v>
      </c>
      <c r="J1001" s="95">
        <v>160</v>
      </c>
      <c r="K1001" s="48">
        <v>42129</v>
      </c>
      <c r="L1001" s="50">
        <v>5579</v>
      </c>
      <c r="M1001" s="48">
        <v>63</v>
      </c>
      <c r="N1001" s="75">
        <v>59.4</v>
      </c>
      <c r="O1001" s="61">
        <v>286</v>
      </c>
      <c r="P1001" s="44" t="s">
        <v>1279</v>
      </c>
      <c r="Q1001" s="56">
        <v>18</v>
      </c>
      <c r="R1001" s="48" t="s">
        <v>418</v>
      </c>
      <c r="S1001" s="62" t="s">
        <v>385</v>
      </c>
      <c r="T1001" s="73"/>
      <c r="U1001" s="62"/>
      <c r="V1001" s="62"/>
      <c r="W1001" s="52">
        <v>20155123</v>
      </c>
      <c r="X1001" s="57"/>
      <c r="Z1001" s="104" t="s">
        <v>3239</v>
      </c>
      <c r="AA1001" s="47" t="str">
        <f>CONCATENATE("&gt;",F1001,"_",C1001," ",Z1001)</f>
        <v>&gt;RVF-RP_ Phlebo.RVFV</v>
      </c>
      <c r="AB1001" s="44" t="str">
        <f>P1001</f>
        <v>GTGGGTCCGAGAGTYTGC</v>
      </c>
      <c r="AH1001" s="45">
        <v>1000</v>
      </c>
    </row>
    <row r="1002" spans="1:34" ht="14.25" customHeight="1" thickTop="1" thickBot="1" x14ac:dyDescent="0.25">
      <c r="A1002" s="71">
        <v>100</v>
      </c>
      <c r="B1002" s="53">
        <f>(I1002/1000)/(A1002/1000000)</f>
        <v>264</v>
      </c>
      <c r="C1002" s="45">
        <v>747</v>
      </c>
      <c r="E1002" s="45">
        <v>264</v>
      </c>
      <c r="F1002" s="81" t="s">
        <v>394</v>
      </c>
      <c r="H1002" s="48">
        <v>264</v>
      </c>
      <c r="I1002" s="49">
        <v>26.4</v>
      </c>
      <c r="J1002" s="95">
        <v>179</v>
      </c>
      <c r="K1002" s="48">
        <v>42222</v>
      </c>
      <c r="L1002" s="50">
        <v>6767</v>
      </c>
      <c r="M1002" s="48">
        <v>40</v>
      </c>
      <c r="N1002" s="75">
        <v>56.5</v>
      </c>
      <c r="O1002" s="61">
        <v>264</v>
      </c>
      <c r="P1002" s="44" t="s">
        <v>397</v>
      </c>
      <c r="Q1002" s="56">
        <v>22</v>
      </c>
      <c r="R1002" s="48" t="s">
        <v>418</v>
      </c>
      <c r="S1002" s="62" t="s">
        <v>385</v>
      </c>
      <c r="T1002" s="73"/>
      <c r="U1002" s="62"/>
      <c r="V1002" s="62"/>
      <c r="W1002" s="52">
        <v>20155124</v>
      </c>
      <c r="X1002" s="57"/>
      <c r="Z1002" s="104" t="s">
        <v>3239</v>
      </c>
      <c r="AA1002" s="47" t="str">
        <f>CONCATENATE("&gt;",F1002,"_",C1002," ",Z1002)</f>
        <v>&gt;RVF-forw_747 Phlebo.RVFV</v>
      </c>
      <c r="AB1002" s="44" t="str">
        <f>P1002</f>
        <v>TGAAAATTCCTGAGACACATGG</v>
      </c>
      <c r="AH1002" s="45">
        <v>1001</v>
      </c>
    </row>
    <row r="1003" spans="1:34" ht="14.25" customHeight="1" thickTop="1" thickBot="1" x14ac:dyDescent="0.25">
      <c r="A1003" s="71">
        <v>100</v>
      </c>
      <c r="B1003" s="53">
        <f>(I1003/1000)/(A1003/1000000)</f>
        <v>497</v>
      </c>
      <c r="C1003" s="220">
        <v>748</v>
      </c>
      <c r="E1003" s="45">
        <v>497</v>
      </c>
      <c r="F1003" s="81" t="s">
        <v>398</v>
      </c>
      <c r="H1003" s="48">
        <v>497</v>
      </c>
      <c r="I1003" s="49">
        <v>49.7</v>
      </c>
      <c r="J1003" s="95">
        <v>315</v>
      </c>
      <c r="K1003" s="48">
        <v>42195</v>
      </c>
      <c r="L1003" s="50">
        <v>6347</v>
      </c>
      <c r="M1003" s="48">
        <v>42</v>
      </c>
      <c r="N1003" s="75">
        <v>55.9</v>
      </c>
      <c r="O1003" s="61">
        <v>497</v>
      </c>
      <c r="P1003" s="44" t="s">
        <v>401</v>
      </c>
      <c r="Q1003" s="56">
        <v>21</v>
      </c>
      <c r="R1003" s="48" t="s">
        <v>418</v>
      </c>
      <c r="S1003" s="62" t="s">
        <v>385</v>
      </c>
      <c r="T1003" s="73"/>
      <c r="U1003" s="62"/>
      <c r="V1003" s="62"/>
      <c r="W1003" s="52">
        <v>20155125</v>
      </c>
      <c r="X1003" s="57"/>
      <c r="Y1003" s="220"/>
      <c r="Z1003" s="104" t="s">
        <v>3239</v>
      </c>
      <c r="AA1003" s="47" t="str">
        <f>CONCATENATE("&gt;",F1003,"_",C1003," ",Z1003)</f>
        <v>&gt;RVF-rev_748 Phlebo.RVFV</v>
      </c>
      <c r="AB1003" s="44" t="str">
        <f>P1003</f>
        <v>ACTTCCTTGCATCATCTGATG</v>
      </c>
      <c r="AH1003" s="45">
        <v>1002</v>
      </c>
    </row>
    <row r="1004" spans="1:34" ht="14.25" customHeight="1" thickTop="1" thickBot="1" x14ac:dyDescent="0.25">
      <c r="A1004" s="71">
        <v>100</v>
      </c>
      <c r="B1004" s="53">
        <f>(I1004/1000)/(A1004/1000000)</f>
        <v>80.999999999999986</v>
      </c>
      <c r="C1004" s="220" t="s">
        <v>3126</v>
      </c>
      <c r="F1004" s="81" t="s">
        <v>2174</v>
      </c>
      <c r="H1004" s="48">
        <v>81</v>
      </c>
      <c r="I1004" s="49">
        <v>8.1</v>
      </c>
      <c r="J1004" s="95">
        <v>79</v>
      </c>
      <c r="K1004" s="224">
        <v>42249</v>
      </c>
      <c r="L1004" s="50">
        <v>9721</v>
      </c>
      <c r="M1004" s="48">
        <v>42</v>
      </c>
      <c r="N1004" s="75">
        <v>63.7</v>
      </c>
      <c r="O1004" s="61">
        <v>81</v>
      </c>
      <c r="P1004" s="44" t="s">
        <v>32</v>
      </c>
      <c r="Q1004" s="56">
        <v>28</v>
      </c>
      <c r="R1004" s="48" t="s">
        <v>418</v>
      </c>
      <c r="S1004" s="62" t="s">
        <v>406</v>
      </c>
      <c r="T1004" s="73" t="s">
        <v>278</v>
      </c>
      <c r="U1004" s="62" t="s">
        <v>407</v>
      </c>
      <c r="V1004" s="62"/>
      <c r="W1004" s="52">
        <v>20155648</v>
      </c>
      <c r="X1004" s="57"/>
      <c r="Z1004" s="104" t="s">
        <v>3239</v>
      </c>
      <c r="AA1004" s="47" t="str">
        <f>CONCATENATE("&gt;",F1004,"_",C1004," ",Z1004)</f>
        <v>&gt;RVFVG2_166b Phlebo.RVFV</v>
      </c>
      <c r="AB1004" s="44" t="str">
        <f>P1004</f>
        <v>AAAGCTTTGATATCTCTCAGTGCCCCAA</v>
      </c>
      <c r="AH1004" s="45">
        <v>1003</v>
      </c>
    </row>
    <row r="1005" spans="1:34" ht="14.25" customHeight="1" thickTop="1" thickBot="1" x14ac:dyDescent="0.25">
      <c r="A1005" s="71">
        <v>100</v>
      </c>
      <c r="B1005" s="53">
        <f>(I1005/1000)/(A1005/1000000)</f>
        <v>147</v>
      </c>
      <c r="F1005" s="81" t="s">
        <v>2175</v>
      </c>
      <c r="H1005" s="48">
        <v>147</v>
      </c>
      <c r="I1005" s="49">
        <v>14.7</v>
      </c>
      <c r="J1005" s="95">
        <v>115</v>
      </c>
      <c r="K1005" s="224">
        <v>42158</v>
      </c>
      <c r="L1005" s="50">
        <v>7826</v>
      </c>
      <c r="M1005" s="48">
        <v>63</v>
      </c>
      <c r="N1005" s="75">
        <v>65.8</v>
      </c>
      <c r="O1005" s="61">
        <v>147</v>
      </c>
      <c r="P1005" s="44" t="s">
        <v>1291</v>
      </c>
      <c r="Q1005" s="56">
        <v>22</v>
      </c>
      <c r="R1005" s="48" t="s">
        <v>418</v>
      </c>
      <c r="S1005" s="62" t="s">
        <v>406</v>
      </c>
      <c r="T1005" s="73" t="s">
        <v>279</v>
      </c>
      <c r="U1005" s="62" t="s">
        <v>426</v>
      </c>
      <c r="V1005" s="62"/>
      <c r="W1005" s="52">
        <v>20155649</v>
      </c>
      <c r="X1005" s="57"/>
      <c r="Z1005" s="104" t="s">
        <v>3239</v>
      </c>
      <c r="AA1005" s="47" t="str">
        <f>CONCATENATE("&gt;",F1005,"_",C1005," ",Z1005)</f>
        <v>&gt;RVF_Probe_ Phlebo.RVFV</v>
      </c>
      <c r="AB1005" s="44" t="str">
        <f>P1005</f>
        <v>TCCTTCTCCCAGTCAGCCCCAC</v>
      </c>
      <c r="AH1005" s="45">
        <v>1004</v>
      </c>
    </row>
    <row r="1006" spans="1:34" ht="14.25" customHeight="1" thickTop="1" thickBot="1" x14ac:dyDescent="0.25">
      <c r="A1006" s="71">
        <v>100</v>
      </c>
      <c r="B1006" s="53">
        <f>(I1006/1000)/(A1006/1000000)</f>
        <v>231.99999999999997</v>
      </c>
      <c r="C1006" s="220"/>
      <c r="F1006" s="81" t="s">
        <v>2176</v>
      </c>
      <c r="H1006" s="48">
        <v>232</v>
      </c>
      <c r="I1006" s="49">
        <v>23.2</v>
      </c>
      <c r="J1006" s="95">
        <v>230</v>
      </c>
      <c r="K1006" s="224">
        <v>42162</v>
      </c>
      <c r="L1006" s="50">
        <v>9914</v>
      </c>
      <c r="M1006" s="48">
        <v>53</v>
      </c>
      <c r="N1006" s="75">
        <v>68</v>
      </c>
      <c r="O1006" s="61">
        <v>232</v>
      </c>
      <c r="P1006" s="44" t="s">
        <v>405</v>
      </c>
      <c r="Q1006" s="56">
        <v>28</v>
      </c>
      <c r="R1006" s="48" t="s">
        <v>418</v>
      </c>
      <c r="S1006" s="62" t="s">
        <v>406</v>
      </c>
      <c r="T1006" s="73" t="s">
        <v>739</v>
      </c>
      <c r="U1006" s="62" t="s">
        <v>804</v>
      </c>
      <c r="V1006" s="62"/>
      <c r="W1006" s="52">
        <v>20155650</v>
      </c>
      <c r="X1006" s="57"/>
      <c r="Z1006" s="104" t="s">
        <v>3239</v>
      </c>
      <c r="AA1006" s="47" t="str">
        <f>CONCATENATE("&gt;",F1006,"_",C1006," ",Z1006)</f>
        <v>&gt;RVFV_Sonde_ Phlebo.RVFV</v>
      </c>
      <c r="AB1006" s="44" t="str">
        <f>P1006</f>
        <v>CAATGTAAGGGGCCTGTGTGGACTTGTG</v>
      </c>
      <c r="AH1006" s="45">
        <v>1005</v>
      </c>
    </row>
    <row r="1007" spans="1:34" ht="14.25" customHeight="1" thickTop="1" thickBot="1" x14ac:dyDescent="0.25">
      <c r="A1007" s="71">
        <v>100</v>
      </c>
      <c r="B1007" s="53">
        <f>(I1007/1000)/(A1007/1000000)</f>
        <v>111</v>
      </c>
      <c r="F1007" s="81" t="s">
        <v>2177</v>
      </c>
      <c r="H1007" s="48">
        <v>111</v>
      </c>
      <c r="I1007" s="49">
        <v>11.1</v>
      </c>
      <c r="J1007" s="95">
        <v>103</v>
      </c>
      <c r="K1007" s="224">
        <v>42219</v>
      </c>
      <c r="L1007" s="50">
        <v>9264</v>
      </c>
      <c r="M1007" s="48">
        <v>53</v>
      </c>
      <c r="N1007" s="75">
        <v>66.400000000000006</v>
      </c>
      <c r="O1007" s="61">
        <v>111</v>
      </c>
      <c r="P1007" s="44" t="s">
        <v>2178</v>
      </c>
      <c r="Q1007" s="56">
        <v>26</v>
      </c>
      <c r="R1007" s="48" t="s">
        <v>418</v>
      </c>
      <c r="S1007" s="62" t="s">
        <v>406</v>
      </c>
      <c r="T1007" s="73" t="s">
        <v>278</v>
      </c>
      <c r="U1007" s="62" t="s">
        <v>407</v>
      </c>
      <c r="V1007" s="62"/>
      <c r="W1007" s="52">
        <v>20155651</v>
      </c>
      <c r="X1007" s="57"/>
      <c r="Z1007" s="104" t="s">
        <v>3254</v>
      </c>
      <c r="AA1007" s="47" t="str">
        <f>CONCATENATE("&gt;",F1007,"_",C1007," ",Z1007)</f>
        <v>&gt;YF_probe_ Flav.YFV</v>
      </c>
      <c r="AB1007" s="44" t="str">
        <f>P1007</f>
        <v>TCA GAG ACC TGG CTG CAA TGG ATG GT</v>
      </c>
      <c r="AH1007" s="45">
        <v>1006</v>
      </c>
    </row>
    <row r="1008" spans="1:34" ht="14.25" customHeight="1" thickTop="1" thickBot="1" x14ac:dyDescent="0.25">
      <c r="A1008" s="71">
        <v>100</v>
      </c>
      <c r="B1008" s="53">
        <f>(I1008/1000)/(A1008/1000000)</f>
        <v>327</v>
      </c>
      <c r="C1008" s="220"/>
      <c r="F1008" s="81" t="s">
        <v>2179</v>
      </c>
      <c r="H1008" s="48">
        <v>327</v>
      </c>
      <c r="I1008" s="49">
        <v>32.700000000000003</v>
      </c>
      <c r="J1008" s="95">
        <v>261</v>
      </c>
      <c r="K1008" s="224">
        <v>42103</v>
      </c>
      <c r="L1008" s="50">
        <v>7971</v>
      </c>
      <c r="M1008" s="48">
        <v>45</v>
      </c>
      <c r="N1008" s="75">
        <v>58.4</v>
      </c>
      <c r="O1008" s="61">
        <v>327</v>
      </c>
      <c r="P1008" s="44" t="s">
        <v>969</v>
      </c>
      <c r="Q1008" s="56">
        <v>22</v>
      </c>
      <c r="R1008" s="48" t="s">
        <v>418</v>
      </c>
      <c r="S1008" s="62" t="s">
        <v>406</v>
      </c>
      <c r="T1008" s="73" t="s">
        <v>279</v>
      </c>
      <c r="U1008" s="62" t="s">
        <v>426</v>
      </c>
      <c r="V1008" s="62"/>
      <c r="W1008" s="52">
        <v>20155652</v>
      </c>
      <c r="X1008" s="57"/>
      <c r="Z1008" s="104" t="s">
        <v>3249</v>
      </c>
      <c r="AA1008" s="47" t="str">
        <f>CONCATENATE("&gt;",F1008,"_",C1008," ",Z1008)</f>
        <v>&gt;USUTU_probe_ Flav.USUV</v>
      </c>
      <c r="AB1008" s="44" t="str">
        <f>P1008</f>
        <v>ACCGTCACAATCACTGAAGCAT</v>
      </c>
      <c r="AH1008" s="45">
        <v>1007</v>
      </c>
    </row>
    <row r="1009" spans="1:34" ht="14.25" customHeight="1" thickTop="1" thickBot="1" x14ac:dyDescent="0.25">
      <c r="A1009" s="71">
        <v>100</v>
      </c>
      <c r="B1009" s="53">
        <f>(I1009/1000)/(A1009/1000000)</f>
        <v>401</v>
      </c>
      <c r="C1009" s="220"/>
      <c r="F1009" s="81" t="s">
        <v>2180</v>
      </c>
      <c r="H1009" s="48">
        <v>401</v>
      </c>
      <c r="I1009" s="49">
        <v>40.1</v>
      </c>
      <c r="J1009" s="95">
        <v>307</v>
      </c>
      <c r="K1009" s="224">
        <v>42225</v>
      </c>
      <c r="L1009" s="50">
        <v>7662</v>
      </c>
      <c r="M1009" s="48">
        <v>58</v>
      </c>
      <c r="N1009" s="75">
        <v>67.099999999999994</v>
      </c>
      <c r="O1009" s="61">
        <v>401</v>
      </c>
      <c r="P1009" s="44" t="s">
        <v>308</v>
      </c>
      <c r="Q1009" s="56">
        <v>25</v>
      </c>
      <c r="R1009" s="48" t="s">
        <v>393</v>
      </c>
      <c r="S1009" s="62" t="s">
        <v>393</v>
      </c>
      <c r="T1009" s="73"/>
      <c r="U1009" s="62"/>
      <c r="V1009" s="62"/>
      <c r="W1009" s="52">
        <v>20162610</v>
      </c>
      <c r="X1009" s="57"/>
      <c r="Z1009" s="104" t="s">
        <v>824</v>
      </c>
      <c r="AA1009" s="47" t="str">
        <f>CONCATENATE("&gt;",F1009,"_",C1009," ",Z1009)</f>
        <v>&gt;HEV.RdRp_F2b_ HEV</v>
      </c>
      <c r="AB1009" s="44" t="str">
        <f>P1009</f>
        <v>GTGCTCTGTTTGGCCCNTGGTTYMG</v>
      </c>
      <c r="AH1009" s="45">
        <v>1008</v>
      </c>
    </row>
    <row r="1010" spans="1:34" ht="14.25" customHeight="1" thickTop="1" thickBot="1" x14ac:dyDescent="0.25">
      <c r="A1010" s="71">
        <v>100</v>
      </c>
      <c r="B1010" s="53">
        <f>(I1010/1000)/(A1010/1000000)</f>
        <v>396</v>
      </c>
      <c r="C1010" s="220"/>
      <c r="F1010" s="81" t="s">
        <v>2180</v>
      </c>
      <c r="H1010" s="48">
        <v>396</v>
      </c>
      <c r="I1010" s="49">
        <v>39.6</v>
      </c>
      <c r="J1010" s="95">
        <v>304</v>
      </c>
      <c r="K1010" s="224">
        <v>42194</v>
      </c>
      <c r="L1010" s="50">
        <v>7662</v>
      </c>
      <c r="M1010" s="48">
        <v>58</v>
      </c>
      <c r="N1010" s="75">
        <v>67.099999999999994</v>
      </c>
      <c r="O1010" s="61">
        <v>396</v>
      </c>
      <c r="P1010" s="44" t="s">
        <v>308</v>
      </c>
      <c r="Q1010" s="56">
        <v>25</v>
      </c>
      <c r="R1010" s="48" t="s">
        <v>393</v>
      </c>
      <c r="S1010" s="62" t="s">
        <v>393</v>
      </c>
      <c r="T1010" s="73"/>
      <c r="U1010" s="62"/>
      <c r="V1010" s="62"/>
      <c r="W1010" s="52">
        <v>20162611</v>
      </c>
      <c r="X1010" s="57"/>
      <c r="Z1010" s="104" t="s">
        <v>824</v>
      </c>
      <c r="AA1010" s="47" t="str">
        <f>CONCATENATE("&gt;",F1010,"_",C1010," ",Z1010)</f>
        <v>&gt;HEV.RdRp_F2b_ HEV</v>
      </c>
      <c r="AB1010" s="44" t="str">
        <f>P1010</f>
        <v>GTGCTCTGTTTGGCCCNTGGTTYMG</v>
      </c>
      <c r="AH1010" s="45">
        <v>1009</v>
      </c>
    </row>
    <row r="1011" spans="1:34" ht="14.25" customHeight="1" thickTop="1" thickBot="1" x14ac:dyDescent="0.25">
      <c r="A1011" s="71">
        <v>100</v>
      </c>
      <c r="B1011" s="53">
        <f>(I1011/1000)/(A1011/1000000)</f>
        <v>340.99999999999994</v>
      </c>
      <c r="C1011" s="220"/>
      <c r="F1011" s="81" t="s">
        <v>2181</v>
      </c>
      <c r="H1011" s="48">
        <v>341</v>
      </c>
      <c r="I1011" s="49">
        <v>34.1</v>
      </c>
      <c r="J1011" s="95">
        <v>269</v>
      </c>
      <c r="K1011" s="224">
        <v>42013</v>
      </c>
      <c r="L1011" s="50">
        <v>7875</v>
      </c>
      <c r="M1011" s="48">
        <v>55</v>
      </c>
      <c r="N1011" s="75">
        <v>67.2</v>
      </c>
      <c r="O1011" s="61">
        <v>341</v>
      </c>
      <c r="P1011" s="44" t="s">
        <v>305</v>
      </c>
      <c r="Q1011" s="56">
        <v>26</v>
      </c>
      <c r="R1011" s="48" t="s">
        <v>393</v>
      </c>
      <c r="S1011" s="62" t="s">
        <v>393</v>
      </c>
      <c r="T1011" s="73"/>
      <c r="U1011" s="62"/>
      <c r="V1011" s="62"/>
      <c r="W1011" s="52">
        <v>20162612</v>
      </c>
      <c r="X1011" s="57"/>
      <c r="Z1011" s="104" t="s">
        <v>824</v>
      </c>
      <c r="AA1011" s="47" t="str">
        <f>CONCATENATE("&gt;",F1011,"_",C1011," ",Z1011)</f>
        <v>&gt;HEV.RdRp_R2_ HEV</v>
      </c>
      <c r="AB1011" s="44" t="str">
        <f>P1011</f>
        <v>CCAGGCTCACCRGARTGYTTCTTCCA</v>
      </c>
      <c r="AH1011" s="45">
        <v>1010</v>
      </c>
    </row>
    <row r="1012" spans="1:34" ht="14.25" customHeight="1" thickTop="1" thickBot="1" x14ac:dyDescent="0.25">
      <c r="A1012" s="71">
        <v>100</v>
      </c>
      <c r="B1012" s="53">
        <f>(I1012/1000)/(A1012/1000000)</f>
        <v>378.99999999999994</v>
      </c>
      <c r="C1012" s="220"/>
      <c r="F1012" s="81" t="s">
        <v>2181</v>
      </c>
      <c r="H1012" s="48">
        <v>379</v>
      </c>
      <c r="I1012" s="49">
        <v>37.9</v>
      </c>
      <c r="J1012" s="95">
        <v>298</v>
      </c>
      <c r="K1012" s="224">
        <v>42014</v>
      </c>
      <c r="L1012" s="50">
        <v>7875</v>
      </c>
      <c r="M1012" s="48">
        <v>55</v>
      </c>
      <c r="N1012" s="75">
        <v>67.2</v>
      </c>
      <c r="O1012" s="61">
        <v>379</v>
      </c>
      <c r="P1012" s="44" t="s">
        <v>305</v>
      </c>
      <c r="Q1012" s="56">
        <v>26</v>
      </c>
      <c r="R1012" s="48" t="s">
        <v>393</v>
      </c>
      <c r="S1012" s="62" t="s">
        <v>393</v>
      </c>
      <c r="T1012" s="73"/>
      <c r="U1012" s="62"/>
      <c r="V1012" s="62"/>
      <c r="W1012" s="52">
        <v>20162613</v>
      </c>
      <c r="X1012" s="57"/>
      <c r="Z1012" s="104" t="s">
        <v>824</v>
      </c>
      <c r="AA1012" s="47" t="str">
        <f>CONCATENATE("&gt;",F1012,"_",C1012," ",Z1012)</f>
        <v>&gt;HEV.RdRp_R2_ HEV</v>
      </c>
      <c r="AB1012" s="44" t="str">
        <f>P1012</f>
        <v>CCAGGCTCACCRGARTGYTTCTTCCA</v>
      </c>
      <c r="AH1012" s="45">
        <v>1011</v>
      </c>
    </row>
    <row r="1013" spans="1:34" ht="14.25" customHeight="1" thickTop="1" thickBot="1" x14ac:dyDescent="0.25">
      <c r="A1013" s="71">
        <v>100</v>
      </c>
      <c r="B1013" s="53">
        <f>(I1013/1000)/(A1013/1000000)</f>
        <v>397.99999999999994</v>
      </c>
      <c r="C1013" s="220"/>
      <c r="F1013" s="81" t="s">
        <v>2182</v>
      </c>
      <c r="H1013" s="48">
        <v>398</v>
      </c>
      <c r="I1013" s="49">
        <v>39.799999999999997</v>
      </c>
      <c r="J1013" s="95">
        <v>244</v>
      </c>
      <c r="K1013" s="224">
        <v>42163</v>
      </c>
      <c r="L1013" s="50">
        <v>6140</v>
      </c>
      <c r="M1013" s="48">
        <v>52</v>
      </c>
      <c r="N1013" s="75">
        <v>58.3</v>
      </c>
      <c r="O1013" s="61">
        <v>398</v>
      </c>
      <c r="P1013" s="44" t="s">
        <v>2183</v>
      </c>
      <c r="Q1013" s="56">
        <v>20</v>
      </c>
      <c r="R1013" s="48" t="s">
        <v>393</v>
      </c>
      <c r="S1013" s="62" t="s">
        <v>393</v>
      </c>
      <c r="T1013" s="73"/>
      <c r="U1013" s="62"/>
      <c r="V1013" s="62"/>
      <c r="W1013" s="52">
        <v>20165989</v>
      </c>
      <c r="X1013" s="57"/>
      <c r="Z1013" s="104" t="s">
        <v>3249</v>
      </c>
      <c r="AA1013" s="47" t="str">
        <f>CONCATENATE("&gt;",F1013,"_",C1013," ",Z1013)</f>
        <v>&gt;Usu1f_ Flav.USUV</v>
      </c>
      <c r="AB1013" s="44" t="str">
        <f>P1013</f>
        <v>AGWMGTTYRYCTGCGTGARC</v>
      </c>
      <c r="AH1013" s="45">
        <v>1012</v>
      </c>
    </row>
    <row r="1014" spans="1:34" ht="14.25" customHeight="1" thickTop="1" thickBot="1" x14ac:dyDescent="0.25">
      <c r="A1014" s="71">
        <v>100</v>
      </c>
      <c r="B1014" s="53">
        <f>(I1014/1000)/(A1014/1000000)</f>
        <v>422</v>
      </c>
      <c r="C1014" s="220"/>
      <c r="F1014" s="81" t="s">
        <v>2184</v>
      </c>
      <c r="H1014" s="48">
        <v>422</v>
      </c>
      <c r="I1014" s="49">
        <v>42.2</v>
      </c>
      <c r="J1014" s="95">
        <v>258</v>
      </c>
      <c r="K1014" s="224">
        <v>42071</v>
      </c>
      <c r="L1014" s="50">
        <v>6106</v>
      </c>
      <c r="M1014" s="48">
        <v>55</v>
      </c>
      <c r="N1014" s="75">
        <v>59.4</v>
      </c>
      <c r="O1014" s="61">
        <v>422</v>
      </c>
      <c r="P1014" s="44" t="s">
        <v>2185</v>
      </c>
      <c r="Q1014" s="56">
        <v>20</v>
      </c>
      <c r="R1014" s="48" t="s">
        <v>393</v>
      </c>
      <c r="S1014" s="62" t="s">
        <v>393</v>
      </c>
      <c r="T1014" s="73"/>
      <c r="U1014" s="62"/>
      <c r="V1014" s="62"/>
      <c r="W1014" s="52">
        <v>20165990</v>
      </c>
      <c r="X1014" s="57"/>
      <c r="Z1014" s="104" t="s">
        <v>3249</v>
      </c>
      <c r="AA1014" s="47" t="str">
        <f>CONCATENATE("&gt;",F1014,"_",C1014," ",Z1014)</f>
        <v>&gt;Usu731r_ Flav.USUV</v>
      </c>
      <c r="AB1014" s="44" t="str">
        <f>P1014</f>
        <v>CGCTTCGAGTGTCTGGTTCT</v>
      </c>
      <c r="AH1014" s="45">
        <v>1013</v>
      </c>
    </row>
    <row r="1015" spans="1:34" ht="14.25" customHeight="1" thickTop="1" thickBot="1" x14ac:dyDescent="0.25">
      <c r="A1015" s="71">
        <v>100</v>
      </c>
      <c r="B1015" s="53">
        <f>(I1015/1000)/(A1015/1000000)</f>
        <v>321</v>
      </c>
      <c r="F1015" s="81" t="s">
        <v>2186</v>
      </c>
      <c r="H1015" s="48">
        <v>321</v>
      </c>
      <c r="I1015" s="49">
        <v>32.1</v>
      </c>
      <c r="J1015" s="95">
        <v>196</v>
      </c>
      <c r="K1015" s="224">
        <v>42042</v>
      </c>
      <c r="L1015" s="50">
        <v>6116</v>
      </c>
      <c r="M1015" s="48">
        <v>40</v>
      </c>
      <c r="N1015" s="75">
        <v>53.2</v>
      </c>
      <c r="O1015" s="61">
        <v>321</v>
      </c>
      <c r="P1015" s="44" t="s">
        <v>2187</v>
      </c>
      <c r="Q1015" s="56">
        <v>20</v>
      </c>
      <c r="R1015" s="48" t="s">
        <v>393</v>
      </c>
      <c r="S1015" s="62" t="s">
        <v>393</v>
      </c>
      <c r="T1015" s="73"/>
      <c r="U1015" s="62"/>
      <c r="V1015" s="62"/>
      <c r="W1015" s="52">
        <v>20165991</v>
      </c>
      <c r="X1015" s="57"/>
      <c r="Z1015" s="104" t="s">
        <v>3249</v>
      </c>
      <c r="AA1015" s="47" t="str">
        <f>CONCATENATE("&gt;",F1015,"_",C1015," ",Z1015)</f>
        <v>&gt;Usu603f_ Flav.USUV</v>
      </c>
      <c r="AB1015" s="44" t="str">
        <f>P1015</f>
        <v>TGTGAKGAYACYATCACKTA</v>
      </c>
      <c r="AH1015" s="45">
        <v>1014</v>
      </c>
    </row>
    <row r="1016" spans="1:34" ht="14.25" customHeight="1" thickTop="1" thickBot="1" x14ac:dyDescent="0.25">
      <c r="A1016" s="71">
        <v>100</v>
      </c>
      <c r="B1016" s="53">
        <f>(I1016/1000)/(A1016/1000000)</f>
        <v>427</v>
      </c>
      <c r="F1016" s="81" t="s">
        <v>2188</v>
      </c>
      <c r="H1016" s="48">
        <v>427</v>
      </c>
      <c r="I1016" s="49">
        <v>42.7</v>
      </c>
      <c r="J1016" s="95">
        <v>262</v>
      </c>
      <c r="K1016" s="224">
        <v>42044</v>
      </c>
      <c r="L1016" s="50">
        <v>6141</v>
      </c>
      <c r="M1016" s="48">
        <v>51</v>
      </c>
      <c r="N1016" s="75">
        <v>58</v>
      </c>
      <c r="O1016" s="61">
        <v>427</v>
      </c>
      <c r="P1016" s="44" t="s">
        <v>2189</v>
      </c>
      <c r="Q1016" s="56">
        <v>20</v>
      </c>
      <c r="R1016" s="48" t="s">
        <v>393</v>
      </c>
      <c r="S1016" s="62" t="s">
        <v>393</v>
      </c>
      <c r="T1016" s="73"/>
      <c r="U1016" s="62"/>
      <c r="V1016" s="62"/>
      <c r="W1016" s="52">
        <v>20165992</v>
      </c>
      <c r="X1016" s="57"/>
      <c r="Z1016" s="104" t="s">
        <v>3249</v>
      </c>
      <c r="AA1016" s="47" t="str">
        <f>CONCATENATE("&gt;",F1016,"_",C1016," ",Z1016)</f>
        <v>&gt;Usu1714r_ Flav.USUV</v>
      </c>
      <c r="AB1016" s="44" t="str">
        <f>P1016</f>
        <v>GTGGCRTGHGSYTCTTCAAA</v>
      </c>
      <c r="AH1016" s="45">
        <v>1015</v>
      </c>
    </row>
    <row r="1017" spans="1:34" ht="14.25" customHeight="1" thickTop="1" thickBot="1" x14ac:dyDescent="0.25">
      <c r="A1017" s="71">
        <v>100</v>
      </c>
      <c r="B1017" s="53">
        <f>(I1017/1000)/(A1017/1000000)</f>
        <v>336.00000000000006</v>
      </c>
      <c r="F1017" s="81" t="s">
        <v>2190</v>
      </c>
      <c r="H1017" s="48">
        <v>336</v>
      </c>
      <c r="I1017" s="49">
        <v>33.6</v>
      </c>
      <c r="J1017" s="95">
        <v>209</v>
      </c>
      <c r="K1017" s="224">
        <v>42254</v>
      </c>
      <c r="L1017" s="50">
        <v>6221</v>
      </c>
      <c r="M1017" s="48">
        <v>45</v>
      </c>
      <c r="N1017" s="75">
        <v>55.3</v>
      </c>
      <c r="O1017" s="61">
        <v>336</v>
      </c>
      <c r="P1017" s="44" t="s">
        <v>2191</v>
      </c>
      <c r="Q1017" s="56">
        <v>20</v>
      </c>
      <c r="R1017" s="48" t="s">
        <v>393</v>
      </c>
      <c r="S1017" s="62" t="s">
        <v>393</v>
      </c>
      <c r="T1017" s="73"/>
      <c r="U1017" s="62"/>
      <c r="V1017" s="62"/>
      <c r="W1017" s="52">
        <v>20165993</v>
      </c>
      <c r="X1017" s="57"/>
      <c r="Z1017" s="104" t="s">
        <v>3249</v>
      </c>
      <c r="AA1017" s="47" t="str">
        <f>CONCATENATE("&gt;",F1017,"_",C1017," ",Z1017)</f>
        <v>&gt;Usu42f_ Flav.USUV</v>
      </c>
      <c r="AB1017" s="44" t="str">
        <f>P1017</f>
        <v>TGGAGGATCGTGAGATTAAC</v>
      </c>
      <c r="AH1017" s="45">
        <v>1016</v>
      </c>
    </row>
    <row r="1018" spans="1:34" ht="14.25" customHeight="1" thickTop="1" thickBot="1" x14ac:dyDescent="0.25">
      <c r="A1018" s="71">
        <v>100</v>
      </c>
      <c r="B1018" s="53">
        <f>(I1018/1000)/(A1018/1000000)</f>
        <v>378</v>
      </c>
      <c r="F1018" s="81" t="s">
        <v>2192</v>
      </c>
      <c r="H1018" s="48">
        <v>378</v>
      </c>
      <c r="I1018" s="49">
        <v>37.799999999999997</v>
      </c>
      <c r="J1018" s="95">
        <v>235</v>
      </c>
      <c r="K1018" s="224">
        <v>42255</v>
      </c>
      <c r="L1018" s="50">
        <v>6221</v>
      </c>
      <c r="M1018" s="48">
        <v>45</v>
      </c>
      <c r="N1018" s="75">
        <v>55.3</v>
      </c>
      <c r="O1018" s="61">
        <v>378</v>
      </c>
      <c r="P1018" s="44" t="s">
        <v>2193</v>
      </c>
      <c r="Q1018" s="56">
        <v>20</v>
      </c>
      <c r="R1018" s="48" t="s">
        <v>393</v>
      </c>
      <c r="S1018" s="62" t="s">
        <v>393</v>
      </c>
      <c r="T1018" s="73"/>
      <c r="U1018" s="62"/>
      <c r="V1018" s="62"/>
      <c r="W1018" s="52">
        <v>20165994</v>
      </c>
      <c r="X1018" s="57"/>
      <c r="Z1018" s="104" t="s">
        <v>3249</v>
      </c>
      <c r="AA1018" s="47" t="str">
        <f>CONCATENATE("&gt;",F1018,"_",C1018," ",Z1018)</f>
        <v>&gt;UsuSp1202r_ Flav.USUV</v>
      </c>
      <c r="AB1018" s="44" t="str">
        <f>P1018</f>
        <v>GTTGGACAATTGGAGACAGT</v>
      </c>
      <c r="AH1018" s="45">
        <v>1017</v>
      </c>
    </row>
    <row r="1019" spans="1:34" ht="14.25" customHeight="1" thickTop="1" thickBot="1" x14ac:dyDescent="0.25">
      <c r="A1019" s="71">
        <v>100</v>
      </c>
      <c r="B1019" s="53">
        <f>(I1019/1000)/(A1019/1000000)</f>
        <v>488.99999999999994</v>
      </c>
      <c r="C1019" s="45">
        <v>749</v>
      </c>
      <c r="E1019" s="45">
        <v>488.99999999999994</v>
      </c>
      <c r="F1019" s="81" t="s">
        <v>394</v>
      </c>
      <c r="H1019" s="48">
        <v>489</v>
      </c>
      <c r="I1019" s="49">
        <v>48.9</v>
      </c>
      <c r="J1019" s="95">
        <v>331</v>
      </c>
      <c r="K1019" s="224">
        <v>42167</v>
      </c>
      <c r="L1019" s="50">
        <v>6767</v>
      </c>
      <c r="M1019" s="48">
        <v>40</v>
      </c>
      <c r="N1019" s="75">
        <v>56.5</v>
      </c>
      <c r="O1019" s="61">
        <v>489</v>
      </c>
      <c r="P1019" s="44" t="s">
        <v>397</v>
      </c>
      <c r="Q1019" s="56">
        <v>22</v>
      </c>
      <c r="R1019" s="48" t="s">
        <v>393</v>
      </c>
      <c r="S1019" s="62" t="s">
        <v>393</v>
      </c>
      <c r="T1019" s="73"/>
      <c r="U1019" s="62"/>
      <c r="V1019" s="62"/>
      <c r="W1019" s="52">
        <v>20205331</v>
      </c>
      <c r="X1019" s="57"/>
      <c r="Z1019" s="104" t="s">
        <v>3239</v>
      </c>
      <c r="AA1019" s="47" t="str">
        <f>CONCATENATE("&gt;",F1019,"_",C1019," ",Z1019)</f>
        <v>&gt;RVF-forw_749 Phlebo.RVFV</v>
      </c>
      <c r="AB1019" s="44" t="str">
        <f>P1019</f>
        <v>TGAAAATTCCTGAGACACATGG</v>
      </c>
      <c r="AH1019" s="45">
        <v>1018</v>
      </c>
    </row>
    <row r="1020" spans="1:34" ht="14.25" customHeight="1" thickTop="1" thickBot="1" x14ac:dyDescent="0.25">
      <c r="A1020" s="71">
        <v>100</v>
      </c>
      <c r="B1020" s="53">
        <f>(I1020/1000)/(A1020/1000000)</f>
        <v>542.99999999999989</v>
      </c>
      <c r="C1020" s="220">
        <v>750</v>
      </c>
      <c r="E1020" s="45">
        <v>542.99999999999989</v>
      </c>
      <c r="F1020" s="81" t="s">
        <v>398</v>
      </c>
      <c r="H1020" s="48">
        <v>543</v>
      </c>
      <c r="I1020" s="49">
        <v>54.3</v>
      </c>
      <c r="J1020" s="95">
        <v>345</v>
      </c>
      <c r="K1020" s="224">
        <v>42196</v>
      </c>
      <c r="L1020" s="50">
        <v>6347</v>
      </c>
      <c r="M1020" s="48">
        <v>42</v>
      </c>
      <c r="N1020" s="75">
        <v>55.9</v>
      </c>
      <c r="O1020" s="61">
        <v>543</v>
      </c>
      <c r="P1020" s="44" t="s">
        <v>401</v>
      </c>
      <c r="Q1020" s="56">
        <v>21</v>
      </c>
      <c r="R1020" s="48" t="s">
        <v>393</v>
      </c>
      <c r="S1020" s="62" t="s">
        <v>393</v>
      </c>
      <c r="T1020" s="73"/>
      <c r="U1020" s="62"/>
      <c r="V1020" s="62"/>
      <c r="W1020" s="52">
        <v>20205332</v>
      </c>
      <c r="X1020" s="57"/>
      <c r="Y1020" s="220"/>
      <c r="Z1020" s="104" t="s">
        <v>3239</v>
      </c>
      <c r="AA1020" s="47" t="str">
        <f>CONCATENATE("&gt;",F1020,"_",C1020," ",Z1020)</f>
        <v>&gt;RVF-rev_750 Phlebo.RVFV</v>
      </c>
      <c r="AB1020" s="44" t="str">
        <f>P1020</f>
        <v>ACTTCCTTGCATCATCTGATG</v>
      </c>
      <c r="AH1020" s="45">
        <v>1019</v>
      </c>
    </row>
    <row r="1021" spans="1:34" ht="14.25" customHeight="1" thickTop="1" thickBot="1" x14ac:dyDescent="0.25">
      <c r="A1021" s="71">
        <v>100</v>
      </c>
      <c r="B1021" s="53">
        <f>(I1021/1000)/(A1021/1000000)</f>
        <v>263</v>
      </c>
      <c r="C1021" s="220">
        <v>751</v>
      </c>
      <c r="F1021" s="81" t="s">
        <v>402</v>
      </c>
      <c r="H1021" s="48">
        <v>263</v>
      </c>
      <c r="I1021" s="49">
        <v>26.3</v>
      </c>
      <c r="J1021" s="95">
        <v>258</v>
      </c>
      <c r="K1021" s="224">
        <v>42255</v>
      </c>
      <c r="L1021" s="50">
        <v>9808</v>
      </c>
      <c r="M1021" s="48">
        <v>53</v>
      </c>
      <c r="N1021" s="75">
        <v>68</v>
      </c>
      <c r="O1021" s="61">
        <v>263</v>
      </c>
      <c r="P1021" s="44" t="s">
        <v>405</v>
      </c>
      <c r="Q1021" s="56">
        <v>28</v>
      </c>
      <c r="R1021" s="48" t="s">
        <v>384</v>
      </c>
      <c r="S1021" s="62" t="s">
        <v>406</v>
      </c>
      <c r="T1021" s="73" t="s">
        <v>278</v>
      </c>
      <c r="U1021" s="62" t="s">
        <v>426</v>
      </c>
      <c r="V1021" s="62"/>
      <c r="W1021" s="52">
        <v>20205333</v>
      </c>
      <c r="X1021" s="57"/>
      <c r="Z1021" s="104" t="s">
        <v>3239</v>
      </c>
      <c r="AA1021" s="47" t="str">
        <f>CONCATENATE("&gt;",F1021,"_",C1021," ",Z1021)</f>
        <v>&gt;RVF-Sonde_751 Phlebo.RVFV</v>
      </c>
      <c r="AB1021" s="44" t="str">
        <f>P1021</f>
        <v>CAATGTAAGGGGCCTGTGTGGACTTGTG</v>
      </c>
      <c r="AH1021" s="45">
        <v>1020</v>
      </c>
    </row>
    <row r="1022" spans="1:34" ht="14.25" customHeight="1" thickTop="1" thickBot="1" x14ac:dyDescent="0.25">
      <c r="A1022" s="71">
        <v>100</v>
      </c>
      <c r="B1022" s="53">
        <f>(I1022/1000)/(A1022/1000000)</f>
        <v>247.99999999999997</v>
      </c>
      <c r="C1022" s="220"/>
      <c r="F1022" s="81" t="s">
        <v>2194</v>
      </c>
      <c r="H1022" s="48">
        <v>248</v>
      </c>
      <c r="I1022" s="49">
        <v>24.8</v>
      </c>
      <c r="J1022" s="95">
        <v>313</v>
      </c>
      <c r="K1022" s="224">
        <v>42015</v>
      </c>
      <c r="L1022" s="50">
        <v>12605</v>
      </c>
      <c r="M1022" s="48">
        <v>60</v>
      </c>
      <c r="N1022" s="75" t="s">
        <v>416</v>
      </c>
      <c r="O1022" s="61">
        <v>248</v>
      </c>
      <c r="P1022" s="44" t="s">
        <v>2195</v>
      </c>
      <c r="Q1022" s="56">
        <v>41</v>
      </c>
      <c r="R1022" s="48" t="s">
        <v>418</v>
      </c>
      <c r="S1022" s="62" t="s">
        <v>385</v>
      </c>
      <c r="T1022" s="73"/>
      <c r="U1022" s="62"/>
      <c r="V1022" s="62"/>
      <c r="W1022" s="52">
        <v>20048866</v>
      </c>
      <c r="X1022" s="57"/>
      <c r="AA1022" s="47" t="str">
        <f>CONCATENATE("&gt;",F1022,"_",C1022," ",Z1022)</f>
        <v xml:space="preserve">&gt;NS5mutFw_ </v>
      </c>
      <c r="AB1022" s="44" t="str">
        <f>P1022</f>
        <v>CGACAAGCATACGGGCCCCCTCGAGGTCGACGGTATCGATA</v>
      </c>
      <c r="AH1022" s="45">
        <v>1021</v>
      </c>
    </row>
    <row r="1023" spans="1:34" ht="14.25" customHeight="1" thickTop="1" thickBot="1" x14ac:dyDescent="0.25">
      <c r="A1023" s="71">
        <v>100</v>
      </c>
      <c r="B1023" s="53">
        <f>(I1023/1000)/(A1023/1000000)</f>
        <v>294.99999999999994</v>
      </c>
      <c r="F1023" s="81" t="s">
        <v>2196</v>
      </c>
      <c r="H1023" s="48">
        <v>295</v>
      </c>
      <c r="I1023" s="49">
        <v>29.5</v>
      </c>
      <c r="J1023" s="95">
        <v>373</v>
      </c>
      <c r="K1023" s="224">
        <v>42167</v>
      </c>
      <c r="L1023" s="50">
        <v>12609</v>
      </c>
      <c r="M1023" s="48">
        <v>60</v>
      </c>
      <c r="N1023" s="75" t="s">
        <v>416</v>
      </c>
      <c r="O1023" s="61">
        <v>295</v>
      </c>
      <c r="P1023" s="44" t="s">
        <v>2197</v>
      </c>
      <c r="Q1023" s="56">
        <v>41</v>
      </c>
      <c r="R1023" s="48" t="s">
        <v>418</v>
      </c>
      <c r="S1023" s="62" t="s">
        <v>385</v>
      </c>
      <c r="T1023" s="73"/>
      <c r="U1023" s="62"/>
      <c r="V1023" s="62"/>
      <c r="W1023" s="52">
        <v>20048867</v>
      </c>
      <c r="X1023" s="57"/>
      <c r="AA1023" s="47" t="str">
        <f>CONCATENATE("&gt;",F1023,"_",C1023," ",Z1023)</f>
        <v xml:space="preserve">&gt;NS5mutRv_ </v>
      </c>
      <c r="AB1023" s="44" t="str">
        <f>P1023</f>
        <v>TATCGATACCGTCGACCTCGAGGGGGCCCGTATGCTTGTCG</v>
      </c>
      <c r="AH1023" s="45">
        <v>1022</v>
      </c>
    </row>
    <row r="1024" spans="1:34" ht="14.25" customHeight="1" thickTop="1" thickBot="1" x14ac:dyDescent="0.25">
      <c r="A1024" s="71">
        <v>100</v>
      </c>
      <c r="B1024" s="53">
        <f>(I1024/1000)/(A1024/1000000)</f>
        <v>241</v>
      </c>
      <c r="C1024" s="220"/>
      <c r="F1024" s="81" t="s">
        <v>1162</v>
      </c>
      <c r="H1024" s="48">
        <v>241</v>
      </c>
      <c r="I1024" s="49">
        <v>24.1</v>
      </c>
      <c r="J1024" s="95">
        <v>141</v>
      </c>
      <c r="K1024" s="224">
        <v>42040</v>
      </c>
      <c r="L1024" s="50">
        <v>5868</v>
      </c>
      <c r="M1024" s="48">
        <v>47</v>
      </c>
      <c r="N1024" s="75">
        <v>54.5</v>
      </c>
      <c r="O1024" s="61">
        <v>241</v>
      </c>
      <c r="P1024" s="44" t="s">
        <v>1163</v>
      </c>
      <c r="Q1024" s="56">
        <v>19</v>
      </c>
      <c r="R1024" s="48" t="s">
        <v>418</v>
      </c>
      <c r="S1024" s="62" t="s">
        <v>385</v>
      </c>
      <c r="T1024" s="73"/>
      <c r="U1024" s="62"/>
      <c r="V1024" s="62"/>
      <c r="W1024" s="52">
        <v>20048868</v>
      </c>
      <c r="X1024" s="57"/>
      <c r="Z1024" s="104" t="s">
        <v>1303</v>
      </c>
      <c r="AA1024" s="47" t="str">
        <f>CONCATENATE("&gt;",F1024,"_",C1024," ",Z1024)</f>
        <v>&gt;PrP2_ PrP</v>
      </c>
      <c r="AB1024" s="44" t="str">
        <f>P1024</f>
        <v>AGTGACTATGAGGACCGTT</v>
      </c>
      <c r="AH1024" s="45">
        <v>1023</v>
      </c>
    </row>
    <row r="1025" spans="1:34" ht="14.25" customHeight="1" thickTop="1" thickBot="1" x14ac:dyDescent="0.25">
      <c r="A1025" s="71">
        <v>100</v>
      </c>
      <c r="B1025" s="53">
        <f>(I1025/1000)/(A1025/1000000)</f>
        <v>345</v>
      </c>
      <c r="C1025" s="220"/>
      <c r="F1025" s="81" t="s">
        <v>2198</v>
      </c>
      <c r="H1025" s="48">
        <v>345</v>
      </c>
      <c r="I1025" s="49">
        <v>34.5</v>
      </c>
      <c r="J1025" s="95">
        <v>266</v>
      </c>
      <c r="K1025" s="224">
        <v>42103</v>
      </c>
      <c r="L1025" s="50">
        <v>7713</v>
      </c>
      <c r="M1025" s="48">
        <v>52</v>
      </c>
      <c r="N1025" s="75">
        <v>64.599999999999994</v>
      </c>
      <c r="O1025" s="61">
        <v>345</v>
      </c>
      <c r="P1025" s="44" t="s">
        <v>2199</v>
      </c>
      <c r="Q1025" s="56">
        <v>25</v>
      </c>
      <c r="R1025" s="48" t="s">
        <v>418</v>
      </c>
      <c r="S1025" s="62" t="s">
        <v>385</v>
      </c>
      <c r="T1025" s="73"/>
      <c r="U1025" s="62"/>
      <c r="V1025" s="62"/>
      <c r="W1025" s="52">
        <v>20048869</v>
      </c>
      <c r="X1025" s="57"/>
      <c r="Y1025" s="220"/>
      <c r="Z1025" s="104" t="s">
        <v>3246</v>
      </c>
      <c r="AA1025" s="47" t="str">
        <f>CONCATENATE("&gt;",F1025,"_",C1025," ",Z1025)</f>
        <v>&gt;Sind4aFw_ Alpha.SindV</v>
      </c>
      <c r="AB1025" s="44" t="str">
        <f>P1025</f>
        <v>TTAGTCATGGAGGCCAAGGCTGCTT</v>
      </c>
      <c r="AH1025" s="45">
        <v>1024</v>
      </c>
    </row>
    <row r="1026" spans="1:34" ht="14.25" customHeight="1" thickTop="1" thickBot="1" x14ac:dyDescent="0.25">
      <c r="A1026" s="71">
        <v>100</v>
      </c>
      <c r="B1026" s="53">
        <f>(I1026/1000)/(A1026/1000000)</f>
        <v>178</v>
      </c>
      <c r="C1026" s="220"/>
      <c r="F1026" s="81" t="s">
        <v>2200</v>
      </c>
      <c r="H1026" s="48">
        <v>178</v>
      </c>
      <c r="I1026" s="49">
        <v>17.8</v>
      </c>
      <c r="J1026" s="95">
        <v>156</v>
      </c>
      <c r="K1026" s="48" t="s">
        <v>2201</v>
      </c>
      <c r="L1026" s="50">
        <v>8762</v>
      </c>
      <c r="M1026" s="48">
        <v>51</v>
      </c>
      <c r="N1026" s="75">
        <v>68.099999999999994</v>
      </c>
      <c r="O1026" s="61">
        <v>178</v>
      </c>
      <c r="P1026" s="44" t="s">
        <v>2202</v>
      </c>
      <c r="Q1026" s="56">
        <v>29</v>
      </c>
      <c r="R1026" s="48" t="s">
        <v>418</v>
      </c>
      <c r="S1026" s="62" t="s">
        <v>385</v>
      </c>
      <c r="T1026" s="73"/>
      <c r="U1026" s="62"/>
      <c r="V1026" s="62"/>
      <c r="W1026" s="52">
        <v>20048870</v>
      </c>
      <c r="X1026" s="57"/>
      <c r="Y1026" s="220"/>
      <c r="Z1026" s="104" t="s">
        <v>3246</v>
      </c>
      <c r="AA1026" s="47" t="str">
        <f>CONCATENATE("&gt;",F1026,"_",C1026," ",Z1026)</f>
        <v>&gt;Sind4arev_ Alpha.SindV</v>
      </c>
      <c r="AB1026" s="44" t="str">
        <f>P1026</f>
        <v>GCTCTGCCTTTGTAACCTTGTACTGCTCC</v>
      </c>
      <c r="AH1026" s="45">
        <v>1025</v>
      </c>
    </row>
    <row r="1027" spans="1:34" ht="14.25" customHeight="1" thickTop="1" thickBot="1" x14ac:dyDescent="0.25">
      <c r="A1027" s="71">
        <v>100</v>
      </c>
      <c r="B1027" s="53">
        <f>(I1027/1000)/(A1027/1000000)</f>
        <v>336.00000000000006</v>
      </c>
      <c r="C1027" s="220"/>
      <c r="F1027" s="81" t="s">
        <v>2203</v>
      </c>
      <c r="H1027" s="48">
        <v>336</v>
      </c>
      <c r="I1027" s="49">
        <v>33.6</v>
      </c>
      <c r="J1027" s="95">
        <v>265</v>
      </c>
      <c r="K1027" s="224">
        <v>42013</v>
      </c>
      <c r="L1027" s="50">
        <v>7887</v>
      </c>
      <c r="M1027" s="48">
        <v>53</v>
      </c>
      <c r="N1027" s="75">
        <v>66.400000000000006</v>
      </c>
      <c r="O1027" s="61">
        <v>336</v>
      </c>
      <c r="P1027" s="44" t="s">
        <v>153</v>
      </c>
      <c r="Q1027" s="56">
        <v>26</v>
      </c>
      <c r="R1027" s="48" t="s">
        <v>393</v>
      </c>
      <c r="S1027" s="62" t="s">
        <v>393</v>
      </c>
      <c r="T1027" s="73"/>
      <c r="U1027" s="62"/>
      <c r="V1027" s="62"/>
      <c r="W1027" s="52">
        <v>20038697</v>
      </c>
      <c r="X1027" s="57"/>
      <c r="Z1027" s="104" t="s">
        <v>824</v>
      </c>
      <c r="AA1027" s="47" t="str">
        <f>CONCATENATE("&gt;",F1027,"_",C1027," ",Z1027)</f>
        <v>&gt;HEV.ORF1_F1_ HEV</v>
      </c>
      <c r="AB1027" s="44" t="str">
        <f>P1027</f>
        <v>CCCAYCAGTTYATWAAGGCTCCTGGC</v>
      </c>
      <c r="AH1027" s="45">
        <v>1026</v>
      </c>
    </row>
    <row r="1028" spans="1:34" ht="14.25" customHeight="1" thickTop="1" thickBot="1" x14ac:dyDescent="0.25">
      <c r="A1028" s="71">
        <v>100</v>
      </c>
      <c r="B1028" s="53">
        <f>(I1028/1000)/(A1028/1000000)</f>
        <v>224.99999999999997</v>
      </c>
      <c r="C1028" s="220"/>
      <c r="F1028" s="81" t="s">
        <v>2204</v>
      </c>
      <c r="H1028" s="48">
        <v>225</v>
      </c>
      <c r="I1028" s="49">
        <v>22.5</v>
      </c>
      <c r="J1028" s="95">
        <v>201</v>
      </c>
      <c r="K1028" s="224">
        <v>42070</v>
      </c>
      <c r="L1028" s="50">
        <v>8905</v>
      </c>
      <c r="M1028" s="48">
        <v>51</v>
      </c>
      <c r="N1028" s="75">
        <v>67.900000000000006</v>
      </c>
      <c r="O1028" s="61">
        <v>225</v>
      </c>
      <c r="P1028" s="44" t="s">
        <v>156</v>
      </c>
      <c r="Q1028" s="56">
        <v>29</v>
      </c>
      <c r="R1028" s="48" t="s">
        <v>393</v>
      </c>
      <c r="S1028" s="62" t="s">
        <v>393</v>
      </c>
      <c r="T1028" s="73"/>
      <c r="U1028" s="62"/>
      <c r="V1028" s="62"/>
      <c r="W1028" s="52">
        <v>20038698</v>
      </c>
      <c r="X1028" s="57"/>
      <c r="Z1028" s="104" t="s">
        <v>824</v>
      </c>
      <c r="AA1028" s="47" t="str">
        <f>CONCATENATE("&gt;",F1028,"_",C1028," ",Z1028)</f>
        <v>&gt;HEV.ORF1_R1_ HEV</v>
      </c>
      <c r="AB1028" s="44" t="str">
        <f>P1028</f>
        <v>TGCARDGARTANARRGCNAYNCCNGTCTC</v>
      </c>
      <c r="AH1028" s="45">
        <v>1027</v>
      </c>
    </row>
    <row r="1029" spans="1:34" ht="14.25" customHeight="1" thickTop="1" thickBot="1" x14ac:dyDescent="0.25">
      <c r="A1029" s="71">
        <v>100</v>
      </c>
      <c r="B1029" s="53">
        <f>(I1029/1000)/(A1029/1000000)</f>
        <v>376</v>
      </c>
      <c r="C1029" s="220"/>
      <c r="F1029" s="81" t="s">
        <v>2205</v>
      </c>
      <c r="H1029" s="48">
        <v>376</v>
      </c>
      <c r="I1029" s="49">
        <v>37.6</v>
      </c>
      <c r="J1029" s="95">
        <v>337</v>
      </c>
      <c r="K1029" s="224">
        <v>42135</v>
      </c>
      <c r="L1029" s="50">
        <v>8948</v>
      </c>
      <c r="M1029" s="48">
        <v>56</v>
      </c>
      <c r="N1029" s="75">
        <v>70.2</v>
      </c>
      <c r="O1029" s="61">
        <v>376</v>
      </c>
      <c r="P1029" s="44" t="s">
        <v>150</v>
      </c>
      <c r="Q1029" s="56">
        <v>29</v>
      </c>
      <c r="R1029" s="48" t="s">
        <v>393</v>
      </c>
      <c r="S1029" s="62" t="s">
        <v>393</v>
      </c>
      <c r="T1029" s="73"/>
      <c r="U1029" s="62"/>
      <c r="V1029" s="62"/>
      <c r="W1029" s="52">
        <v>20038699</v>
      </c>
      <c r="X1029" s="57"/>
      <c r="Z1029" s="104" t="s">
        <v>824</v>
      </c>
      <c r="AA1029" s="47" t="str">
        <f>CONCATENATE("&gt;",F1029,"_",C1029," ",Z1029)</f>
        <v>&gt;HEV.ORF1_F2_ HEV</v>
      </c>
      <c r="AB1029" s="44" t="str">
        <f>P1029</f>
        <v>AAYTCYGCCYTGGCGAATGCTGTGGTGGT</v>
      </c>
      <c r="AH1029" s="45">
        <v>1028</v>
      </c>
    </row>
    <row r="1030" spans="1:34" ht="14.25" customHeight="1" thickTop="1" thickBot="1" x14ac:dyDescent="0.25">
      <c r="A1030" s="71">
        <v>100</v>
      </c>
      <c r="B1030" s="53">
        <f>(I1030/1000)/(A1030/1000000)</f>
        <v>252.99999999999997</v>
      </c>
      <c r="C1030" s="220"/>
      <c r="F1030" s="81" t="s">
        <v>2206</v>
      </c>
      <c r="H1030" s="48">
        <v>253</v>
      </c>
      <c r="I1030" s="49">
        <v>25.3</v>
      </c>
      <c r="J1030" s="95">
        <v>179</v>
      </c>
      <c r="K1030" s="224">
        <v>42100</v>
      </c>
      <c r="L1030" s="50">
        <v>7096</v>
      </c>
      <c r="M1030" s="48">
        <v>65</v>
      </c>
      <c r="N1030" s="75">
        <v>68.099999999999994</v>
      </c>
      <c r="O1030" s="61">
        <v>253</v>
      </c>
      <c r="P1030" s="44" t="s">
        <v>147</v>
      </c>
      <c r="Q1030" s="56">
        <v>23</v>
      </c>
      <c r="R1030" s="48" t="s">
        <v>393</v>
      </c>
      <c r="S1030" s="62" t="s">
        <v>393</v>
      </c>
      <c r="T1030" s="73"/>
      <c r="U1030" s="62"/>
      <c r="V1030" s="62"/>
      <c r="W1030" s="52">
        <v>20038700</v>
      </c>
      <c r="X1030" s="57"/>
      <c r="Z1030" s="104" t="s">
        <v>824</v>
      </c>
      <c r="AA1030" s="47" t="str">
        <f>CONCATENATE("&gt;",F1030,"_",C1030," ",Z1030)</f>
        <v>&gt;HEV.ORF1_R2_ HEV</v>
      </c>
      <c r="AB1030" s="44" t="str">
        <f>P1030</f>
        <v>CCVCGRGTNGGRGCRGWRTACCA</v>
      </c>
      <c r="AH1030" s="45">
        <v>1029</v>
      </c>
    </row>
    <row r="1031" spans="1:34" ht="14.25" customHeight="1" thickTop="1" thickBot="1" x14ac:dyDescent="0.25">
      <c r="A1031" s="71">
        <v>100</v>
      </c>
      <c r="B1031" s="53">
        <f>(I1031/1000)/(A1031/1000000)</f>
        <v>238</v>
      </c>
      <c r="C1031" s="220"/>
      <c r="F1031" s="81" t="s">
        <v>2207</v>
      </c>
      <c r="H1031" s="48">
        <v>238</v>
      </c>
      <c r="I1031" s="49">
        <v>23.8</v>
      </c>
      <c r="J1031" s="95">
        <v>167</v>
      </c>
      <c r="K1031" s="224">
        <v>42129</v>
      </c>
      <c r="L1031" s="50">
        <v>7010</v>
      </c>
      <c r="M1031" s="48">
        <v>54</v>
      </c>
      <c r="N1031" s="75">
        <v>63.3</v>
      </c>
      <c r="O1031" s="61">
        <v>238</v>
      </c>
      <c r="P1031" s="44" t="s">
        <v>109</v>
      </c>
      <c r="Q1031" s="56">
        <v>23</v>
      </c>
      <c r="R1031" s="48" t="s">
        <v>393</v>
      </c>
      <c r="S1031" s="62" t="s">
        <v>393</v>
      </c>
      <c r="T1031" s="73"/>
      <c r="U1031" s="62"/>
      <c r="V1031" s="62"/>
      <c r="W1031" s="52">
        <v>20038701</v>
      </c>
      <c r="X1031" s="57"/>
      <c r="Z1031" s="104" t="s">
        <v>824</v>
      </c>
      <c r="AA1031" s="47" t="str">
        <f>CONCATENATE("&gt;",F1031,"_",C1031," ",Z1031)</f>
        <v>&gt;HEV.HVR_F1_ HEV</v>
      </c>
      <c r="AB1031" s="44" t="str">
        <f>P1031</f>
        <v>TTYTCYCCTGGGCAYMTYTGGGA</v>
      </c>
      <c r="AH1031" s="45">
        <v>1030</v>
      </c>
    </row>
    <row r="1032" spans="1:34" ht="14.25" customHeight="1" thickTop="1" thickBot="1" x14ac:dyDescent="0.25">
      <c r="A1032" s="71">
        <v>100</v>
      </c>
      <c r="B1032" s="53">
        <f>(I1032/1000)/(A1032/1000000)</f>
        <v>337</v>
      </c>
      <c r="C1032" s="220"/>
      <c r="F1032" s="81" t="s">
        <v>2208</v>
      </c>
      <c r="H1032" s="48">
        <v>337</v>
      </c>
      <c r="I1032" s="49">
        <v>33.700000000000003</v>
      </c>
      <c r="J1032" s="95">
        <v>297</v>
      </c>
      <c r="K1032" s="224">
        <v>42015</v>
      </c>
      <c r="L1032" s="50">
        <v>8791</v>
      </c>
      <c r="M1032" s="48">
        <v>39</v>
      </c>
      <c r="N1032" s="75">
        <v>63.1</v>
      </c>
      <c r="O1032" s="61">
        <v>337</v>
      </c>
      <c r="P1032" s="44" t="s">
        <v>118</v>
      </c>
      <c r="Q1032" s="56">
        <v>29</v>
      </c>
      <c r="R1032" s="48" t="s">
        <v>393</v>
      </c>
      <c r="S1032" s="62" t="s">
        <v>393</v>
      </c>
      <c r="T1032" s="73"/>
      <c r="U1032" s="62"/>
      <c r="V1032" s="62"/>
      <c r="W1032" s="52">
        <v>20038702</v>
      </c>
      <c r="X1032" s="57"/>
      <c r="Z1032" s="104" t="s">
        <v>824</v>
      </c>
      <c r="AA1032" s="47" t="str">
        <f>CONCATENATE("&gt;",F1032,"_",C1032," ",Z1032)</f>
        <v>&gt;HEV.HVR_R1_ HEV</v>
      </c>
      <c r="AB1032" s="44" t="str">
        <f>P1032</f>
        <v>TTAACCARCCARTCACARTCYGAYTCAAA</v>
      </c>
      <c r="AH1032" s="45">
        <v>1031</v>
      </c>
    </row>
    <row r="1033" spans="1:34" ht="14.25" customHeight="1" thickTop="1" thickBot="1" x14ac:dyDescent="0.25">
      <c r="A1033" s="71">
        <v>100</v>
      </c>
      <c r="B1033" s="53">
        <f>(I1033/1000)/(A1033/1000000)</f>
        <v>294.99999999999994</v>
      </c>
      <c r="C1033" s="220"/>
      <c r="F1033" s="81" t="s">
        <v>2209</v>
      </c>
      <c r="H1033" s="48">
        <v>295</v>
      </c>
      <c r="I1033" s="49">
        <v>29.5</v>
      </c>
      <c r="J1033" s="95">
        <v>205</v>
      </c>
      <c r="K1033" s="224">
        <v>42222</v>
      </c>
      <c r="L1033" s="50">
        <v>6962</v>
      </c>
      <c r="M1033" s="48">
        <v>47</v>
      </c>
      <c r="N1033" s="75">
        <v>60.3</v>
      </c>
      <c r="O1033" s="61">
        <v>295</v>
      </c>
      <c r="P1033" s="44" t="s">
        <v>112</v>
      </c>
      <c r="Q1033" s="56">
        <v>23</v>
      </c>
      <c r="R1033" s="48" t="s">
        <v>393</v>
      </c>
      <c r="S1033" s="62" t="s">
        <v>393</v>
      </c>
      <c r="T1033" s="73"/>
      <c r="U1033" s="62"/>
      <c r="V1033" s="62"/>
      <c r="W1033" s="52">
        <v>20038703</v>
      </c>
      <c r="X1033" s="57"/>
      <c r="Y1033" s="220"/>
      <c r="Z1033" s="104" t="s">
        <v>824</v>
      </c>
      <c r="AA1033" s="47" t="str">
        <f>CONCATENATE("&gt;",F1033,"_",C1033," ",Z1033)</f>
        <v>&gt;HEV.HVR_F2a_ HEV</v>
      </c>
      <c r="AB1033" s="44" t="str">
        <f>P1033</f>
        <v>ACYTGGTCHACATCTGGYTTYTC</v>
      </c>
      <c r="AH1033" s="45">
        <v>1032</v>
      </c>
    </row>
    <row r="1034" spans="1:34" ht="14.25" customHeight="1" thickTop="1" thickBot="1" x14ac:dyDescent="0.25">
      <c r="A1034" s="71">
        <v>100</v>
      </c>
      <c r="B1034" s="53">
        <f>(I1034/1000)/(A1034/1000000)</f>
        <v>342</v>
      </c>
      <c r="C1034" s="220"/>
      <c r="F1034" s="81" t="s">
        <v>2210</v>
      </c>
      <c r="H1034" s="48">
        <v>342</v>
      </c>
      <c r="I1034" s="49">
        <v>34.200000000000003</v>
      </c>
      <c r="J1034" s="95">
        <v>206</v>
      </c>
      <c r="K1034" s="224">
        <v>42100</v>
      </c>
      <c r="L1034" s="50">
        <v>6021</v>
      </c>
      <c r="M1034" s="48">
        <v>70</v>
      </c>
      <c r="N1034" s="75">
        <v>65.5</v>
      </c>
      <c r="O1034" s="61">
        <v>342</v>
      </c>
      <c r="P1034" s="44" t="s">
        <v>115</v>
      </c>
      <c r="Q1034" s="56">
        <v>20</v>
      </c>
      <c r="R1034" s="48" t="s">
        <v>393</v>
      </c>
      <c r="S1034" s="62" t="s">
        <v>393</v>
      </c>
      <c r="T1034" s="73"/>
      <c r="U1034" s="62"/>
      <c r="V1034" s="62"/>
      <c r="W1034" s="52">
        <v>20038704</v>
      </c>
      <c r="X1034" s="57"/>
      <c r="Z1034" s="104" t="s">
        <v>824</v>
      </c>
      <c r="AA1034" s="47" t="str">
        <f>CONCATENATE("&gt;",F1034,"_",C1034," ",Z1034)</f>
        <v>&gt;HEV.HVR_F2b_ HEV</v>
      </c>
      <c r="AB1034" s="44" t="str">
        <f>P1034</f>
        <v>TTYTCCCCYCCTGAGGCGGC</v>
      </c>
      <c r="AH1034" s="45">
        <v>1033</v>
      </c>
    </row>
    <row r="1035" spans="1:34" ht="14.25" customHeight="1" thickTop="1" thickBot="1" x14ac:dyDescent="0.25">
      <c r="A1035" s="71">
        <v>100</v>
      </c>
      <c r="B1035" s="53">
        <f>(I1035/1000)/(A1035/1000000)</f>
        <v>287</v>
      </c>
      <c r="C1035" s="220"/>
      <c r="F1035" s="81" t="s">
        <v>2211</v>
      </c>
      <c r="H1035" s="48">
        <v>287</v>
      </c>
      <c r="I1035" s="49">
        <v>28.7</v>
      </c>
      <c r="J1035" s="95">
        <v>201</v>
      </c>
      <c r="K1035" s="48" t="s">
        <v>2143</v>
      </c>
      <c r="L1035" s="50">
        <v>7005</v>
      </c>
      <c r="M1035" s="48">
        <v>56</v>
      </c>
      <c r="N1035" s="75">
        <v>64.2</v>
      </c>
      <c r="O1035" s="61">
        <v>287</v>
      </c>
      <c r="P1035" s="44" t="s">
        <v>120</v>
      </c>
      <c r="Q1035" s="56">
        <v>23</v>
      </c>
      <c r="R1035" s="48" t="s">
        <v>393</v>
      </c>
      <c r="S1035" s="62" t="s">
        <v>393</v>
      </c>
      <c r="T1035" s="73"/>
      <c r="U1035" s="62"/>
      <c r="V1035" s="62"/>
      <c r="W1035" s="52">
        <v>20038705</v>
      </c>
      <c r="X1035" s="57"/>
      <c r="Z1035" s="104" t="s">
        <v>824</v>
      </c>
      <c r="AA1035" s="47" t="str">
        <f>CONCATENATE("&gt;",F1035,"_",C1035," ",Z1035)</f>
        <v>&gt;HEV.HVR_R2_ HEV</v>
      </c>
      <c r="AB1035" s="44" t="str">
        <f>P1035</f>
        <v>TACACCTTRGCSCCRTCRGGRTA</v>
      </c>
      <c r="AH1035" s="45">
        <v>1034</v>
      </c>
    </row>
    <row r="1036" spans="1:34" ht="14.25" customHeight="1" thickTop="1" thickBot="1" x14ac:dyDescent="0.25">
      <c r="A1036" s="71">
        <v>100</v>
      </c>
      <c r="B1036" s="53">
        <f>(I1036/1000)/(A1036/1000000)</f>
        <v>330</v>
      </c>
      <c r="C1036" s="220"/>
      <c r="F1036" s="81" t="s">
        <v>2212</v>
      </c>
      <c r="H1036" s="48">
        <v>330</v>
      </c>
      <c r="I1036" s="49">
        <v>33</v>
      </c>
      <c r="J1036" s="95">
        <v>173</v>
      </c>
      <c r="K1036" s="224">
        <v>42160</v>
      </c>
      <c r="L1036" s="50">
        <v>5249</v>
      </c>
      <c r="M1036" s="48">
        <v>70</v>
      </c>
      <c r="N1036" s="75">
        <v>60</v>
      </c>
      <c r="O1036" s="61">
        <v>330</v>
      </c>
      <c r="P1036" s="44" t="s">
        <v>757</v>
      </c>
      <c r="Q1036" s="56">
        <v>17</v>
      </c>
      <c r="R1036" s="48" t="s">
        <v>393</v>
      </c>
      <c r="S1036" s="62" t="s">
        <v>393</v>
      </c>
      <c r="T1036" s="73"/>
      <c r="U1036" s="62"/>
      <c r="V1036" s="62"/>
      <c r="W1036" s="52">
        <v>20038706</v>
      </c>
      <c r="X1036" s="57"/>
      <c r="Z1036" s="104" t="s">
        <v>824</v>
      </c>
      <c r="AA1036" s="47" t="str">
        <f>CONCATENATE("&gt;",F1036,"_",C1036," ",Z1036)</f>
        <v>&gt;HEV.ORF3_F1_ HEV</v>
      </c>
      <c r="AB1036" s="44" t="str">
        <f>P1036</f>
        <v>GTGCCGGCGGTGGTTTC</v>
      </c>
      <c r="AH1036" s="45">
        <v>1035</v>
      </c>
    </row>
    <row r="1037" spans="1:34" ht="14.25" customHeight="1" thickTop="1" thickBot="1" x14ac:dyDescent="0.25">
      <c r="A1037" s="71">
        <v>100</v>
      </c>
      <c r="B1037" s="53">
        <f>(I1037/1000)/(A1037/1000000)</f>
        <v>273</v>
      </c>
      <c r="C1037" s="220"/>
      <c r="F1037" s="81" t="s">
        <v>2213</v>
      </c>
      <c r="H1037" s="48">
        <v>273</v>
      </c>
      <c r="I1037" s="49">
        <v>27.3</v>
      </c>
      <c r="J1037" s="95">
        <v>186</v>
      </c>
      <c r="K1037" s="224">
        <v>42069</v>
      </c>
      <c r="L1037" s="50">
        <v>6793</v>
      </c>
      <c r="M1037" s="48">
        <v>72</v>
      </c>
      <c r="N1037" s="75">
        <v>69.599999999999994</v>
      </c>
      <c r="O1037" s="61">
        <v>273</v>
      </c>
      <c r="P1037" s="44" t="s">
        <v>22</v>
      </c>
      <c r="Q1037" s="56">
        <v>22</v>
      </c>
      <c r="R1037" s="48" t="s">
        <v>393</v>
      </c>
      <c r="S1037" s="62" t="s">
        <v>393</v>
      </c>
      <c r="T1037" s="73"/>
      <c r="U1037" s="62"/>
      <c r="V1037" s="62"/>
      <c r="W1037" s="52">
        <v>20038707</v>
      </c>
      <c r="X1037" s="57"/>
      <c r="Z1037" s="104" t="s">
        <v>824</v>
      </c>
      <c r="AA1037" s="47" t="str">
        <f>CONCATENATE("&gt;",F1037,"_",C1037," ",Z1037)</f>
        <v>&gt;HEV.ORF3_R1a_ HEV</v>
      </c>
      <c r="AB1037" s="44" t="str">
        <f>P1037</f>
        <v>GGCGCTGGGAYTGGTCRCGCCA</v>
      </c>
      <c r="AH1037" s="45">
        <v>1036</v>
      </c>
    </row>
    <row r="1038" spans="1:34" ht="14.25" customHeight="1" thickTop="1" thickBot="1" x14ac:dyDescent="0.25">
      <c r="A1038" s="71">
        <v>100</v>
      </c>
      <c r="B1038" s="53">
        <f>(I1038/1000)/(A1038/1000000)</f>
        <v>318.99999999999994</v>
      </c>
      <c r="C1038" s="220"/>
      <c r="F1038" s="81" t="s">
        <v>2214</v>
      </c>
      <c r="H1038" s="48">
        <v>319</v>
      </c>
      <c r="I1038" s="49">
        <v>31.9</v>
      </c>
      <c r="J1038" s="95">
        <v>208</v>
      </c>
      <c r="K1038" s="224">
        <v>42101</v>
      </c>
      <c r="L1038" s="50">
        <v>6512</v>
      </c>
      <c r="M1038" s="48">
        <v>66</v>
      </c>
      <c r="N1038" s="75">
        <v>65.7</v>
      </c>
      <c r="O1038" s="61">
        <v>319</v>
      </c>
      <c r="P1038" s="44" t="s">
        <v>24</v>
      </c>
      <c r="Q1038" s="56">
        <v>21</v>
      </c>
      <c r="R1038" s="48" t="s">
        <v>393</v>
      </c>
      <c r="S1038" s="62" t="s">
        <v>393</v>
      </c>
      <c r="T1038" s="73"/>
      <c r="U1038" s="62"/>
      <c r="V1038" s="62"/>
      <c r="W1038" s="52">
        <v>20038708</v>
      </c>
      <c r="X1038" s="57"/>
      <c r="Z1038" s="104" t="s">
        <v>824</v>
      </c>
      <c r="AA1038" s="47" t="str">
        <f>CONCATENATE("&gt;",F1038,"_",C1038," ",Z1038)</f>
        <v>&gt;HEV.ORF3_R1b_ HEV</v>
      </c>
      <c r="AB1038" s="44" t="str">
        <f>P1038</f>
        <v>CAGYTGGGGYAGRTCGACGRC</v>
      </c>
      <c r="AH1038" s="45">
        <v>1037</v>
      </c>
    </row>
    <row r="1039" spans="1:34" ht="14.25" customHeight="1" thickTop="1" thickBot="1" x14ac:dyDescent="0.25">
      <c r="A1039" s="71">
        <v>100</v>
      </c>
      <c r="B1039" s="53">
        <f>(I1039/1000)/(A1039/1000000)</f>
        <v>306.99999999999994</v>
      </c>
      <c r="C1039" s="220"/>
      <c r="F1039" s="81" t="s">
        <v>2215</v>
      </c>
      <c r="H1039" s="48">
        <v>307</v>
      </c>
      <c r="I1039" s="49">
        <v>30.7</v>
      </c>
      <c r="J1039" s="95">
        <v>215</v>
      </c>
      <c r="K1039" s="224">
        <v>42191</v>
      </c>
      <c r="L1039" s="50">
        <v>7014</v>
      </c>
      <c r="M1039" s="48">
        <v>52</v>
      </c>
      <c r="N1039" s="75">
        <v>62.4</v>
      </c>
      <c r="O1039" s="61">
        <v>307</v>
      </c>
      <c r="P1039" s="44" t="s">
        <v>16</v>
      </c>
      <c r="Q1039" s="56">
        <v>23</v>
      </c>
      <c r="R1039" s="48" t="s">
        <v>393</v>
      </c>
      <c r="S1039" s="62" t="s">
        <v>393</v>
      </c>
      <c r="T1039" s="73"/>
      <c r="U1039" s="62"/>
      <c r="V1039" s="62"/>
      <c r="W1039" s="52">
        <v>20038709</v>
      </c>
      <c r="X1039" s="57"/>
      <c r="Z1039" s="104" t="s">
        <v>824</v>
      </c>
      <c r="AA1039" s="47" t="str">
        <f>CONCATENATE("&gt;",F1039,"_",C1039," ",Z1039)</f>
        <v>&gt;HEV.ORF3_F2_ HEV</v>
      </c>
      <c r="AB1039" s="44" t="str">
        <f>P1039</f>
        <v>GGGCTGTTCTGTTKYTGYTCYTC</v>
      </c>
      <c r="AH1039" s="45">
        <v>1038</v>
      </c>
    </row>
    <row r="1040" spans="1:34" ht="14.25" customHeight="1" thickTop="1" thickBot="1" x14ac:dyDescent="0.25">
      <c r="A1040" s="71">
        <v>100</v>
      </c>
      <c r="B1040" s="53">
        <f>(I1040/1000)/(A1040/1000000)</f>
        <v>342</v>
      </c>
      <c r="C1040" s="220"/>
      <c r="F1040" s="81" t="s">
        <v>2216</v>
      </c>
      <c r="H1040" s="48">
        <v>342</v>
      </c>
      <c r="I1040" s="49">
        <v>34.200000000000003</v>
      </c>
      <c r="J1040" s="95">
        <v>208</v>
      </c>
      <c r="K1040" s="48" t="s">
        <v>2143</v>
      </c>
      <c r="L1040" s="50">
        <v>6089</v>
      </c>
      <c r="M1040" s="48">
        <v>80</v>
      </c>
      <c r="N1040" s="75">
        <v>69.599999999999994</v>
      </c>
      <c r="O1040" s="61">
        <v>342</v>
      </c>
      <c r="P1040" s="44" t="s">
        <v>19</v>
      </c>
      <c r="Q1040" s="56">
        <v>20</v>
      </c>
      <c r="R1040" s="48" t="s">
        <v>393</v>
      </c>
      <c r="S1040" s="62" t="s">
        <v>393</v>
      </c>
      <c r="T1040" s="73"/>
      <c r="U1040" s="62"/>
      <c r="V1040" s="62"/>
      <c r="W1040" s="52">
        <v>20038710</v>
      </c>
      <c r="X1040" s="57"/>
      <c r="Z1040" s="104" t="s">
        <v>824</v>
      </c>
      <c r="AA1040" s="47" t="str">
        <f>CONCATENATE("&gt;",F1040,"_",C1040," ",Z1040)</f>
        <v>&gt;HEV.ORF3_R2_ HEV</v>
      </c>
      <c r="AB1040" s="44" t="str">
        <f>P1040</f>
        <v>CGAGGGCGAGCTCCAGCCCC</v>
      </c>
      <c r="AH1040" s="45">
        <v>1039</v>
      </c>
    </row>
    <row r="1041" spans="1:34" ht="14.25" customHeight="1" thickTop="1" thickBot="1" x14ac:dyDescent="0.25">
      <c r="A1041" s="71">
        <v>100</v>
      </c>
      <c r="B1041" s="53">
        <f>(I1041/1000)/(A1041/1000000)</f>
        <v>246</v>
      </c>
      <c r="C1041" s="220"/>
      <c r="F1041" s="81" t="s">
        <v>2217</v>
      </c>
      <c r="H1041" s="48">
        <v>246</v>
      </c>
      <c r="I1041" s="49">
        <v>24.6</v>
      </c>
      <c r="J1041" s="95">
        <v>142</v>
      </c>
      <c r="K1041" s="48" t="s">
        <v>2201</v>
      </c>
      <c r="L1041" s="50">
        <v>5773</v>
      </c>
      <c r="M1041" s="48">
        <v>49</v>
      </c>
      <c r="N1041" s="75">
        <v>55.6</v>
      </c>
      <c r="O1041" s="61">
        <v>246</v>
      </c>
      <c r="P1041" s="44" t="s">
        <v>142</v>
      </c>
      <c r="Q1041" s="56">
        <v>19</v>
      </c>
      <c r="R1041" s="48" t="s">
        <v>393</v>
      </c>
      <c r="S1041" s="62" t="s">
        <v>393</v>
      </c>
      <c r="T1041" s="73"/>
      <c r="U1041" s="62"/>
      <c r="V1041" s="62"/>
      <c r="W1041" s="52">
        <v>20038711</v>
      </c>
      <c r="X1041" s="57"/>
      <c r="Z1041" s="104" t="s">
        <v>824</v>
      </c>
      <c r="AA1041" s="47" t="str">
        <f>CONCATENATE("&gt;",F1041,"_",C1041," ",Z1041)</f>
        <v>&gt;HEV.ORF2_F1_ HEV</v>
      </c>
      <c r="AB1041" s="44" t="str">
        <f>P1041</f>
        <v>CDGCNACYCGBTTYATGAA</v>
      </c>
      <c r="AH1041" s="45">
        <v>1040</v>
      </c>
    </row>
    <row r="1042" spans="1:34" ht="14.25" customHeight="1" thickTop="1" thickBot="1" x14ac:dyDescent="0.25">
      <c r="A1042" s="71">
        <v>100</v>
      </c>
      <c r="B1042" s="53">
        <f>(I1042/1000)/(A1042/1000000)</f>
        <v>212</v>
      </c>
      <c r="C1042" s="220"/>
      <c r="F1042" s="81" t="s">
        <v>2218</v>
      </c>
      <c r="H1042" s="48">
        <v>212</v>
      </c>
      <c r="I1042" s="49">
        <v>21.2</v>
      </c>
      <c r="J1042" s="95">
        <v>170</v>
      </c>
      <c r="K1042" s="224">
        <v>42130</v>
      </c>
      <c r="L1042" s="50">
        <v>8028</v>
      </c>
      <c r="M1042" s="48">
        <v>42</v>
      </c>
      <c r="N1042" s="75">
        <v>61.6</v>
      </c>
      <c r="O1042" s="61">
        <v>212</v>
      </c>
      <c r="P1042" s="44" t="s">
        <v>162</v>
      </c>
      <c r="Q1042" s="56">
        <v>26</v>
      </c>
      <c r="R1042" s="48" t="s">
        <v>393</v>
      </c>
      <c r="S1042" s="62" t="s">
        <v>393</v>
      </c>
      <c r="T1042" s="73"/>
      <c r="U1042" s="62"/>
      <c r="V1042" s="62"/>
      <c r="W1042" s="52">
        <v>20038712</v>
      </c>
      <c r="X1042" s="57"/>
      <c r="Z1042" s="104" t="s">
        <v>824</v>
      </c>
      <c r="AA1042" s="47" t="str">
        <f>CONCATENATE("&gt;",F1042,"_",C1042," ",Z1042)</f>
        <v>&gt;HEV.ORF2_R1a_ HEV</v>
      </c>
      <c r="AB1042" s="44" t="str">
        <f>P1042</f>
        <v>GTKAGRGARAGCCAWAGYACATCATT</v>
      </c>
      <c r="AH1042" s="45">
        <v>1041</v>
      </c>
    </row>
    <row r="1043" spans="1:34" ht="14.25" customHeight="1" thickTop="1" thickBot="1" x14ac:dyDescent="0.25">
      <c r="A1043" s="71">
        <v>100</v>
      </c>
      <c r="B1043" s="53">
        <f>(I1043/1000)/(A1043/1000000)</f>
        <v>311.99999999999994</v>
      </c>
      <c r="C1043" s="220"/>
      <c r="F1043" s="81" t="s">
        <v>2219</v>
      </c>
      <c r="H1043" s="48">
        <v>312</v>
      </c>
      <c r="I1043" s="49">
        <v>31.2</v>
      </c>
      <c r="J1043" s="95">
        <v>250</v>
      </c>
      <c r="K1043" s="224">
        <v>42164</v>
      </c>
      <c r="L1043" s="50">
        <v>8011</v>
      </c>
      <c r="M1043" s="48">
        <v>43</v>
      </c>
      <c r="N1043" s="75">
        <v>62.2</v>
      </c>
      <c r="O1043" s="61">
        <v>312</v>
      </c>
      <c r="P1043" s="44" t="s">
        <v>165</v>
      </c>
      <c r="Q1043" s="56">
        <v>26</v>
      </c>
      <c r="R1043" s="48" t="s">
        <v>393</v>
      </c>
      <c r="S1043" s="62" t="s">
        <v>393</v>
      </c>
      <c r="T1043" s="73"/>
      <c r="U1043" s="62"/>
      <c r="V1043" s="62"/>
      <c r="W1043" s="52">
        <v>20038713</v>
      </c>
      <c r="X1043" s="57"/>
      <c r="Z1043" s="104" t="s">
        <v>824</v>
      </c>
      <c r="AA1043" s="47" t="str">
        <f>CONCATENATE("&gt;",F1043,"_",C1043," ",Z1043)</f>
        <v>&gt;HEV.ORF2_R1b_ HEV</v>
      </c>
      <c r="AB1043" s="44" t="str">
        <f>P1043</f>
        <v>GTRAGNGADAGCCACARRACATCATT</v>
      </c>
      <c r="AH1043" s="45">
        <v>1042</v>
      </c>
    </row>
    <row r="1044" spans="1:34" ht="14.25" customHeight="1" thickTop="1" thickBot="1" x14ac:dyDescent="0.25">
      <c r="A1044" s="71">
        <v>100</v>
      </c>
      <c r="B1044" s="53">
        <f>(I1044/1000)/(A1044/1000000)</f>
        <v>233.99999999999997</v>
      </c>
      <c r="C1044" s="220"/>
      <c r="F1044" s="81" t="s">
        <v>2220</v>
      </c>
      <c r="H1044" s="48">
        <v>234</v>
      </c>
      <c r="I1044" s="49">
        <v>23.4</v>
      </c>
      <c r="J1044" s="95">
        <v>185</v>
      </c>
      <c r="K1044" s="224">
        <v>42069</v>
      </c>
      <c r="L1044" s="50">
        <v>7891</v>
      </c>
      <c r="M1044" s="48">
        <v>42</v>
      </c>
      <c r="N1044" s="75">
        <v>61.6</v>
      </c>
      <c r="O1044" s="61">
        <v>234</v>
      </c>
      <c r="P1044" s="44" t="s">
        <v>145</v>
      </c>
      <c r="Q1044" s="56">
        <v>26</v>
      </c>
      <c r="R1044" s="48" t="s">
        <v>393</v>
      </c>
      <c r="S1044" s="62" t="s">
        <v>393</v>
      </c>
      <c r="T1044" s="73"/>
      <c r="U1044" s="62"/>
      <c r="V1044" s="62"/>
      <c r="W1044" s="52">
        <v>20038714</v>
      </c>
      <c r="X1044" s="57"/>
      <c r="Z1044" s="104" t="s">
        <v>824</v>
      </c>
      <c r="AA1044" s="47" t="str">
        <f>CONCATENATE("&gt;",F1044,"_",C1044," ",Z1044)</f>
        <v>&gt;HEV.ORF2_F2_ HEV</v>
      </c>
      <c r="AB1044" s="44" t="str">
        <f>P1044</f>
        <v>GCBYTHACNYTRTTYAAYCTTGCTGA</v>
      </c>
      <c r="AH1044" s="45">
        <v>1043</v>
      </c>
    </row>
    <row r="1045" spans="1:34" ht="14.25" customHeight="1" thickTop="1" thickBot="1" x14ac:dyDescent="0.25">
      <c r="A1045" s="71">
        <v>100</v>
      </c>
      <c r="B1045" s="53">
        <f>(I1045/1000)/(A1045/1000000)</f>
        <v>352.99999999999994</v>
      </c>
      <c r="C1045" s="220"/>
      <c r="F1045" s="81" t="s">
        <v>2221</v>
      </c>
      <c r="H1045" s="48">
        <v>353</v>
      </c>
      <c r="I1045" s="49">
        <v>35.299999999999997</v>
      </c>
      <c r="J1045" s="95">
        <v>314</v>
      </c>
      <c r="K1045" s="224">
        <v>42226</v>
      </c>
      <c r="L1045" s="50">
        <v>8906</v>
      </c>
      <c r="M1045" s="48">
        <v>39</v>
      </c>
      <c r="N1045" s="75">
        <v>62.9</v>
      </c>
      <c r="O1045" s="61">
        <v>353</v>
      </c>
      <c r="P1045" s="44" t="s">
        <v>159</v>
      </c>
      <c r="Q1045" s="56">
        <v>29</v>
      </c>
      <c r="R1045" s="48" t="s">
        <v>393</v>
      </c>
      <c r="S1045" s="62" t="s">
        <v>393</v>
      </c>
      <c r="T1045" s="73"/>
      <c r="U1045" s="62"/>
      <c r="V1045" s="62"/>
      <c r="W1045" s="52">
        <v>20038715</v>
      </c>
      <c r="X1045" s="57"/>
      <c r="Z1045" s="104" t="s">
        <v>824</v>
      </c>
      <c r="AA1045" s="47" t="str">
        <f>CONCATENATE("&gt;",F1045,"_",C1045," ",Z1045)</f>
        <v>&gt;HEV.ORF2_R2_ HEV</v>
      </c>
      <c r="AB1045" s="44" t="str">
        <f>P1045</f>
        <v>TGYTCRTGYTGRTTRTCRTARTCYTGDAT</v>
      </c>
      <c r="AH1045" s="45">
        <v>1044</v>
      </c>
    </row>
    <row r="1046" spans="1:34" ht="14.25" customHeight="1" thickTop="1" thickBot="1" x14ac:dyDescent="0.25">
      <c r="A1046" s="71">
        <v>100</v>
      </c>
      <c r="B1046" s="53">
        <f>(I1046/1000)/(A1046/1000000)</f>
        <v>388.99999999999994</v>
      </c>
      <c r="C1046" s="220"/>
      <c r="F1046" s="81" t="s">
        <v>2222</v>
      </c>
      <c r="H1046" s="48">
        <v>389</v>
      </c>
      <c r="I1046" s="49">
        <v>38.9</v>
      </c>
      <c r="J1046" s="95">
        <v>270</v>
      </c>
      <c r="K1046" s="224">
        <v>42103</v>
      </c>
      <c r="L1046" s="50">
        <v>6931</v>
      </c>
      <c r="M1046" s="48">
        <v>45</v>
      </c>
      <c r="N1046" s="75">
        <v>59.8</v>
      </c>
      <c r="O1046" s="61">
        <v>389</v>
      </c>
      <c r="P1046" s="44" t="s">
        <v>297</v>
      </c>
      <c r="Q1046" s="56">
        <v>23</v>
      </c>
      <c r="R1046" s="48" t="s">
        <v>393</v>
      </c>
      <c r="S1046" s="62" t="s">
        <v>393</v>
      </c>
      <c r="T1046" s="73"/>
      <c r="U1046" s="62"/>
      <c r="V1046" s="62"/>
      <c r="W1046" s="52">
        <v>20038716</v>
      </c>
      <c r="X1046" s="57"/>
      <c r="Z1046" s="104" t="s">
        <v>824</v>
      </c>
      <c r="AA1046" s="47" t="str">
        <f>CONCATENATE("&gt;",F1046,"_",C1046," ",Z1046)</f>
        <v>&gt;HEV.RdRp_F1_ HEV</v>
      </c>
      <c r="AB1046" s="44" t="str">
        <f>P1046</f>
        <v>TCGCGCATCACMTTYTTCCARAA</v>
      </c>
      <c r="AH1046" s="45">
        <v>1045</v>
      </c>
    </row>
    <row r="1047" spans="1:34" ht="14.25" customHeight="1" thickTop="1" thickBot="1" x14ac:dyDescent="0.25">
      <c r="A1047" s="71">
        <v>100</v>
      </c>
      <c r="B1047" s="53">
        <f>(I1047/1000)/(A1047/1000000)</f>
        <v>261</v>
      </c>
      <c r="C1047" s="220"/>
      <c r="F1047" s="81" t="s">
        <v>2223</v>
      </c>
      <c r="H1047" s="48">
        <v>261</v>
      </c>
      <c r="I1047" s="49">
        <v>26.1</v>
      </c>
      <c r="J1047" s="95">
        <v>182</v>
      </c>
      <c r="K1047" s="224">
        <v>42069</v>
      </c>
      <c r="L1047" s="50">
        <v>6994</v>
      </c>
      <c r="M1047" s="48">
        <v>51</v>
      </c>
      <c r="N1047" s="75">
        <v>62.1</v>
      </c>
      <c r="O1047" s="61">
        <v>261</v>
      </c>
      <c r="P1047" s="44" t="s">
        <v>300</v>
      </c>
      <c r="Q1047" s="56">
        <v>23</v>
      </c>
      <c r="R1047" s="48" t="s">
        <v>393</v>
      </c>
      <c r="S1047" s="62" t="s">
        <v>393</v>
      </c>
      <c r="T1047" s="73"/>
      <c r="U1047" s="62"/>
      <c r="V1047" s="62"/>
      <c r="W1047" s="52">
        <v>20038717</v>
      </c>
      <c r="X1047" s="57"/>
      <c r="Z1047" s="104" t="s">
        <v>824</v>
      </c>
      <c r="AA1047" s="47" t="str">
        <f>CONCATENATE("&gt;",F1047,"_",C1047," ",Z1047)</f>
        <v>&gt;HEV.RdRp_R1_ HEV</v>
      </c>
      <c r="AB1047" s="44" t="str">
        <f>P1047</f>
        <v>GCCATGTTCCAGACDGTRTTCCA</v>
      </c>
      <c r="AH1047" s="45">
        <v>1046</v>
      </c>
    </row>
    <row r="1048" spans="1:34" ht="14.25" customHeight="1" thickTop="1" thickBot="1" x14ac:dyDescent="0.25">
      <c r="A1048" s="71">
        <v>100</v>
      </c>
      <c r="B1048" s="53">
        <f>(I1048/1000)/(A1048/1000000)</f>
        <v>446</v>
      </c>
      <c r="C1048" s="220"/>
      <c r="F1048" s="81" t="s">
        <v>2180</v>
      </c>
      <c r="H1048" s="48">
        <v>446</v>
      </c>
      <c r="I1048" s="49">
        <v>44.6</v>
      </c>
      <c r="J1048" s="95">
        <v>341</v>
      </c>
      <c r="K1048" s="224">
        <v>42257</v>
      </c>
      <c r="L1048" s="50">
        <v>7662</v>
      </c>
      <c r="M1048" s="48">
        <v>58</v>
      </c>
      <c r="N1048" s="75">
        <v>67.099999999999994</v>
      </c>
      <c r="O1048" s="61">
        <v>446</v>
      </c>
      <c r="P1048" s="44" t="s">
        <v>308</v>
      </c>
      <c r="Q1048" s="56">
        <v>25</v>
      </c>
      <c r="R1048" s="48" t="s">
        <v>393</v>
      </c>
      <c r="S1048" s="62" t="s">
        <v>393</v>
      </c>
      <c r="T1048" s="73"/>
      <c r="U1048" s="62"/>
      <c r="V1048" s="62"/>
      <c r="W1048" s="52">
        <v>20038718</v>
      </c>
      <c r="X1048" s="57"/>
      <c r="Z1048" s="104" t="s">
        <v>824</v>
      </c>
      <c r="AA1048" s="47" t="str">
        <f>CONCATENATE("&gt;",F1048,"_",C1048," ",Z1048)</f>
        <v>&gt;HEV.RdRp_F2b_ HEV</v>
      </c>
      <c r="AB1048" s="44" t="str">
        <f>P1048</f>
        <v>GTGCTCTGTTTGGCCCNTGGTTYMG</v>
      </c>
      <c r="AH1048" s="45">
        <v>1047</v>
      </c>
    </row>
    <row r="1049" spans="1:34" ht="14.25" customHeight="1" thickTop="1" thickBot="1" x14ac:dyDescent="0.25">
      <c r="A1049" s="71">
        <v>100</v>
      </c>
      <c r="B1049" s="53">
        <f>(I1049/1000)/(A1049/1000000)</f>
        <v>393.99999999999994</v>
      </c>
      <c r="C1049" s="220"/>
      <c r="F1049" s="81" t="s">
        <v>2181</v>
      </c>
      <c r="H1049" s="48">
        <v>394</v>
      </c>
      <c r="I1049" s="49">
        <v>39.4</v>
      </c>
      <c r="J1049" s="95">
        <v>310</v>
      </c>
      <c r="K1049" s="224">
        <v>42134</v>
      </c>
      <c r="L1049" s="50">
        <v>7875</v>
      </c>
      <c r="M1049" s="48">
        <v>55</v>
      </c>
      <c r="N1049" s="75">
        <v>67.2</v>
      </c>
      <c r="O1049" s="61">
        <v>394</v>
      </c>
      <c r="P1049" s="44" t="s">
        <v>305</v>
      </c>
      <c r="Q1049" s="56">
        <v>26</v>
      </c>
      <c r="R1049" s="48" t="s">
        <v>393</v>
      </c>
      <c r="S1049" s="62" t="s">
        <v>393</v>
      </c>
      <c r="T1049" s="73"/>
      <c r="U1049" s="62"/>
      <c r="V1049" s="62"/>
      <c r="W1049" s="52">
        <v>20038719</v>
      </c>
      <c r="X1049" s="57"/>
      <c r="Z1049" s="104" t="s">
        <v>824</v>
      </c>
      <c r="AA1049" s="47" t="str">
        <f>CONCATENATE("&gt;",F1049,"_",C1049," ",Z1049)</f>
        <v>&gt;HEV.RdRp_R2_ HEV</v>
      </c>
      <c r="AB1049" s="44" t="str">
        <f>P1049</f>
        <v>CCAGGCTCACCRGARTGYTTCTTCCA</v>
      </c>
      <c r="AH1049" s="45">
        <v>1048</v>
      </c>
    </row>
    <row r="1050" spans="1:34" ht="14.25" customHeight="1" thickTop="1" thickBot="1" x14ac:dyDescent="0.25">
      <c r="A1050" s="71">
        <v>100</v>
      </c>
      <c r="B1050" s="53">
        <f>(I1050/1000)/(A1050/1000000)</f>
        <v>382.99999999999994</v>
      </c>
      <c r="F1050" s="81" t="s">
        <v>2224</v>
      </c>
      <c r="H1050" s="48">
        <v>383</v>
      </c>
      <c r="I1050" s="49">
        <v>38.299999999999997</v>
      </c>
      <c r="J1050" s="95">
        <v>238</v>
      </c>
      <c r="K1050" s="224">
        <v>42255</v>
      </c>
      <c r="L1050" s="50">
        <v>6222</v>
      </c>
      <c r="M1050" s="48">
        <v>50</v>
      </c>
      <c r="N1050" s="75">
        <v>57.3</v>
      </c>
      <c r="O1050" s="61">
        <v>383</v>
      </c>
      <c r="P1050" s="44" t="s">
        <v>2225</v>
      </c>
      <c r="Q1050" s="56">
        <v>20</v>
      </c>
      <c r="R1050" s="48" t="s">
        <v>393</v>
      </c>
      <c r="S1050" s="62" t="s">
        <v>393</v>
      </c>
      <c r="T1050" s="73"/>
      <c r="U1050" s="62"/>
      <c r="V1050" s="62"/>
      <c r="W1050" s="52">
        <v>19970833</v>
      </c>
      <c r="X1050" s="57"/>
      <c r="AA1050" s="47" t="str">
        <f>CONCATENATE("&gt;",F1050,"_",C1050," ",Z1050)</f>
        <v xml:space="preserve">&gt;rodHCVeur-rlF3_ </v>
      </c>
      <c r="AB1050" s="44" t="str">
        <f>P1050</f>
        <v>GAGGTGCARTTCTAYGGGAA</v>
      </c>
      <c r="AH1050" s="45">
        <v>1049</v>
      </c>
    </row>
    <row r="1051" spans="1:34" ht="14.25" customHeight="1" thickTop="1" thickBot="1" x14ac:dyDescent="0.25">
      <c r="A1051" s="71">
        <v>100</v>
      </c>
      <c r="B1051" s="53">
        <f>(I1051/1000)/(A1051/1000000)</f>
        <v>393.99999999999994</v>
      </c>
      <c r="F1051" s="81" t="s">
        <v>2226</v>
      </c>
      <c r="H1051" s="48">
        <v>394</v>
      </c>
      <c r="I1051" s="49">
        <v>39.4</v>
      </c>
      <c r="J1051" s="95">
        <v>229</v>
      </c>
      <c r="K1051" s="224">
        <v>42223</v>
      </c>
      <c r="L1051" s="50">
        <v>5800</v>
      </c>
      <c r="M1051" s="48">
        <v>57</v>
      </c>
      <c r="N1051" s="75">
        <v>58.8</v>
      </c>
      <c r="O1051" s="61">
        <v>394</v>
      </c>
      <c r="P1051" s="44" t="s">
        <v>2227</v>
      </c>
      <c r="Q1051" s="56">
        <v>19</v>
      </c>
      <c r="R1051" s="48" t="s">
        <v>393</v>
      </c>
      <c r="S1051" s="62" t="s">
        <v>393</v>
      </c>
      <c r="T1051" s="73"/>
      <c r="U1051" s="62"/>
      <c r="V1051" s="62"/>
      <c r="W1051" s="52">
        <v>19970834</v>
      </c>
      <c r="X1051" s="57"/>
      <c r="AA1051" s="47" t="str">
        <f>CONCATENATE("&gt;",F1051,"_",C1051," ",Z1051)</f>
        <v xml:space="preserve">&gt;rodHCVeur-rlR_ </v>
      </c>
      <c r="AB1051" s="44" t="str">
        <f>P1051</f>
        <v>GGGTGTCRCAYACCWGCTT</v>
      </c>
      <c r="AH1051" s="45">
        <v>1050</v>
      </c>
    </row>
    <row r="1052" spans="1:34" ht="14.25" customHeight="1" thickTop="1" thickBot="1" x14ac:dyDescent="0.25">
      <c r="A1052" s="71">
        <v>100</v>
      </c>
      <c r="B1052" s="53">
        <f>(I1052/1000)/(A1052/1000000)</f>
        <v>397.99999999999994</v>
      </c>
      <c r="C1052" s="220"/>
      <c r="F1052" s="81" t="s">
        <v>2228</v>
      </c>
      <c r="H1052" s="48">
        <v>398</v>
      </c>
      <c r="I1052" s="49">
        <v>39.799999999999997</v>
      </c>
      <c r="J1052" s="95">
        <v>247</v>
      </c>
      <c r="K1052" s="224">
        <v>42133</v>
      </c>
      <c r="L1052" s="50">
        <v>6208</v>
      </c>
      <c r="M1052" s="48">
        <v>52</v>
      </c>
      <c r="N1052" s="75">
        <v>58.3</v>
      </c>
      <c r="O1052" s="61">
        <v>398</v>
      </c>
      <c r="P1052" s="44" t="s">
        <v>2229</v>
      </c>
      <c r="Q1052" s="56">
        <v>20</v>
      </c>
      <c r="R1052" s="48" t="s">
        <v>393</v>
      </c>
      <c r="S1052" s="62" t="s">
        <v>393</v>
      </c>
      <c r="T1052" s="73"/>
      <c r="U1052" s="62"/>
      <c r="V1052" s="62"/>
      <c r="W1052" s="52">
        <v>19970835</v>
      </c>
      <c r="X1052" s="57"/>
      <c r="AA1052" s="47" t="str">
        <f>CONCATENATE("&gt;",F1052,"_",C1052," ",Z1052)</f>
        <v xml:space="preserve">&gt;RHV-NS3-Lin4_F_ </v>
      </c>
      <c r="AB1052" s="44" t="str">
        <f>P1052</f>
        <v>ATGACGGGATACACYGGGAA</v>
      </c>
      <c r="AH1052" s="45">
        <v>1051</v>
      </c>
    </row>
    <row r="1053" spans="1:34" ht="14.25" customHeight="1" thickTop="1" thickBot="1" x14ac:dyDescent="0.25">
      <c r="A1053" s="71">
        <v>100</v>
      </c>
      <c r="B1053" s="53">
        <f>(I1053/1000)/(A1053/1000000)</f>
        <v>362</v>
      </c>
      <c r="C1053" s="220"/>
      <c r="F1053" s="81" t="s">
        <v>2230</v>
      </c>
      <c r="H1053" s="48">
        <v>362</v>
      </c>
      <c r="I1053" s="49">
        <v>36.200000000000003</v>
      </c>
      <c r="J1053" s="95">
        <v>266</v>
      </c>
      <c r="K1053" s="224">
        <v>42072</v>
      </c>
      <c r="L1053" s="50">
        <v>7341</v>
      </c>
      <c r="M1053" s="48">
        <v>39</v>
      </c>
      <c r="N1053" s="75">
        <v>58.4</v>
      </c>
      <c r="O1053" s="61">
        <v>362</v>
      </c>
      <c r="P1053" s="44" t="s">
        <v>2231</v>
      </c>
      <c r="Q1053" s="56">
        <v>24</v>
      </c>
      <c r="R1053" s="48" t="s">
        <v>393</v>
      </c>
      <c r="S1053" s="62" t="s">
        <v>393</v>
      </c>
      <c r="T1053" s="73"/>
      <c r="U1053" s="62"/>
      <c r="V1053" s="62"/>
      <c r="W1053" s="52">
        <v>19970836</v>
      </c>
      <c r="X1053" s="57"/>
      <c r="AA1053" s="47" t="str">
        <f>CONCATENATE("&gt;",F1053,"_",C1053," ",Z1053)</f>
        <v xml:space="preserve">&gt;RHV-NS3-Lin4_R_ </v>
      </c>
      <c r="AB1053" s="44" t="str">
        <f>P1053</f>
        <v>CATKGTSACTTCATATTTGGGCAT</v>
      </c>
      <c r="AH1053" s="45">
        <v>1052</v>
      </c>
    </row>
    <row r="1054" spans="1:34" ht="14.25" customHeight="1" thickTop="1" thickBot="1" x14ac:dyDescent="0.25">
      <c r="A1054" s="71">
        <v>100</v>
      </c>
      <c r="B1054" s="53">
        <f>(I1054/1000)/(A1054/1000000)</f>
        <v>414</v>
      </c>
      <c r="C1054" s="220"/>
      <c r="F1054" s="81" t="s">
        <v>2232</v>
      </c>
      <c r="H1054" s="48">
        <v>414</v>
      </c>
      <c r="I1054" s="49">
        <v>41.4</v>
      </c>
      <c r="J1054" s="95">
        <v>235</v>
      </c>
      <c r="K1054" s="224">
        <v>42102</v>
      </c>
      <c r="L1054" s="50">
        <v>5671</v>
      </c>
      <c r="M1054" s="48">
        <v>57</v>
      </c>
      <c r="N1054" s="75">
        <v>58.8</v>
      </c>
      <c r="O1054" s="61">
        <v>414</v>
      </c>
      <c r="P1054" s="44" t="s">
        <v>2233</v>
      </c>
      <c r="Q1054" s="56">
        <v>19</v>
      </c>
      <c r="R1054" s="48" t="s">
        <v>393</v>
      </c>
      <c r="S1054" s="62" t="s">
        <v>393</v>
      </c>
      <c r="T1054" s="73"/>
      <c r="U1054" s="62"/>
      <c r="V1054" s="62"/>
      <c r="W1054" s="52">
        <v>19970837</v>
      </c>
      <c r="X1054" s="57"/>
      <c r="AA1054" s="47" t="str">
        <f>CONCATENATE("&gt;",F1054,"_",C1054," ",Z1054)</f>
        <v xml:space="preserve">&gt;murHep-1b-F_ </v>
      </c>
      <c r="AB1054" s="44" t="str">
        <f>P1054</f>
        <v>AACRACGCCCCATCCYAAC</v>
      </c>
      <c r="AH1054" s="45">
        <v>1053</v>
      </c>
    </row>
    <row r="1055" spans="1:34" ht="14.25" customHeight="1" thickTop="1" thickBot="1" x14ac:dyDescent="0.25">
      <c r="A1055" s="71">
        <v>100</v>
      </c>
      <c r="B1055" s="53">
        <f>(I1055/1000)/(A1055/1000000)</f>
        <v>420.99999999999994</v>
      </c>
      <c r="F1055" s="81" t="s">
        <v>2234</v>
      </c>
      <c r="H1055" s="48">
        <v>421</v>
      </c>
      <c r="I1055" s="49">
        <v>42.1</v>
      </c>
      <c r="J1055" s="95">
        <v>256</v>
      </c>
      <c r="K1055" s="224">
        <v>42163</v>
      </c>
      <c r="L1055" s="50">
        <v>6076</v>
      </c>
      <c r="M1055" s="48">
        <v>57</v>
      </c>
      <c r="N1055" s="75">
        <v>60.4</v>
      </c>
      <c r="O1055" s="61">
        <v>421</v>
      </c>
      <c r="P1055" s="44" t="s">
        <v>2235</v>
      </c>
      <c r="Q1055" s="56">
        <v>20</v>
      </c>
      <c r="R1055" s="48" t="s">
        <v>393</v>
      </c>
      <c r="S1055" s="62" t="s">
        <v>393</v>
      </c>
      <c r="T1055" s="73"/>
      <c r="U1055" s="62"/>
      <c r="V1055" s="62"/>
      <c r="W1055" s="52">
        <v>19970838</v>
      </c>
      <c r="X1055" s="57"/>
      <c r="AA1055" s="47" t="str">
        <f>CONCATENATE("&gt;",F1055,"_",C1055," ",Z1055)</f>
        <v xml:space="preserve">&gt;murHep-1-Ra_ </v>
      </c>
      <c r="AB1055" s="44" t="str">
        <f>P1055</f>
        <v>GCCGYTTCCCGTAGAATTGC</v>
      </c>
      <c r="AH1055" s="45">
        <v>1054</v>
      </c>
    </row>
    <row r="1056" spans="1:34" ht="14.25" customHeight="1" thickTop="1" thickBot="1" x14ac:dyDescent="0.25">
      <c r="A1056" s="71">
        <v>100</v>
      </c>
      <c r="B1056" s="53">
        <f>(I1056/1000)/(A1056/1000000)</f>
        <v>427.99999999999994</v>
      </c>
      <c r="C1056" s="220"/>
      <c r="F1056" s="81" t="s">
        <v>2236</v>
      </c>
      <c r="H1056" s="48">
        <v>428</v>
      </c>
      <c r="I1056" s="49">
        <v>42.8</v>
      </c>
      <c r="J1056" s="95">
        <v>303</v>
      </c>
      <c r="K1056" s="224">
        <v>42133</v>
      </c>
      <c r="L1056" s="50">
        <v>7086</v>
      </c>
      <c r="M1056" s="48">
        <v>50</v>
      </c>
      <c r="N1056" s="75">
        <v>57.3</v>
      </c>
      <c r="O1056" s="61">
        <v>428</v>
      </c>
      <c r="P1056" s="44" t="s">
        <v>2237</v>
      </c>
      <c r="Q1056" s="56">
        <v>20</v>
      </c>
      <c r="R1056" s="48" t="s">
        <v>384</v>
      </c>
      <c r="S1056" s="62" t="s">
        <v>406</v>
      </c>
      <c r="T1056" s="73" t="s">
        <v>278</v>
      </c>
      <c r="U1056" s="62" t="s">
        <v>426</v>
      </c>
      <c r="V1056" s="62"/>
      <c r="W1056" s="52">
        <v>19970839</v>
      </c>
      <c r="X1056" s="57"/>
      <c r="AA1056" s="47" t="str">
        <f>CONCATENATE("&gt;",F1056,"_",C1056," ",Z1056)</f>
        <v xml:space="preserve">&gt;rodHCVeur-rt FAM_ </v>
      </c>
      <c r="AB1056" s="44" t="str">
        <f>P1056</f>
        <v>CAYCTCATCTTYTGYGCRTC</v>
      </c>
      <c r="AH1056" s="45">
        <v>1055</v>
      </c>
    </row>
    <row r="1057" spans="1:34" ht="14.25" customHeight="1" thickTop="1" thickBot="1" x14ac:dyDescent="0.25">
      <c r="A1057" s="71">
        <v>100</v>
      </c>
      <c r="B1057" s="53">
        <f>(I1057/1000)/(A1057/1000000)</f>
        <v>258</v>
      </c>
      <c r="C1057" s="220"/>
      <c r="F1057" s="81" t="s">
        <v>2238</v>
      </c>
      <c r="H1057" s="48">
        <v>258</v>
      </c>
      <c r="I1057" s="49">
        <v>25.8</v>
      </c>
      <c r="J1057" s="95">
        <v>227</v>
      </c>
      <c r="K1057" s="224">
        <v>42192</v>
      </c>
      <c r="L1057" s="50">
        <v>8772</v>
      </c>
      <c r="M1057" s="48">
        <v>50</v>
      </c>
      <c r="N1057" s="75">
        <v>63.8</v>
      </c>
      <c r="O1057" s="61">
        <v>258</v>
      </c>
      <c r="P1057" s="44" t="s">
        <v>2239</v>
      </c>
      <c r="Q1057" s="56">
        <v>25</v>
      </c>
      <c r="R1057" s="48" t="s">
        <v>384</v>
      </c>
      <c r="S1057" s="62" t="s">
        <v>406</v>
      </c>
      <c r="T1057" s="73" t="s">
        <v>278</v>
      </c>
      <c r="U1057" s="62" t="s">
        <v>426</v>
      </c>
      <c r="V1057" s="62"/>
      <c r="W1057" s="52">
        <v>19970840</v>
      </c>
      <c r="X1057" s="57"/>
      <c r="Y1057" s="220"/>
      <c r="AA1057" s="47" t="str">
        <f>CONCATENATE("&gt;",F1057,"_",C1057," ",Z1057)</f>
        <v xml:space="preserve">&gt;RHV-Lin4_FAM_ </v>
      </c>
      <c r="AB1057" s="44" t="str">
        <f>P1057</f>
        <v>ACTCTGTGTATGACAGCTGCYTGAG</v>
      </c>
      <c r="AH1057" s="45">
        <v>1056</v>
      </c>
    </row>
    <row r="1058" spans="1:34" ht="14.25" customHeight="1" thickTop="1" thickBot="1" x14ac:dyDescent="0.25">
      <c r="A1058" s="71">
        <v>100</v>
      </c>
      <c r="B1058" s="53">
        <f>(I1058/1000)/(A1058/1000000)</f>
        <v>150</v>
      </c>
      <c r="C1058" s="220"/>
      <c r="F1058" s="81" t="s">
        <v>2240</v>
      </c>
      <c r="H1058" s="48">
        <v>150</v>
      </c>
      <c r="I1058" s="49">
        <v>15</v>
      </c>
      <c r="J1058" s="95">
        <v>129</v>
      </c>
      <c r="K1058" s="224">
        <v>42098</v>
      </c>
      <c r="L1058" s="50">
        <v>8557</v>
      </c>
      <c r="M1058" s="48">
        <v>58</v>
      </c>
      <c r="N1058" s="75">
        <v>66.099999999999994</v>
      </c>
      <c r="O1058" s="61">
        <v>150</v>
      </c>
      <c r="P1058" s="44" t="s">
        <v>2241</v>
      </c>
      <c r="Q1058" s="56">
        <v>24</v>
      </c>
      <c r="R1058" s="48" t="s">
        <v>384</v>
      </c>
      <c r="S1058" s="62" t="s">
        <v>406</v>
      </c>
      <c r="T1058" s="73" t="s">
        <v>278</v>
      </c>
      <c r="U1058" s="62" t="s">
        <v>426</v>
      </c>
      <c r="V1058" s="62"/>
      <c r="W1058" s="52">
        <v>19970841</v>
      </c>
      <c r="X1058" s="57"/>
      <c r="Y1058" s="220"/>
      <c r="AA1058" s="47" t="str">
        <f>CONCATENATE("&gt;",F1058,"_",C1058," ",Z1058)</f>
        <v xml:space="preserve">&gt;murHep-1-FAM_ </v>
      </c>
      <c r="AB1058" s="44" t="str">
        <f>P1058</f>
        <v>ACTGAGGTTGAGCTGGGCTCGAGT</v>
      </c>
      <c r="AH1058" s="45">
        <v>1057</v>
      </c>
    </row>
    <row r="1059" spans="1:34" ht="14.25" customHeight="1" thickTop="1" thickBot="1" x14ac:dyDescent="0.25">
      <c r="A1059" s="71">
        <v>100</v>
      </c>
      <c r="B1059" s="53">
        <f>(I1059/1000)/(A1059/1000000)</f>
        <v>218.99999999999997</v>
      </c>
      <c r="F1059" s="81" t="s">
        <v>2242</v>
      </c>
      <c r="H1059" s="48">
        <v>219</v>
      </c>
      <c r="I1059" s="49">
        <v>21.9</v>
      </c>
      <c r="J1059" s="95">
        <v>147</v>
      </c>
      <c r="K1059" s="224">
        <v>42189</v>
      </c>
      <c r="L1059" s="50">
        <v>6719</v>
      </c>
      <c r="M1059" s="48">
        <v>72</v>
      </c>
      <c r="N1059" s="75">
        <v>69.599999999999994</v>
      </c>
      <c r="O1059" s="61">
        <v>219</v>
      </c>
      <c r="P1059" s="44" t="s">
        <v>2243</v>
      </c>
      <c r="Q1059" s="56">
        <v>22</v>
      </c>
      <c r="R1059" s="48" t="s">
        <v>418</v>
      </c>
      <c r="S1059" s="62" t="s">
        <v>385</v>
      </c>
      <c r="T1059" s="73"/>
      <c r="U1059" s="62"/>
      <c r="V1059" s="62"/>
      <c r="W1059" s="52">
        <v>19888518</v>
      </c>
      <c r="X1059" s="57"/>
      <c r="AA1059" s="47" t="str">
        <f>CONCATENATE("&gt;",F1059,"_",C1059," ",Z1059)</f>
        <v xml:space="preserve">&gt;pI18seqFw_ </v>
      </c>
      <c r="AB1059" s="44" t="str">
        <f>P1059</f>
        <v>GTACTCGTTGCTGCCGCGCGCG</v>
      </c>
      <c r="AH1059" s="45">
        <v>1058</v>
      </c>
    </row>
    <row r="1060" spans="1:34" ht="14.25" customHeight="1" thickTop="1" thickBot="1" x14ac:dyDescent="0.25">
      <c r="A1060" s="71">
        <v>100</v>
      </c>
      <c r="B1060" s="53">
        <f>(I1060/1000)/(A1060/1000000)</f>
        <v>290</v>
      </c>
      <c r="C1060" s="220"/>
      <c r="F1060" s="81" t="s">
        <v>2244</v>
      </c>
      <c r="H1060" s="48">
        <v>290</v>
      </c>
      <c r="I1060" s="49">
        <v>29</v>
      </c>
      <c r="J1060" s="95">
        <v>206</v>
      </c>
      <c r="K1060" s="224">
        <v>42042</v>
      </c>
      <c r="L1060" s="50">
        <v>7106</v>
      </c>
      <c r="M1060" s="48">
        <v>65</v>
      </c>
      <c r="N1060" s="75">
        <v>67.8</v>
      </c>
      <c r="O1060" s="61">
        <v>290</v>
      </c>
      <c r="P1060" s="44" t="s">
        <v>2245</v>
      </c>
      <c r="Q1060" s="56">
        <v>23</v>
      </c>
      <c r="R1060" s="48" t="s">
        <v>418</v>
      </c>
      <c r="S1060" s="62" t="s">
        <v>385</v>
      </c>
      <c r="T1060" s="73"/>
      <c r="U1060" s="62"/>
      <c r="V1060" s="62"/>
      <c r="W1060" s="52">
        <v>19888519</v>
      </c>
      <c r="X1060" s="57"/>
      <c r="AA1060" s="47" t="str">
        <f>CONCATENATE("&gt;",F1060,"_",C1060," ",Z1060)</f>
        <v xml:space="preserve">&gt;pI18seqRv_ </v>
      </c>
      <c r="AB1060" s="44" t="str">
        <f>P1060</f>
        <v>AGCCTGGGCGAGGATGTCACCTG</v>
      </c>
      <c r="AH1060" s="45">
        <v>1059</v>
      </c>
    </row>
    <row r="1061" spans="1:34" ht="14.25" customHeight="1" thickTop="1" thickBot="1" x14ac:dyDescent="0.25">
      <c r="A1061" s="71">
        <v>100</v>
      </c>
      <c r="B1061" s="53">
        <f>(I1061/1000)/(A1061/1000000)</f>
        <v>332</v>
      </c>
      <c r="F1061" s="81" t="s">
        <v>2246</v>
      </c>
      <c r="H1061" s="48">
        <v>332</v>
      </c>
      <c r="I1061" s="49">
        <v>33.200000000000003</v>
      </c>
      <c r="J1061" s="95">
        <v>222</v>
      </c>
      <c r="K1061" s="224">
        <v>42222</v>
      </c>
      <c r="L1061" s="50">
        <v>6670</v>
      </c>
      <c r="M1061" s="48">
        <v>72</v>
      </c>
      <c r="N1061" s="75">
        <v>69.599999999999994</v>
      </c>
      <c r="O1061" s="61">
        <v>332</v>
      </c>
      <c r="P1061" s="44" t="s">
        <v>2247</v>
      </c>
      <c r="Q1061" s="56">
        <v>22</v>
      </c>
      <c r="R1061" s="48" t="s">
        <v>418</v>
      </c>
      <c r="S1061" s="62" t="s">
        <v>385</v>
      </c>
      <c r="T1061" s="73"/>
      <c r="U1061" s="62"/>
      <c r="V1061" s="62"/>
      <c r="W1061" s="52">
        <v>19888520</v>
      </c>
      <c r="X1061" s="57"/>
      <c r="AA1061" s="47" t="str">
        <f>CONCATENATE("&gt;",F1061,"_",C1061," ",Z1061)</f>
        <v xml:space="preserve">&gt;pHH21seqFw_ </v>
      </c>
      <c r="AB1061" s="44" t="str">
        <f>P1061</f>
        <v>GCGCTGCTCCCGCGTGTGTCCT</v>
      </c>
      <c r="AH1061" s="45">
        <v>1060</v>
      </c>
    </row>
    <row r="1062" spans="1:34" ht="14.25" customHeight="1" thickTop="1" thickBot="1" x14ac:dyDescent="0.25">
      <c r="A1062" s="71">
        <v>100</v>
      </c>
      <c r="B1062" s="53">
        <f>(I1062/1000)/(A1062/1000000)</f>
        <v>406</v>
      </c>
      <c r="F1062" s="81" t="s">
        <v>2248</v>
      </c>
      <c r="H1062" s="48">
        <v>406</v>
      </c>
      <c r="I1062" s="49">
        <v>40.6</v>
      </c>
      <c r="J1062" s="95">
        <v>275</v>
      </c>
      <c r="K1062" s="224">
        <v>42103</v>
      </c>
      <c r="L1062" s="50">
        <v>6777</v>
      </c>
      <c r="M1062" s="48">
        <v>72</v>
      </c>
      <c r="N1062" s="75">
        <v>69.599999999999994</v>
      </c>
      <c r="O1062" s="61">
        <v>406</v>
      </c>
      <c r="P1062" s="44" t="s">
        <v>2249</v>
      </c>
      <c r="Q1062" s="56">
        <v>22</v>
      </c>
      <c r="R1062" s="48" t="s">
        <v>418</v>
      </c>
      <c r="S1062" s="62" t="s">
        <v>385</v>
      </c>
      <c r="T1062" s="73"/>
      <c r="U1062" s="62"/>
      <c r="V1062" s="62"/>
      <c r="W1062" s="52">
        <v>19888521</v>
      </c>
      <c r="X1062" s="57"/>
      <c r="AA1062" s="47" t="str">
        <f>CONCATENATE("&gt;",F1062,"_",C1062," ",Z1062)</f>
        <v xml:space="preserve">&gt;pHH21seqRv_ </v>
      </c>
      <c r="AB1062" s="44" t="str">
        <f>P1062</f>
        <v>GGTCGACCTCCAGCATCGGGGG</v>
      </c>
      <c r="AH1062" s="45">
        <v>1061</v>
      </c>
    </row>
    <row r="1063" spans="1:34" ht="14.25" customHeight="1" thickTop="1" thickBot="1" x14ac:dyDescent="0.25">
      <c r="A1063" s="71">
        <v>100</v>
      </c>
      <c r="B1063" s="53">
        <f>(I1063/1000)/(A1063/1000000)</f>
        <v>458</v>
      </c>
      <c r="C1063" s="220"/>
      <c r="F1063" s="81" t="s">
        <v>2250</v>
      </c>
      <c r="H1063" s="48">
        <v>458</v>
      </c>
      <c r="I1063" s="49">
        <v>45.8</v>
      </c>
      <c r="J1063" s="95">
        <v>286</v>
      </c>
      <c r="K1063" s="224">
        <v>42164</v>
      </c>
      <c r="L1063" s="50">
        <v>6246</v>
      </c>
      <c r="M1063" s="48">
        <v>52</v>
      </c>
      <c r="N1063" s="75">
        <v>59.8</v>
      </c>
      <c r="O1063" s="61">
        <v>458</v>
      </c>
      <c r="P1063" s="44" t="s">
        <v>2251</v>
      </c>
      <c r="Q1063" s="56">
        <v>21</v>
      </c>
      <c r="R1063" s="48" t="s">
        <v>418</v>
      </c>
      <c r="S1063" s="62" t="s">
        <v>385</v>
      </c>
      <c r="T1063" s="73"/>
      <c r="U1063" s="62"/>
      <c r="V1063" s="62"/>
      <c r="W1063" s="52">
        <v>19888522</v>
      </c>
      <c r="X1063" s="57"/>
      <c r="AA1063" s="47" t="str">
        <f>CONCATENATE("&gt;",F1063,"_",C1063," ",Z1063)</f>
        <v xml:space="preserve">&gt;16073.0_ </v>
      </c>
      <c r="AB1063" s="44" t="str">
        <f>P1063</f>
        <v>CTCTCCAACCAGCCCTATATC</v>
      </c>
      <c r="AH1063" s="45">
        <v>1062</v>
      </c>
    </row>
    <row r="1064" spans="1:34" ht="14.25" customHeight="1" thickTop="1" thickBot="1" x14ac:dyDescent="0.25">
      <c r="A1064" s="71">
        <v>100</v>
      </c>
      <c r="B1064" s="53">
        <f>(I1064/1000)/(A1064/1000000)</f>
        <v>412.99999999999994</v>
      </c>
      <c r="C1064" s="220"/>
      <c r="F1064" s="81" t="s">
        <v>2252</v>
      </c>
      <c r="H1064" s="48">
        <v>413</v>
      </c>
      <c r="I1064" s="49">
        <v>41.3</v>
      </c>
      <c r="J1064" s="95">
        <v>285</v>
      </c>
      <c r="K1064" s="224">
        <v>42014</v>
      </c>
      <c r="L1064" s="50">
        <v>6913</v>
      </c>
      <c r="M1064" s="48">
        <v>47</v>
      </c>
      <c r="N1064" s="75">
        <v>60.6</v>
      </c>
      <c r="O1064" s="61">
        <v>413</v>
      </c>
      <c r="P1064" s="44" t="s">
        <v>2253</v>
      </c>
      <c r="Q1064" s="56">
        <v>23</v>
      </c>
      <c r="R1064" s="48" t="s">
        <v>418</v>
      </c>
      <c r="S1064" s="62" t="s">
        <v>385</v>
      </c>
      <c r="T1064" s="73"/>
      <c r="U1064" s="62"/>
      <c r="V1064" s="62"/>
      <c r="W1064" s="52">
        <v>19888523</v>
      </c>
      <c r="X1064" s="57"/>
      <c r="AA1064" s="47" t="str">
        <f>CONCATENATE("&gt;",F1064,"_",C1064," ",Z1064)</f>
        <v xml:space="preserve">&gt;16074.0_ </v>
      </c>
      <c r="AB1064" s="44" t="str">
        <f>P1064</f>
        <v>GAACCAGTCTCACCTCTATACAC</v>
      </c>
      <c r="AH1064" s="45">
        <v>1063</v>
      </c>
    </row>
    <row r="1065" spans="1:34" ht="14.25" customHeight="1" thickTop="1" thickBot="1" x14ac:dyDescent="0.25">
      <c r="A1065" s="71">
        <v>100</v>
      </c>
      <c r="B1065" s="53">
        <f>(I1065/1000)/(A1065/1000000)</f>
        <v>352.99999999999994</v>
      </c>
      <c r="C1065" s="220"/>
      <c r="F1065" s="81" t="s">
        <v>2254</v>
      </c>
      <c r="H1065" s="48">
        <v>353</v>
      </c>
      <c r="I1065" s="49">
        <v>35.299999999999997</v>
      </c>
      <c r="J1065" s="95">
        <v>267</v>
      </c>
      <c r="K1065" s="224">
        <v>42193</v>
      </c>
      <c r="L1065" s="50">
        <v>7570</v>
      </c>
      <c r="M1065" s="48">
        <v>64</v>
      </c>
      <c r="N1065" s="75">
        <v>69.5</v>
      </c>
      <c r="O1065" s="61">
        <v>353</v>
      </c>
      <c r="P1065" s="44" t="s">
        <v>2255</v>
      </c>
      <c r="Q1065" s="56">
        <v>25</v>
      </c>
      <c r="R1065" s="48" t="s">
        <v>418</v>
      </c>
      <c r="S1065" s="62" t="s">
        <v>385</v>
      </c>
      <c r="T1065" s="73"/>
      <c r="U1065" s="62"/>
      <c r="V1065" s="62"/>
      <c r="W1065" s="52">
        <v>19888524</v>
      </c>
      <c r="X1065" s="57"/>
      <c r="Y1065" s="220"/>
      <c r="Z1065" s="104" t="s">
        <v>3246</v>
      </c>
      <c r="AA1065" s="47" t="str">
        <f>CONCATENATE("&gt;",F1065,"_",C1065," ",Z1065)</f>
        <v>&gt;Sind18aF9974_ Alpha.SindV</v>
      </c>
      <c r="AB1065" s="44" t="str">
        <f>P1065</f>
        <v>CCAGCTGTGCATACCCTTGGCCGCT</v>
      </c>
      <c r="AH1065" s="45">
        <v>1064</v>
      </c>
    </row>
    <row r="1066" spans="1:34" ht="14.25" customHeight="1" thickTop="1" thickBot="1" x14ac:dyDescent="0.25">
      <c r="A1066" s="71">
        <v>100</v>
      </c>
      <c r="B1066" s="53">
        <f>(I1066/1000)/(A1066/1000000)</f>
        <v>345</v>
      </c>
      <c r="C1066" s="220"/>
      <c r="F1066" s="81" t="s">
        <v>2256</v>
      </c>
      <c r="H1066" s="48">
        <v>345</v>
      </c>
      <c r="I1066" s="49">
        <v>34.5</v>
      </c>
      <c r="J1066" s="95">
        <v>265</v>
      </c>
      <c r="K1066" s="224">
        <v>42013</v>
      </c>
      <c r="L1066" s="50">
        <v>7684</v>
      </c>
      <c r="M1066" s="48">
        <v>68</v>
      </c>
      <c r="N1066" s="75">
        <v>71.2</v>
      </c>
      <c r="O1066" s="61">
        <v>345</v>
      </c>
      <c r="P1066" s="44" t="s">
        <v>2257</v>
      </c>
      <c r="Q1066" s="56">
        <v>25</v>
      </c>
      <c r="R1066" s="48" t="s">
        <v>418</v>
      </c>
      <c r="S1066" s="62" t="s">
        <v>385</v>
      </c>
      <c r="T1066" s="73"/>
      <c r="U1066" s="62"/>
      <c r="V1066" s="62"/>
      <c r="W1066" s="52">
        <v>19888525</v>
      </c>
      <c r="X1066" s="57"/>
      <c r="Y1066" s="220"/>
      <c r="Z1066" s="104" t="s">
        <v>3246</v>
      </c>
      <c r="AA1066" s="47" t="str">
        <f>CONCATENATE("&gt;",F1066,"_",C1066," ",Z1066)</f>
        <v>&gt;Sind18aR10788_ Alpha.SindV</v>
      </c>
      <c r="AB1066" s="44" t="str">
        <f>P1066</f>
        <v>CGGCCTGCGTGTACGGGACATGCAC</v>
      </c>
      <c r="AH1066" s="45">
        <v>1065</v>
      </c>
    </row>
    <row r="1067" spans="1:34" ht="14.25" customHeight="1" thickTop="1" thickBot="1" x14ac:dyDescent="0.25">
      <c r="A1067" s="71">
        <v>100</v>
      </c>
      <c r="B1067" s="53">
        <f>(I1067/1000)/(A1067/1000000)</f>
        <v>203.99999999999997</v>
      </c>
      <c r="C1067" s="220"/>
      <c r="F1067" s="81">
        <v>16075</v>
      </c>
      <c r="H1067" s="48">
        <v>204</v>
      </c>
      <c r="I1067" s="49">
        <v>20.399999999999999</v>
      </c>
      <c r="J1067" s="95">
        <v>144</v>
      </c>
      <c r="K1067" s="224">
        <v>42189</v>
      </c>
      <c r="L1067" s="50">
        <v>7081</v>
      </c>
      <c r="M1067" s="48">
        <v>57</v>
      </c>
      <c r="N1067" s="75">
        <v>58.8</v>
      </c>
      <c r="O1067" s="61">
        <v>204</v>
      </c>
      <c r="P1067" s="44" t="s">
        <v>2258</v>
      </c>
      <c r="Q1067" s="56">
        <v>19</v>
      </c>
      <c r="R1067" s="48" t="s">
        <v>418</v>
      </c>
      <c r="S1067" s="62" t="s">
        <v>406</v>
      </c>
      <c r="T1067" s="73" t="s">
        <v>2259</v>
      </c>
      <c r="U1067" s="62" t="s">
        <v>426</v>
      </c>
      <c r="V1067" s="62"/>
      <c r="W1067" s="52">
        <v>19888526</v>
      </c>
      <c r="X1067" s="57"/>
      <c r="AA1067" s="47" t="str">
        <f>CONCATENATE("&gt;",F1067,"_",C1067," ",Z1067)</f>
        <v xml:space="preserve">&gt;16075_ </v>
      </c>
      <c r="AB1067" s="44" t="str">
        <f>P1067</f>
        <v>GTGAGCTTCAAGTCTCGGG</v>
      </c>
      <c r="AH1067" s="45">
        <v>1066</v>
      </c>
    </row>
    <row r="1068" spans="1:34" ht="14.25" customHeight="1" thickTop="1" thickBot="1" x14ac:dyDescent="0.25">
      <c r="A1068" s="71">
        <v>100</v>
      </c>
      <c r="B1068" s="53">
        <f>(I1068/1000)/(A1068/1000000)</f>
        <v>318</v>
      </c>
      <c r="C1068" s="220"/>
      <c r="F1068" s="81">
        <v>16076</v>
      </c>
      <c r="H1068" s="48">
        <v>318</v>
      </c>
      <c r="I1068" s="49">
        <v>31.8</v>
      </c>
      <c r="J1068" s="95">
        <v>222</v>
      </c>
      <c r="K1068" s="224">
        <v>42070</v>
      </c>
      <c r="L1068" s="50">
        <v>6968</v>
      </c>
      <c r="M1068" s="48">
        <v>63</v>
      </c>
      <c r="N1068" s="75">
        <v>61</v>
      </c>
      <c r="O1068" s="61">
        <v>318</v>
      </c>
      <c r="P1068" s="44" t="s">
        <v>2260</v>
      </c>
      <c r="Q1068" s="56">
        <v>19</v>
      </c>
      <c r="R1068" s="48" t="s">
        <v>418</v>
      </c>
      <c r="S1068" s="62" t="s">
        <v>406</v>
      </c>
      <c r="T1068" s="73" t="s">
        <v>278</v>
      </c>
      <c r="U1068" s="62" t="s">
        <v>426</v>
      </c>
      <c r="V1068" s="62"/>
      <c r="W1068" s="52">
        <v>19888527</v>
      </c>
      <c r="X1068" s="57"/>
      <c r="AA1068" s="47" t="str">
        <f>CONCATENATE("&gt;",F1068,"_",C1068," ",Z1068)</f>
        <v xml:space="preserve">&gt;16076_ </v>
      </c>
      <c r="AB1068" s="44" t="str">
        <f>P1068</f>
        <v>GTGAGCTTCGAGTCTCGGG</v>
      </c>
      <c r="AH1068" s="45">
        <v>1067</v>
      </c>
    </row>
    <row r="1069" spans="1:34" ht="14.25" customHeight="1" thickTop="1" thickBot="1" x14ac:dyDescent="0.25">
      <c r="A1069" s="71">
        <v>100</v>
      </c>
      <c r="B1069" s="53">
        <f>(I1069/1000)/(A1069/1000000)</f>
        <v>378.99999999999994</v>
      </c>
      <c r="F1069" s="81" t="s">
        <v>2261</v>
      </c>
      <c r="H1069" s="48">
        <v>379</v>
      </c>
      <c r="I1069" s="49">
        <v>37.9</v>
      </c>
      <c r="J1069" s="95">
        <v>266</v>
      </c>
      <c r="K1069" s="224">
        <v>42013</v>
      </c>
      <c r="L1069" s="50">
        <v>7015</v>
      </c>
      <c r="M1069" s="48">
        <v>39</v>
      </c>
      <c r="N1069" s="75">
        <v>57.1</v>
      </c>
      <c r="O1069" s="61">
        <v>379</v>
      </c>
      <c r="P1069" s="44" t="s">
        <v>2262</v>
      </c>
      <c r="Q1069" s="56">
        <v>23</v>
      </c>
      <c r="R1069" s="48" t="s">
        <v>393</v>
      </c>
      <c r="S1069" s="62" t="s">
        <v>393</v>
      </c>
      <c r="T1069" s="73"/>
      <c r="U1069" s="62"/>
      <c r="V1069" s="62"/>
      <c r="W1069" s="52">
        <v>19842730</v>
      </c>
      <c r="X1069" s="57"/>
      <c r="Z1069" s="104" t="s">
        <v>3124</v>
      </c>
      <c r="AA1069" s="47" t="str">
        <f>CONCATENATE("&gt;",F1069,"_",C1069," ",Z1069)</f>
        <v>&gt;Pan-Lyssa-7531F_ Lyssa</v>
      </c>
      <c r="AB1069" s="44" t="str">
        <f>P1069</f>
        <v>TTCTTCGCTYTRATGTCWTGGAA</v>
      </c>
      <c r="AH1069" s="45">
        <v>1068</v>
      </c>
    </row>
    <row r="1070" spans="1:34" ht="14.25" customHeight="1" thickTop="1" thickBot="1" x14ac:dyDescent="0.25">
      <c r="A1070" s="71">
        <v>100</v>
      </c>
      <c r="B1070" s="53">
        <f>(I1070/1000)/(A1070/1000000)</f>
        <v>364</v>
      </c>
      <c r="C1070" s="220"/>
      <c r="F1070" s="81" t="s">
        <v>2263</v>
      </c>
      <c r="H1070" s="48">
        <v>364</v>
      </c>
      <c r="I1070" s="49">
        <v>36.4</v>
      </c>
      <c r="J1070" s="95">
        <v>265</v>
      </c>
      <c r="K1070" s="224">
        <v>42013</v>
      </c>
      <c r="L1070" s="50">
        <v>7276</v>
      </c>
      <c r="M1070" s="48">
        <v>35</v>
      </c>
      <c r="N1070" s="75">
        <v>56.7</v>
      </c>
      <c r="O1070" s="61">
        <v>364</v>
      </c>
      <c r="P1070" s="44" t="s">
        <v>2264</v>
      </c>
      <c r="Q1070" s="56">
        <v>24</v>
      </c>
      <c r="R1070" s="48" t="s">
        <v>393</v>
      </c>
      <c r="S1070" s="62" t="s">
        <v>393</v>
      </c>
      <c r="T1070" s="73"/>
      <c r="U1070" s="62"/>
      <c r="V1070" s="62"/>
      <c r="W1070" s="52">
        <v>19842731</v>
      </c>
      <c r="X1070" s="57"/>
      <c r="Z1070" s="104" t="s">
        <v>3124</v>
      </c>
      <c r="AA1070" s="47" t="str">
        <f>CONCATENATE("&gt;",F1070,"_",C1070," ",Z1070)</f>
        <v>&gt;Pan-Lyssa-7749R_ Lyssa</v>
      </c>
      <c r="AB1070" s="44" t="str">
        <f>P1070</f>
        <v>ATGRTTGTTCCACTTYTCATARTC</v>
      </c>
      <c r="AH1070" s="45">
        <v>1069</v>
      </c>
    </row>
    <row r="1071" spans="1:34" ht="14.25" customHeight="1" thickTop="1" thickBot="1" x14ac:dyDescent="0.25">
      <c r="A1071" s="71">
        <v>100</v>
      </c>
      <c r="B1071" s="53">
        <f>(I1071/1000)/(A1071/1000000)</f>
        <v>305</v>
      </c>
      <c r="F1071" s="81" t="s">
        <v>2265</v>
      </c>
      <c r="H1071" s="48">
        <v>305</v>
      </c>
      <c r="I1071" s="49">
        <v>30.5</v>
      </c>
      <c r="J1071" s="95">
        <v>186</v>
      </c>
      <c r="K1071" s="224">
        <v>42222</v>
      </c>
      <c r="L1071" s="50">
        <v>6095</v>
      </c>
      <c r="M1071" s="48">
        <v>20</v>
      </c>
      <c r="N1071" s="75">
        <v>45</v>
      </c>
      <c r="O1071" s="61">
        <v>305</v>
      </c>
      <c r="P1071" s="44" t="s">
        <v>2266</v>
      </c>
      <c r="Q1071" s="56">
        <v>20</v>
      </c>
      <c r="R1071" s="48" t="s">
        <v>393</v>
      </c>
      <c r="S1071" s="62" t="s">
        <v>393</v>
      </c>
      <c r="T1071" s="73"/>
      <c r="U1071" s="62"/>
      <c r="V1071" s="62"/>
      <c r="W1071" s="52">
        <v>19842732</v>
      </c>
      <c r="X1071" s="57"/>
      <c r="AA1071" s="47" t="str">
        <f>CONCATENATE("&gt;",F1071,"_",C1071," ",Z1071)</f>
        <v xml:space="preserve">&gt;LBV Vectrofw_ </v>
      </c>
      <c r="AB1071" s="44" t="str">
        <f>P1071</f>
        <v>TTTTTCAATATTATTGAAGC</v>
      </c>
      <c r="AH1071" s="45">
        <v>1070</v>
      </c>
    </row>
    <row r="1072" spans="1:34" ht="14.25" customHeight="1" thickTop="1" thickBot="1" x14ac:dyDescent="0.25">
      <c r="A1072" s="71">
        <v>100</v>
      </c>
      <c r="B1072" s="53">
        <f>(I1072/1000)/(A1072/1000000)</f>
        <v>269</v>
      </c>
      <c r="C1072" s="220"/>
      <c r="F1072" s="81" t="s">
        <v>2267</v>
      </c>
      <c r="H1072" s="48">
        <v>269</v>
      </c>
      <c r="I1072" s="49">
        <v>26.9</v>
      </c>
      <c r="J1072" s="95">
        <v>166</v>
      </c>
      <c r="K1072" s="224">
        <v>42041</v>
      </c>
      <c r="L1072" s="50">
        <v>6176</v>
      </c>
      <c r="M1072" s="48">
        <v>60</v>
      </c>
      <c r="N1072" s="75">
        <v>61.4</v>
      </c>
      <c r="O1072" s="61">
        <v>269</v>
      </c>
      <c r="P1072" s="44" t="s">
        <v>2268</v>
      </c>
      <c r="Q1072" s="56">
        <v>20</v>
      </c>
      <c r="R1072" s="48" t="s">
        <v>393</v>
      </c>
      <c r="S1072" s="62" t="s">
        <v>393</v>
      </c>
      <c r="T1072" s="73"/>
      <c r="U1072" s="62"/>
      <c r="V1072" s="62"/>
      <c r="W1072" s="52">
        <v>19842733</v>
      </c>
      <c r="X1072" s="57"/>
      <c r="AA1072" s="47" t="str">
        <f>CONCATENATE("&gt;",F1072,"_",C1072," ",Z1072)</f>
        <v xml:space="preserve">&gt;LBV Vectorrev_ </v>
      </c>
      <c r="AB1072" s="44" t="str">
        <f>P1072</f>
        <v>CTTCCCGAAGGGAGAAAGGC</v>
      </c>
      <c r="AH1072" s="45">
        <v>1071</v>
      </c>
    </row>
    <row r="1073" spans="1:34" ht="14.25" customHeight="1" thickTop="1" thickBot="1" x14ac:dyDescent="0.25">
      <c r="A1073" s="71">
        <v>100</v>
      </c>
      <c r="B1073" s="53">
        <f>(I1073/1000)/(A1073/1000000)</f>
        <v>283</v>
      </c>
      <c r="C1073" s="220"/>
      <c r="F1073" s="81" t="s">
        <v>2269</v>
      </c>
      <c r="H1073" s="48">
        <v>283</v>
      </c>
      <c r="I1073" s="49">
        <v>28.3</v>
      </c>
      <c r="J1073" s="95">
        <v>173</v>
      </c>
      <c r="K1073" s="224">
        <v>42161</v>
      </c>
      <c r="L1073" s="50">
        <v>6104</v>
      </c>
      <c r="M1073" s="48">
        <v>50</v>
      </c>
      <c r="N1073" s="75">
        <v>57.3</v>
      </c>
      <c r="O1073" s="61">
        <v>283</v>
      </c>
      <c r="P1073" s="44" t="s">
        <v>2270</v>
      </c>
      <c r="Q1073" s="56">
        <v>20</v>
      </c>
      <c r="R1073" s="48" t="s">
        <v>393</v>
      </c>
      <c r="S1073" s="62" t="s">
        <v>393</v>
      </c>
      <c r="T1073" s="73"/>
      <c r="U1073" s="62"/>
      <c r="V1073" s="62"/>
      <c r="W1073" s="52">
        <v>19813613</v>
      </c>
      <c r="X1073" s="57"/>
      <c r="Y1073" s="220"/>
      <c r="AA1073" s="47" t="str">
        <f>CONCATENATE("&gt;",F1073,"_",C1073," ",Z1073)</f>
        <v xml:space="preserve">&gt;Ephrin B2 for_ </v>
      </c>
      <c r="AB1073" s="44" t="str">
        <f>P1073</f>
        <v>accaggcataatgagccaac</v>
      </c>
      <c r="AH1073" s="45">
        <v>1072</v>
      </c>
    </row>
    <row r="1074" spans="1:34" ht="14.25" customHeight="1" thickTop="1" thickBot="1" x14ac:dyDescent="0.25">
      <c r="A1074" s="71">
        <v>100</v>
      </c>
      <c r="B1074" s="53">
        <f>(I1074/1000)/(A1074/1000000)</f>
        <v>412</v>
      </c>
      <c r="C1074" s="220"/>
      <c r="F1074" s="81" t="s">
        <v>2271</v>
      </c>
      <c r="H1074" s="48">
        <v>412</v>
      </c>
      <c r="I1074" s="49">
        <v>41.2</v>
      </c>
      <c r="J1074" s="95">
        <v>254</v>
      </c>
      <c r="K1074" s="224">
        <v>42044</v>
      </c>
      <c r="L1074" s="50">
        <v>6157</v>
      </c>
      <c r="M1074" s="48">
        <v>50</v>
      </c>
      <c r="N1074" s="75">
        <v>57.3</v>
      </c>
      <c r="O1074" s="61">
        <v>412</v>
      </c>
      <c r="P1074" s="44" t="s">
        <v>2272</v>
      </c>
      <c r="Q1074" s="56">
        <v>20</v>
      </c>
      <c r="R1074" s="48" t="s">
        <v>393</v>
      </c>
      <c r="S1074" s="62" t="s">
        <v>393</v>
      </c>
      <c r="T1074" s="73"/>
      <c r="U1074" s="62"/>
      <c r="V1074" s="62"/>
      <c r="W1074" s="52">
        <v>19813614</v>
      </c>
      <c r="X1074" s="57"/>
      <c r="AA1074" s="47" t="str">
        <f>CONCATENATE("&gt;",F1074,"_",C1074," ",Z1074)</f>
        <v xml:space="preserve">&gt;Ephrin B2 rev_ </v>
      </c>
      <c r="AB1074" s="44" t="str">
        <f>P1074</f>
        <v>cctcagcgggatgataatgt</v>
      </c>
      <c r="AH1074" s="45">
        <v>1073</v>
      </c>
    </row>
    <row r="1075" spans="1:34" ht="14.25" customHeight="1" thickTop="1" thickBot="1" x14ac:dyDescent="0.25">
      <c r="A1075" s="71">
        <v>100</v>
      </c>
      <c r="B1075" s="53">
        <f>(I1075/1000)/(A1075/1000000)</f>
        <v>395</v>
      </c>
      <c r="C1075" s="220"/>
      <c r="F1075" s="81" t="s">
        <v>755</v>
      </c>
      <c r="H1075" s="48">
        <v>395</v>
      </c>
      <c r="I1075" s="49">
        <v>39.5</v>
      </c>
      <c r="J1075" s="95">
        <v>207</v>
      </c>
      <c r="K1075" s="224">
        <v>42191</v>
      </c>
      <c r="L1075" s="50">
        <v>5249</v>
      </c>
      <c r="M1075" s="48">
        <v>70</v>
      </c>
      <c r="N1075" s="75">
        <v>60</v>
      </c>
      <c r="O1075" s="61">
        <v>395</v>
      </c>
      <c r="P1075" s="44" t="s">
        <v>757</v>
      </c>
      <c r="Q1075" s="56">
        <v>17</v>
      </c>
      <c r="R1075" s="48" t="s">
        <v>393</v>
      </c>
      <c r="S1075" s="62" t="s">
        <v>393</v>
      </c>
      <c r="T1075" s="73"/>
      <c r="U1075" s="62"/>
      <c r="V1075" s="62"/>
      <c r="W1075" s="52">
        <v>19772063</v>
      </c>
      <c r="X1075" s="57"/>
      <c r="Z1075" s="104" t="s">
        <v>824</v>
      </c>
      <c r="AA1075" s="47" t="str">
        <f>CONCATENATE("&gt;",F1075,"_",C1075," ",Z1075)</f>
        <v>&gt;INNT.HEV.OF3.F1_ HEV</v>
      </c>
      <c r="AB1075" s="44" t="str">
        <f>P1075</f>
        <v>GTGCCGGCGGTGGTTTC</v>
      </c>
      <c r="AH1075" s="45">
        <v>1074</v>
      </c>
    </row>
    <row r="1076" spans="1:34" ht="14.25" customHeight="1" thickTop="1" thickBot="1" x14ac:dyDescent="0.25">
      <c r="A1076" s="71">
        <v>100</v>
      </c>
      <c r="B1076" s="53">
        <f>(I1076/1000)/(A1076/1000000)</f>
        <v>359</v>
      </c>
      <c r="C1076" s="220"/>
      <c r="F1076" s="81" t="s">
        <v>758</v>
      </c>
      <c r="H1076" s="48">
        <v>359</v>
      </c>
      <c r="I1076" s="49">
        <v>35.9</v>
      </c>
      <c r="J1076" s="95">
        <v>227</v>
      </c>
      <c r="K1076" s="224">
        <v>42043</v>
      </c>
      <c r="L1076" s="50">
        <v>6309</v>
      </c>
      <c r="M1076" s="48">
        <v>60</v>
      </c>
      <c r="N1076" s="75">
        <v>61.4</v>
      </c>
      <c r="O1076" s="61">
        <v>359</v>
      </c>
      <c r="P1076" s="44" t="s">
        <v>760</v>
      </c>
      <c r="Q1076" s="56">
        <v>20</v>
      </c>
      <c r="R1076" s="48" t="s">
        <v>393</v>
      </c>
      <c r="S1076" s="62" t="s">
        <v>393</v>
      </c>
      <c r="T1076" s="73"/>
      <c r="U1076" s="62"/>
      <c r="V1076" s="62"/>
      <c r="W1076" s="52">
        <v>19772064</v>
      </c>
      <c r="X1076" s="57"/>
      <c r="Z1076" s="104" t="s">
        <v>824</v>
      </c>
      <c r="AA1076" s="47" t="str">
        <f>CONCATENATE("&gt;",F1076,"_",C1076," ",Z1076)</f>
        <v>&gt;INNT.HEV.OF3.R2_ HEV</v>
      </c>
      <c r="AB1076" s="44" t="str">
        <f>P1076</f>
        <v>GCGAAGGGGTTGGTTGGATG</v>
      </c>
      <c r="AH1076" s="45">
        <v>1075</v>
      </c>
    </row>
    <row r="1077" spans="1:34" ht="14.25" customHeight="1" thickTop="1" thickBot="1" x14ac:dyDescent="0.25">
      <c r="A1077" s="71">
        <v>100</v>
      </c>
      <c r="B1077" s="53">
        <f>(I1077/1000)/(A1077/1000000)</f>
        <v>457</v>
      </c>
      <c r="C1077" s="220"/>
      <c r="F1077" s="81" t="s">
        <v>761</v>
      </c>
      <c r="H1077" s="48">
        <v>457</v>
      </c>
      <c r="I1077" s="49">
        <v>45.7</v>
      </c>
      <c r="J1077" s="95">
        <v>269</v>
      </c>
      <c r="K1077" s="224">
        <v>42193</v>
      </c>
      <c r="L1077" s="50">
        <v>5882</v>
      </c>
      <c r="M1077" s="48">
        <v>68</v>
      </c>
      <c r="N1077" s="75">
        <v>63.1</v>
      </c>
      <c r="O1077" s="61">
        <v>457</v>
      </c>
      <c r="P1077" s="44" t="s">
        <v>763</v>
      </c>
      <c r="Q1077" s="56">
        <v>19</v>
      </c>
      <c r="R1077" s="48" t="s">
        <v>393</v>
      </c>
      <c r="S1077" s="62" t="s">
        <v>393</v>
      </c>
      <c r="T1077" s="73"/>
      <c r="U1077" s="62"/>
      <c r="V1077" s="62"/>
      <c r="W1077" s="52">
        <v>19772065</v>
      </c>
      <c r="X1077" s="57"/>
      <c r="Z1077" s="104" t="s">
        <v>824</v>
      </c>
      <c r="AA1077" s="47" t="str">
        <f>CONCATENATE("&gt;",F1077,"_",C1077," ",Z1077)</f>
        <v>&gt;INNT.HEV.OF3.F3_ HEV</v>
      </c>
      <c r="AB1077" s="44" t="str">
        <f>P1077</f>
        <v>GTGCCGGCGGTGGTTTCTG</v>
      </c>
      <c r="AH1077" s="45">
        <v>1076</v>
      </c>
    </row>
    <row r="1078" spans="1:34" ht="14.25" customHeight="1" thickTop="1" thickBot="1" x14ac:dyDescent="0.25">
      <c r="A1078" s="71">
        <v>100</v>
      </c>
      <c r="B1078" s="53">
        <f>(I1078/1000)/(A1078/1000000)</f>
        <v>200</v>
      </c>
      <c r="C1078" s="220"/>
      <c r="F1078" s="81" t="s">
        <v>782</v>
      </c>
      <c r="H1078" s="48">
        <v>200</v>
      </c>
      <c r="I1078" s="49">
        <v>20</v>
      </c>
      <c r="J1078" s="95">
        <v>151</v>
      </c>
      <c r="K1078" s="48" t="s">
        <v>2201</v>
      </c>
      <c r="L1078" s="50">
        <v>7517</v>
      </c>
      <c r="M1078" s="48">
        <v>54</v>
      </c>
      <c r="N1078" s="75">
        <v>60.8</v>
      </c>
      <c r="O1078" s="61">
        <v>200</v>
      </c>
      <c r="P1078" s="44" t="s">
        <v>784</v>
      </c>
      <c r="Q1078" s="56">
        <v>21</v>
      </c>
      <c r="R1078" s="48" t="s">
        <v>384</v>
      </c>
      <c r="S1078" s="62" t="s">
        <v>406</v>
      </c>
      <c r="T1078" s="73" t="s">
        <v>278</v>
      </c>
      <c r="U1078" s="62" t="s">
        <v>426</v>
      </c>
      <c r="V1078" s="62"/>
      <c r="W1078" s="52">
        <v>19772066</v>
      </c>
      <c r="X1078" s="57"/>
      <c r="Z1078" s="104" t="s">
        <v>824</v>
      </c>
      <c r="AA1078" s="47" t="str">
        <f>CONCATENATE("&gt;",F1078,"_",C1078," ",Z1078)</f>
        <v>&gt;INNT.HEV.OF3.s_ HEV</v>
      </c>
      <c r="AB1078" s="44" t="str">
        <f>P1078</f>
        <v>TGACMGGGTTGATTCTCAGCC</v>
      </c>
      <c r="AH1078" s="45">
        <v>1077</v>
      </c>
    </row>
    <row r="1079" spans="1:34" ht="14.25" customHeight="1" thickTop="1" thickBot="1" x14ac:dyDescent="0.25">
      <c r="A1079" s="71">
        <v>100</v>
      </c>
      <c r="B1079" s="53">
        <f>(I1079/1000)/(A1079/1000000)</f>
        <v>191.99999999999997</v>
      </c>
      <c r="F1079" s="81" t="s">
        <v>2273</v>
      </c>
      <c r="H1079" s="48">
        <v>192</v>
      </c>
      <c r="I1079" s="49">
        <v>19.2</v>
      </c>
      <c r="J1079" s="95">
        <v>118</v>
      </c>
      <c r="K1079" s="48">
        <v>42159</v>
      </c>
      <c r="L1079" s="50">
        <v>6159</v>
      </c>
      <c r="M1079" s="48">
        <v>45</v>
      </c>
      <c r="N1079" s="75">
        <v>55.3</v>
      </c>
      <c r="O1079" s="61">
        <v>192</v>
      </c>
      <c r="P1079" s="44" t="s">
        <v>2274</v>
      </c>
      <c r="Q1079" s="56">
        <v>20</v>
      </c>
      <c r="R1079" s="48" t="s">
        <v>384</v>
      </c>
      <c r="S1079" s="62" t="s">
        <v>385</v>
      </c>
      <c r="T1079" s="73"/>
      <c r="U1079" s="62"/>
      <c r="V1079" s="62"/>
      <c r="W1079" s="52">
        <v>19745392</v>
      </c>
      <c r="X1079" s="57"/>
      <c r="AA1079" s="47" t="str">
        <f>CONCATENATE("&gt;",F1079,"_",C1079," ",Z1079)</f>
        <v xml:space="preserve">&gt;NiV N Seq1 for_ </v>
      </c>
      <c r="AB1079" s="44" t="str">
        <f>P1079</f>
        <v>TACGGATAACAGACATGAGC</v>
      </c>
      <c r="AH1079" s="45">
        <v>1078</v>
      </c>
    </row>
    <row r="1080" spans="1:34" ht="14.25" customHeight="1" thickTop="1" thickBot="1" x14ac:dyDescent="0.25">
      <c r="A1080" s="71">
        <v>100</v>
      </c>
      <c r="B1080" s="53">
        <f>(I1080/1000)/(A1080/1000000)</f>
        <v>298</v>
      </c>
      <c r="C1080" s="220"/>
      <c r="F1080" s="81" t="s">
        <v>2275</v>
      </c>
      <c r="H1080" s="48">
        <v>298</v>
      </c>
      <c r="I1080" s="49">
        <v>29.8</v>
      </c>
      <c r="J1080" s="95">
        <v>184</v>
      </c>
      <c r="K1080" s="48">
        <v>42100</v>
      </c>
      <c r="L1080" s="50">
        <v>6179</v>
      </c>
      <c r="M1080" s="48">
        <v>50</v>
      </c>
      <c r="N1080" s="75">
        <v>57.3</v>
      </c>
      <c r="O1080" s="61">
        <v>298</v>
      </c>
      <c r="P1080" s="44" t="s">
        <v>2276</v>
      </c>
      <c r="Q1080" s="56">
        <v>20</v>
      </c>
      <c r="R1080" s="48" t="s">
        <v>384</v>
      </c>
      <c r="S1080" s="62" t="s">
        <v>385</v>
      </c>
      <c r="T1080" s="73"/>
      <c r="U1080" s="62"/>
      <c r="V1080" s="62"/>
      <c r="W1080" s="52">
        <v>19745393</v>
      </c>
      <c r="X1080" s="57"/>
      <c r="AA1080" s="47" t="str">
        <f>CONCATENATE("&gt;",F1080,"_",C1080," ",Z1080)</f>
        <v xml:space="preserve">&gt;NiV N Seq2 for_ </v>
      </c>
      <c r="AB1080" s="44" t="str">
        <f>P1080</f>
        <v>ATTGTGGAGCTTTGCCATGG</v>
      </c>
      <c r="AH1080" s="45">
        <v>1079</v>
      </c>
    </row>
    <row r="1081" spans="1:34" ht="14.25" customHeight="1" thickTop="1" thickBot="1" x14ac:dyDescent="0.25">
      <c r="A1081" s="71">
        <v>100</v>
      </c>
      <c r="B1081" s="53">
        <f>(I1081/1000)/(A1081/1000000)</f>
        <v>211</v>
      </c>
      <c r="C1081" s="220"/>
      <c r="F1081" s="81" t="s">
        <v>2277</v>
      </c>
      <c r="H1081" s="48">
        <v>211</v>
      </c>
      <c r="I1081" s="49">
        <v>21.1</v>
      </c>
      <c r="J1081" s="95">
        <v>132</v>
      </c>
      <c r="K1081" s="48">
        <v>42040</v>
      </c>
      <c r="L1081" s="50">
        <v>6224</v>
      </c>
      <c r="M1081" s="48">
        <v>50</v>
      </c>
      <c r="N1081" s="75">
        <v>57.3</v>
      </c>
      <c r="O1081" s="61">
        <v>211</v>
      </c>
      <c r="P1081" s="44" t="s">
        <v>2278</v>
      </c>
      <c r="Q1081" s="56">
        <v>20</v>
      </c>
      <c r="R1081" s="48" t="s">
        <v>384</v>
      </c>
      <c r="S1081" s="62" t="s">
        <v>385</v>
      </c>
      <c r="T1081" s="73"/>
      <c r="U1081" s="62"/>
      <c r="V1081" s="62"/>
      <c r="W1081" s="52">
        <v>19745394</v>
      </c>
      <c r="X1081" s="57"/>
      <c r="AA1081" s="47" t="str">
        <f>CONCATENATE("&gt;",F1081,"_",C1081," ",Z1081)</f>
        <v xml:space="preserve">&gt;NiV P Seq 1 for_ </v>
      </c>
      <c r="AB1081" s="44" t="str">
        <f>P1081</f>
        <v>ATGACGAAGAGGCAGATCAG</v>
      </c>
      <c r="AH1081" s="45">
        <v>1080</v>
      </c>
    </row>
    <row r="1082" spans="1:34" ht="14.25" customHeight="1" thickTop="1" thickBot="1" x14ac:dyDescent="0.25">
      <c r="A1082" s="71">
        <v>100</v>
      </c>
      <c r="B1082" s="53">
        <f>(I1082/1000)/(A1082/1000000)</f>
        <v>283</v>
      </c>
      <c r="F1082" s="81" t="s">
        <v>2279</v>
      </c>
      <c r="H1082" s="48">
        <v>283</v>
      </c>
      <c r="I1082" s="49">
        <v>28.3</v>
      </c>
      <c r="J1082" s="95">
        <v>181</v>
      </c>
      <c r="K1082" s="48">
        <v>42191</v>
      </c>
      <c r="L1082" s="50">
        <v>6399</v>
      </c>
      <c r="M1082" s="48">
        <v>47</v>
      </c>
      <c r="N1082" s="75">
        <v>57.9</v>
      </c>
      <c r="O1082" s="61">
        <v>283</v>
      </c>
      <c r="P1082" s="44" t="s">
        <v>2280</v>
      </c>
      <c r="Q1082" s="56">
        <v>21</v>
      </c>
      <c r="R1082" s="48" t="s">
        <v>384</v>
      </c>
      <c r="S1082" s="62" t="s">
        <v>385</v>
      </c>
      <c r="T1082" s="73"/>
      <c r="U1082" s="62"/>
      <c r="V1082" s="62"/>
      <c r="W1082" s="52">
        <v>19745395</v>
      </c>
      <c r="X1082" s="57"/>
      <c r="AA1082" s="47" t="str">
        <f>CONCATENATE("&gt;",F1082,"_",C1082," ",Z1082)</f>
        <v xml:space="preserve">&gt;NiV-P Seq2 for_ </v>
      </c>
      <c r="AB1082" s="44" t="str">
        <f>P1082</f>
        <v>TAGACGACAACGACTCACTTG</v>
      </c>
      <c r="AH1082" s="45">
        <v>1081</v>
      </c>
    </row>
    <row r="1083" spans="1:34" ht="14.25" customHeight="1" thickTop="1" thickBot="1" x14ac:dyDescent="0.25">
      <c r="A1083" s="71">
        <v>100</v>
      </c>
      <c r="B1083" s="53">
        <f>(I1083/1000)/(A1083/1000000)</f>
        <v>88</v>
      </c>
      <c r="F1083" s="81" t="s">
        <v>2281</v>
      </c>
      <c r="H1083" s="48">
        <v>88</v>
      </c>
      <c r="I1083" s="49">
        <v>8.8000000000000007</v>
      </c>
      <c r="J1083" s="95">
        <v>58</v>
      </c>
      <c r="K1083" s="48">
        <v>42065</v>
      </c>
      <c r="L1083" s="50">
        <v>6639</v>
      </c>
      <c r="M1083" s="48">
        <v>47</v>
      </c>
      <c r="N1083" s="75">
        <v>57.9</v>
      </c>
      <c r="O1083" s="61">
        <v>88</v>
      </c>
      <c r="P1083" s="44" t="s">
        <v>2282</v>
      </c>
      <c r="Q1083" s="56">
        <v>21</v>
      </c>
      <c r="R1083" s="48" t="s">
        <v>384</v>
      </c>
      <c r="S1083" s="62" t="s">
        <v>385</v>
      </c>
      <c r="T1083" s="73"/>
      <c r="U1083" s="62"/>
      <c r="V1083" s="62"/>
      <c r="W1083" s="52">
        <v>19745396</v>
      </c>
      <c r="X1083" s="57"/>
      <c r="AA1083" s="47" t="str">
        <f>CONCATENATE("&gt;",F1083,"_",C1083," ",Z1083)</f>
        <v xml:space="preserve">&gt;NiV-L Seq1 for_ </v>
      </c>
      <c r="AB1083" s="44" t="str">
        <f>P1083</f>
        <v>TAGAGGGAAGGATGATGATGG</v>
      </c>
      <c r="AH1083" s="45">
        <v>1082</v>
      </c>
    </row>
    <row r="1084" spans="1:34" ht="14.25" customHeight="1" thickTop="1" thickBot="1" x14ac:dyDescent="0.25">
      <c r="A1084" s="71">
        <v>100</v>
      </c>
      <c r="B1084" s="53">
        <f>(I1084/1000)/(A1084/1000000)</f>
        <v>201</v>
      </c>
      <c r="F1084" s="81" t="s">
        <v>2283</v>
      </c>
      <c r="H1084" s="48">
        <v>201</v>
      </c>
      <c r="I1084" s="49">
        <v>20.100000000000001</v>
      </c>
      <c r="J1084" s="95">
        <v>125</v>
      </c>
      <c r="K1084" s="48">
        <v>42159</v>
      </c>
      <c r="L1084" s="50">
        <v>6212</v>
      </c>
      <c r="M1084" s="48">
        <v>45</v>
      </c>
      <c r="N1084" s="75">
        <v>55.3</v>
      </c>
      <c r="O1084" s="61">
        <v>201</v>
      </c>
      <c r="P1084" s="44" t="s">
        <v>2284</v>
      </c>
      <c r="Q1084" s="56">
        <v>20</v>
      </c>
      <c r="R1084" s="48" t="s">
        <v>384</v>
      </c>
      <c r="S1084" s="62" t="s">
        <v>385</v>
      </c>
      <c r="T1084" s="73"/>
      <c r="U1084" s="62"/>
      <c r="V1084" s="62"/>
      <c r="W1084" s="52">
        <v>19745397</v>
      </c>
      <c r="X1084" s="57"/>
      <c r="AA1084" s="47" t="str">
        <f>CONCATENATE("&gt;",F1084,"_",C1084," ",Z1084)</f>
        <v xml:space="preserve">&gt;NiV-L Seq2 for_ </v>
      </c>
      <c r="AB1084" s="44" t="str">
        <f>P1084</f>
        <v>TGGACAGTGATCTGAGTATG</v>
      </c>
      <c r="AH1084" s="45">
        <v>1083</v>
      </c>
    </row>
    <row r="1085" spans="1:34" ht="14.25" customHeight="1" thickTop="1" thickBot="1" x14ac:dyDescent="0.25">
      <c r="A1085" s="71">
        <v>100</v>
      </c>
      <c r="B1085" s="53">
        <f>(I1085/1000)/(A1085/1000000)</f>
        <v>328.99999999999994</v>
      </c>
      <c r="C1085" s="220"/>
      <c r="F1085" s="81" t="s">
        <v>2285</v>
      </c>
      <c r="H1085" s="48">
        <v>329</v>
      </c>
      <c r="I1085" s="49">
        <v>32.9</v>
      </c>
      <c r="J1085" s="95">
        <v>205</v>
      </c>
      <c r="K1085" s="48">
        <v>42254</v>
      </c>
      <c r="L1085" s="50">
        <v>6215</v>
      </c>
      <c r="M1085" s="48">
        <v>50</v>
      </c>
      <c r="N1085" s="75">
        <v>57.3</v>
      </c>
      <c r="O1085" s="61">
        <v>329</v>
      </c>
      <c r="P1085" s="44" t="s">
        <v>2286</v>
      </c>
      <c r="Q1085" s="56">
        <v>20</v>
      </c>
      <c r="R1085" s="48" t="s">
        <v>384</v>
      </c>
      <c r="S1085" s="62" t="s">
        <v>385</v>
      </c>
      <c r="T1085" s="73"/>
      <c r="U1085" s="62"/>
      <c r="V1085" s="62"/>
      <c r="W1085" s="52">
        <v>19745398</v>
      </c>
      <c r="X1085" s="57"/>
      <c r="AA1085" s="47" t="str">
        <f>CONCATENATE("&gt;",F1085,"_",C1085," ",Z1085)</f>
        <v xml:space="preserve">&gt;NiV-L Seq3 for_ </v>
      </c>
      <c r="AB1085" s="44" t="str">
        <f>P1085</f>
        <v>AGGTATGAGGACAACACTGG</v>
      </c>
      <c r="AH1085" s="45">
        <v>1084</v>
      </c>
    </row>
    <row r="1086" spans="1:34" ht="14.25" customHeight="1" thickTop="1" thickBot="1" x14ac:dyDescent="0.25">
      <c r="A1086" s="71">
        <v>100</v>
      </c>
      <c r="B1086" s="53">
        <f>(I1086/1000)/(A1086/1000000)</f>
        <v>322.99999999999994</v>
      </c>
      <c r="C1086" s="220"/>
      <c r="F1086" s="81" t="s">
        <v>2287</v>
      </c>
      <c r="H1086" s="48">
        <v>323</v>
      </c>
      <c r="I1086" s="49">
        <v>32.299999999999997</v>
      </c>
      <c r="J1086" s="95">
        <v>207</v>
      </c>
      <c r="K1086" s="48">
        <v>42192</v>
      </c>
      <c r="L1086" s="50">
        <v>6414</v>
      </c>
      <c r="M1086" s="48">
        <v>42</v>
      </c>
      <c r="N1086" s="75">
        <v>55.9</v>
      </c>
      <c r="O1086" s="61">
        <v>323</v>
      </c>
      <c r="P1086" s="44" t="s">
        <v>2288</v>
      </c>
      <c r="Q1086" s="56">
        <v>21</v>
      </c>
      <c r="R1086" s="48" t="s">
        <v>384</v>
      </c>
      <c r="S1086" s="62" t="s">
        <v>385</v>
      </c>
      <c r="T1086" s="73"/>
      <c r="U1086" s="62"/>
      <c r="V1086" s="62"/>
      <c r="W1086" s="52">
        <v>19745399</v>
      </c>
      <c r="X1086" s="57"/>
      <c r="AA1086" s="47" t="str">
        <f>CONCATENATE("&gt;",F1086,"_",C1086," ",Z1086)</f>
        <v xml:space="preserve">&gt;NiV-L Seq4 for_ </v>
      </c>
      <c r="AB1086" s="44" t="str">
        <f>P1086</f>
        <v>AGCTTGTAGTAACATCAGCAC</v>
      </c>
      <c r="AH1086" s="45">
        <v>1085</v>
      </c>
    </row>
    <row r="1087" spans="1:34" ht="14.25" customHeight="1" thickTop="1" thickBot="1" x14ac:dyDescent="0.25">
      <c r="A1087" s="71">
        <v>100</v>
      </c>
      <c r="B1087" s="53">
        <f>(I1087/1000)/(A1087/1000000)</f>
        <v>254.99999999999997</v>
      </c>
      <c r="F1087" s="81" t="s">
        <v>2289</v>
      </c>
      <c r="H1087" s="48">
        <v>255</v>
      </c>
      <c r="I1087" s="49">
        <v>25.5</v>
      </c>
      <c r="J1087" s="95">
        <v>157</v>
      </c>
      <c r="K1087" s="48">
        <v>42129</v>
      </c>
      <c r="L1087" s="50">
        <v>6132</v>
      </c>
      <c r="M1087" s="48">
        <v>55</v>
      </c>
      <c r="N1087" s="75">
        <v>59.4</v>
      </c>
      <c r="O1087" s="61">
        <v>255</v>
      </c>
      <c r="P1087" s="44" t="s">
        <v>2290</v>
      </c>
      <c r="Q1087" s="56">
        <v>20</v>
      </c>
      <c r="R1087" s="48" t="s">
        <v>384</v>
      </c>
      <c r="S1087" s="62" t="s">
        <v>385</v>
      </c>
      <c r="T1087" s="73"/>
      <c r="U1087" s="62"/>
      <c r="V1087" s="62"/>
      <c r="W1087" s="52">
        <v>19745400</v>
      </c>
      <c r="X1087" s="57"/>
      <c r="AA1087" s="47" t="str">
        <f>CONCATENATE("&gt;",F1087,"_",C1087," ",Z1087)</f>
        <v xml:space="preserve">&gt;NiV-L Seq5 for_ </v>
      </c>
      <c r="AB1087" s="44" t="str">
        <f>P1087</f>
        <v>TCAGTTGACTTGGCACGAGC</v>
      </c>
      <c r="AH1087" s="45">
        <v>1086</v>
      </c>
    </row>
    <row r="1088" spans="1:34" ht="14.25" customHeight="1" thickTop="1" thickBot="1" x14ac:dyDescent="0.25">
      <c r="A1088" s="71">
        <v>100</v>
      </c>
      <c r="B1088" s="53">
        <f>(I1088/1000)/(A1088/1000000)</f>
        <v>286</v>
      </c>
      <c r="F1088" s="81" t="s">
        <v>2291</v>
      </c>
      <c r="H1088" s="48">
        <v>286</v>
      </c>
      <c r="I1088" s="49">
        <v>28.6</v>
      </c>
      <c r="J1088" s="95">
        <v>204</v>
      </c>
      <c r="K1088" s="48">
        <v>42192</v>
      </c>
      <c r="L1088" s="50">
        <v>7142</v>
      </c>
      <c r="M1088" s="48">
        <v>39</v>
      </c>
      <c r="N1088" s="75">
        <v>57.1</v>
      </c>
      <c r="O1088" s="61">
        <v>286</v>
      </c>
      <c r="P1088" s="44" t="s">
        <v>2292</v>
      </c>
      <c r="Q1088" s="56">
        <v>23</v>
      </c>
      <c r="R1088" s="48" t="s">
        <v>384</v>
      </c>
      <c r="S1088" s="62" t="s">
        <v>385</v>
      </c>
      <c r="T1088" s="73"/>
      <c r="U1088" s="62"/>
      <c r="V1088" s="62"/>
      <c r="W1088" s="52">
        <v>19745401</v>
      </c>
      <c r="X1088" s="57"/>
      <c r="AA1088" s="47" t="str">
        <f>CONCATENATE("&gt;",F1088,"_",C1088," ",Z1088)</f>
        <v xml:space="preserve">&gt;NiV-L Seq6 for_ </v>
      </c>
      <c r="AB1088" s="44" t="str">
        <f>P1088</f>
        <v>TCGGTATTGGAAGGTAAATTCAG</v>
      </c>
      <c r="AH1088" s="45">
        <v>1087</v>
      </c>
    </row>
    <row r="1089" spans="1:34" ht="14.25" customHeight="1" thickTop="1" thickBot="1" x14ac:dyDescent="0.25">
      <c r="A1089" s="71">
        <v>100</v>
      </c>
      <c r="B1089" s="53">
        <f>(I1089/1000)/(A1089/1000000)</f>
        <v>233</v>
      </c>
      <c r="F1089" s="81" t="s">
        <v>2293</v>
      </c>
      <c r="H1089" s="48">
        <v>233</v>
      </c>
      <c r="I1089" s="49">
        <v>23.3</v>
      </c>
      <c r="J1089" s="95">
        <v>150</v>
      </c>
      <c r="K1089" s="48">
        <v>42129</v>
      </c>
      <c r="L1089" s="50">
        <v>6445</v>
      </c>
      <c r="M1089" s="48">
        <v>42</v>
      </c>
      <c r="N1089" s="75">
        <v>55.9</v>
      </c>
      <c r="O1089" s="61">
        <v>233</v>
      </c>
      <c r="P1089" s="44" t="s">
        <v>2294</v>
      </c>
      <c r="Q1089" s="56">
        <v>21</v>
      </c>
      <c r="R1089" s="48" t="s">
        <v>384</v>
      </c>
      <c r="S1089" s="62" t="s">
        <v>385</v>
      </c>
      <c r="T1089" s="73"/>
      <c r="U1089" s="62"/>
      <c r="V1089" s="62"/>
      <c r="W1089" s="52">
        <v>19745402</v>
      </c>
      <c r="X1089" s="57"/>
      <c r="AA1089" s="47" t="str">
        <f>CONCATENATE("&gt;",F1089,"_",C1089," ",Z1089)</f>
        <v xml:space="preserve">&gt;NiV-L Seq7 for_ </v>
      </c>
      <c r="AB1089" s="44" t="str">
        <f>P1089</f>
        <v>TGGTGTGACTTCAAGAAATCC</v>
      </c>
      <c r="AH1089" s="45">
        <v>1088</v>
      </c>
    </row>
    <row r="1090" spans="1:34" ht="14.25" customHeight="1" thickTop="1" thickBot="1" x14ac:dyDescent="0.25">
      <c r="A1090" s="71">
        <v>100</v>
      </c>
      <c r="B1090" s="53">
        <f>(I1090/1000)/(A1090/1000000)</f>
        <v>326</v>
      </c>
      <c r="F1090" s="81" t="s">
        <v>2295</v>
      </c>
      <c r="H1090" s="48">
        <v>326</v>
      </c>
      <c r="I1090" s="49">
        <v>32.6</v>
      </c>
      <c r="J1090" s="95">
        <v>220</v>
      </c>
      <c r="K1090" s="48" t="s">
        <v>2084</v>
      </c>
      <c r="L1090" s="50">
        <v>6749</v>
      </c>
      <c r="M1090" s="48">
        <v>40</v>
      </c>
      <c r="N1090" s="75">
        <v>56.5</v>
      </c>
      <c r="O1090" s="61">
        <v>326</v>
      </c>
      <c r="P1090" s="44" t="s">
        <v>2296</v>
      </c>
      <c r="Q1090" s="56">
        <v>22</v>
      </c>
      <c r="R1090" s="48" t="s">
        <v>384</v>
      </c>
      <c r="S1090" s="62" t="s">
        <v>385</v>
      </c>
      <c r="T1090" s="73"/>
      <c r="U1090" s="62"/>
      <c r="V1090" s="62"/>
      <c r="W1090" s="52">
        <v>19745403</v>
      </c>
      <c r="X1090" s="57"/>
      <c r="AA1090" s="47" t="str">
        <f>CONCATENATE("&gt;",F1090,"_",C1090," ",Z1090)</f>
        <v xml:space="preserve">&gt;NiV-L Seq8 for_ </v>
      </c>
      <c r="AB1090" s="44" t="str">
        <f>P1090</f>
        <v>TCTGAATACTCAATTGCTGAGG</v>
      </c>
      <c r="AH1090" s="45">
        <v>1089</v>
      </c>
    </row>
    <row r="1091" spans="1:34" ht="14.25" customHeight="1" thickTop="1" thickBot="1" x14ac:dyDescent="0.25">
      <c r="A1091" s="71">
        <v>100</v>
      </c>
      <c r="B1091" s="53">
        <f>(I1091/1000)/(A1091/1000000)</f>
        <v>288</v>
      </c>
      <c r="C1091" s="220"/>
      <c r="F1091" s="81" t="s">
        <v>2297</v>
      </c>
      <c r="H1091" s="48">
        <v>288</v>
      </c>
      <c r="I1091" s="49">
        <v>28.8</v>
      </c>
      <c r="J1091" s="95">
        <v>184</v>
      </c>
      <c r="K1091" s="48">
        <v>42222</v>
      </c>
      <c r="L1091" s="50">
        <v>6399</v>
      </c>
      <c r="M1091" s="48">
        <v>47</v>
      </c>
      <c r="N1091" s="75">
        <v>57.9</v>
      </c>
      <c r="O1091" s="61">
        <v>288</v>
      </c>
      <c r="P1091" s="44" t="s">
        <v>2298</v>
      </c>
      <c r="Q1091" s="56">
        <v>21</v>
      </c>
      <c r="R1091" s="48" t="s">
        <v>384</v>
      </c>
      <c r="S1091" s="62" t="s">
        <v>385</v>
      </c>
      <c r="T1091" s="73"/>
      <c r="U1091" s="62"/>
      <c r="V1091" s="62"/>
      <c r="W1091" s="52">
        <v>19745404</v>
      </c>
      <c r="X1091" s="57"/>
      <c r="AA1091" s="47" t="str">
        <f>CONCATENATE("&gt;",F1091,"_",C1091," ",Z1091)</f>
        <v xml:space="preserve">&gt;NiV-L Seq9 for_ </v>
      </c>
      <c r="AB1091" s="44" t="str">
        <f>P1091</f>
        <v>ACAAGTACTTCTCCAAGCAGG</v>
      </c>
      <c r="AH1091" s="45">
        <v>1090</v>
      </c>
    </row>
    <row r="1092" spans="1:34" ht="14.25" customHeight="1" thickTop="1" thickBot="1" x14ac:dyDescent="0.25">
      <c r="A1092" s="71">
        <v>100</v>
      </c>
      <c r="B1092" s="53">
        <f>(I1092/1000)/(A1092/1000000)</f>
        <v>288</v>
      </c>
      <c r="C1092" s="220"/>
      <c r="F1092" s="81" t="s">
        <v>2299</v>
      </c>
      <c r="H1092" s="48">
        <v>288</v>
      </c>
      <c r="I1092" s="49">
        <v>28.8</v>
      </c>
      <c r="J1092" s="95">
        <v>223</v>
      </c>
      <c r="K1092" s="48">
        <v>42193</v>
      </c>
      <c r="L1092" s="50">
        <v>7738</v>
      </c>
      <c r="M1092" s="48">
        <v>36</v>
      </c>
      <c r="N1092" s="75">
        <v>58.1</v>
      </c>
      <c r="O1092" s="61">
        <v>288</v>
      </c>
      <c r="P1092" s="44" t="s">
        <v>2300</v>
      </c>
      <c r="Q1092" s="56">
        <v>25</v>
      </c>
      <c r="R1092" s="48" t="s">
        <v>418</v>
      </c>
      <c r="S1092" s="62" t="s">
        <v>385</v>
      </c>
      <c r="T1092" s="73"/>
      <c r="U1092" s="62"/>
      <c r="V1092" s="62"/>
      <c r="W1092" s="52">
        <v>19712610</v>
      </c>
      <c r="X1092" s="57"/>
      <c r="AA1092" s="47" t="str">
        <f>CONCATENATE("&gt;",F1092,"_",C1092," ",Z1092)</f>
        <v xml:space="preserve">&gt;HanaVirusF_ </v>
      </c>
      <c r="AB1092" s="44" t="str">
        <f>P1092</f>
        <v>ATCATAACTGATGGCATGAAAGATG</v>
      </c>
      <c r="AH1092" s="45">
        <v>1091</v>
      </c>
    </row>
    <row r="1093" spans="1:34" ht="14.25" customHeight="1" thickTop="1" thickBot="1" x14ac:dyDescent="0.25">
      <c r="A1093" s="71">
        <v>100</v>
      </c>
      <c r="B1093" s="53">
        <f>(I1093/1000)/(A1093/1000000)</f>
        <v>258</v>
      </c>
      <c r="C1093" s="220"/>
      <c r="F1093" s="81" t="s">
        <v>2301</v>
      </c>
      <c r="H1093" s="48">
        <v>258</v>
      </c>
      <c r="I1093" s="49">
        <v>25.8</v>
      </c>
      <c r="J1093" s="95">
        <v>159</v>
      </c>
      <c r="K1093" s="48">
        <v>42160</v>
      </c>
      <c r="L1093" s="50">
        <v>6148</v>
      </c>
      <c r="M1093" s="48">
        <v>50</v>
      </c>
      <c r="N1093" s="75">
        <v>57.3</v>
      </c>
      <c r="O1093" s="61">
        <v>258</v>
      </c>
      <c r="P1093" s="44" t="s">
        <v>2302</v>
      </c>
      <c r="Q1093" s="56">
        <v>20</v>
      </c>
      <c r="R1093" s="48" t="s">
        <v>418</v>
      </c>
      <c r="S1093" s="62" t="s">
        <v>385</v>
      </c>
      <c r="T1093" s="73"/>
      <c r="U1093" s="62"/>
      <c r="V1093" s="62"/>
      <c r="W1093" s="52">
        <v>19712611</v>
      </c>
      <c r="X1093" s="57"/>
      <c r="AA1093" s="47" t="str">
        <f>CONCATENATE("&gt;",F1093,"_",C1093," ",Z1093)</f>
        <v xml:space="preserve">&gt;HanaVirusR_ </v>
      </c>
      <c r="AB1093" s="44" t="str">
        <f>P1093</f>
        <v>CAAATGCGGTCTGTGTCGAT</v>
      </c>
      <c r="AH1093" s="45">
        <v>1092</v>
      </c>
    </row>
    <row r="1094" spans="1:34" ht="14.25" customHeight="1" thickTop="1" thickBot="1" x14ac:dyDescent="0.25">
      <c r="A1094" s="71">
        <v>100</v>
      </c>
      <c r="B1094" s="53">
        <f>(I1094/1000)/(A1094/1000000)</f>
        <v>228</v>
      </c>
      <c r="C1094" s="220"/>
      <c r="F1094" s="81" t="s">
        <v>2303</v>
      </c>
      <c r="H1094" s="48">
        <v>228</v>
      </c>
      <c r="I1094" s="49">
        <v>22.8</v>
      </c>
      <c r="J1094" s="95">
        <v>206</v>
      </c>
      <c r="K1094" s="48">
        <v>42102</v>
      </c>
      <c r="L1094" s="50">
        <v>9030</v>
      </c>
      <c r="M1094" s="48">
        <v>31</v>
      </c>
      <c r="N1094" s="75">
        <v>59.6</v>
      </c>
      <c r="O1094" s="61">
        <v>228</v>
      </c>
      <c r="P1094" s="44" t="s">
        <v>2304</v>
      </c>
      <c r="Q1094" s="56">
        <v>29</v>
      </c>
      <c r="R1094" s="48" t="s">
        <v>418</v>
      </c>
      <c r="S1094" s="62" t="s">
        <v>385</v>
      </c>
      <c r="T1094" s="73"/>
      <c r="U1094" s="62"/>
      <c r="V1094" s="62"/>
      <c r="W1094" s="52">
        <v>19712612</v>
      </c>
      <c r="X1094" s="57"/>
      <c r="AA1094" s="47" t="str">
        <f>CONCATENATE("&gt;",F1094,"_",C1094," ",Z1094)</f>
        <v xml:space="preserve">&gt;NseVirusF_ </v>
      </c>
      <c r="AB1094" s="44" t="str">
        <f>P1094</f>
        <v>AATTATAACTGAGGGAATGAAAGATGAAC</v>
      </c>
      <c r="AH1094" s="45">
        <v>1093</v>
      </c>
    </row>
    <row r="1095" spans="1:34" ht="14.25" customHeight="1" thickTop="1" thickBot="1" x14ac:dyDescent="0.25">
      <c r="A1095" s="71">
        <v>100</v>
      </c>
      <c r="B1095" s="53">
        <f>(I1095/1000)/(A1095/1000000)</f>
        <v>317</v>
      </c>
      <c r="C1095" s="220"/>
      <c r="F1095" s="81" t="s">
        <v>2305</v>
      </c>
      <c r="H1095" s="48">
        <v>317</v>
      </c>
      <c r="I1095" s="49">
        <v>31.7</v>
      </c>
      <c r="J1095" s="95">
        <v>212</v>
      </c>
      <c r="K1095" s="48">
        <v>42012</v>
      </c>
      <c r="L1095" s="50">
        <v>6696</v>
      </c>
      <c r="M1095" s="48">
        <v>40</v>
      </c>
      <c r="N1095" s="75">
        <v>56.5</v>
      </c>
      <c r="O1095" s="61">
        <v>317</v>
      </c>
      <c r="P1095" s="44" t="s">
        <v>2306</v>
      </c>
      <c r="Q1095" s="56">
        <v>22</v>
      </c>
      <c r="R1095" s="48" t="s">
        <v>418</v>
      </c>
      <c r="S1095" s="62" t="s">
        <v>385</v>
      </c>
      <c r="T1095" s="73"/>
      <c r="U1095" s="62"/>
      <c r="V1095" s="62"/>
      <c r="W1095" s="52">
        <v>19712613</v>
      </c>
      <c r="X1095" s="57"/>
      <c r="AA1095" s="47" t="str">
        <f>CONCATENATE("&gt;",F1095,"_",C1095," ",Z1095)</f>
        <v xml:space="preserve">&gt;NseVirusR_ </v>
      </c>
      <c r="AB1095" s="44" t="str">
        <f>P1095</f>
        <v>CAAATGCAATCCTGATCAAGCA</v>
      </c>
      <c r="AH1095" s="45">
        <v>1094</v>
      </c>
    </row>
    <row r="1096" spans="1:34" ht="14.25" customHeight="1" thickTop="1" thickBot="1" x14ac:dyDescent="0.25">
      <c r="A1096" s="71">
        <v>100</v>
      </c>
      <c r="B1096" s="53">
        <f>(I1096/1000)/(A1096/1000000)</f>
        <v>236.99999999999997</v>
      </c>
      <c r="F1096" s="81" t="s">
        <v>2307</v>
      </c>
      <c r="H1096" s="48">
        <v>237</v>
      </c>
      <c r="I1096" s="49">
        <v>23.7</v>
      </c>
      <c r="J1096" s="95">
        <v>152</v>
      </c>
      <c r="K1096" s="48">
        <v>42221</v>
      </c>
      <c r="L1096" s="50">
        <v>6423</v>
      </c>
      <c r="M1096" s="48">
        <v>42</v>
      </c>
      <c r="N1096" s="75">
        <v>55.9</v>
      </c>
      <c r="O1096" s="61">
        <v>237</v>
      </c>
      <c r="P1096" s="44" t="s">
        <v>2308</v>
      </c>
      <c r="Q1096" s="56">
        <v>21</v>
      </c>
      <c r="R1096" s="48" t="s">
        <v>418</v>
      </c>
      <c r="S1096" s="62" t="s">
        <v>385</v>
      </c>
      <c r="T1096" s="73"/>
      <c r="U1096" s="62"/>
      <c r="V1096" s="62"/>
      <c r="W1096" s="52">
        <v>19712614</v>
      </c>
      <c r="X1096" s="57"/>
      <c r="AA1096" s="47" t="str">
        <f>CONCATENATE("&gt;",F1096,"_",C1096," ",Z1096)</f>
        <v xml:space="preserve">&gt;MenoVirusF_ </v>
      </c>
      <c r="AB1096" s="44" t="str">
        <f>P1096</f>
        <v>TGGAACCAACAATTGCCGATA</v>
      </c>
      <c r="AH1096" s="45">
        <v>1095</v>
      </c>
    </row>
    <row r="1097" spans="1:34" ht="14.25" customHeight="1" thickTop="1" thickBot="1" x14ac:dyDescent="0.25">
      <c r="A1097" s="71">
        <v>100</v>
      </c>
      <c r="B1097" s="53">
        <f>(I1097/1000)/(A1097/1000000)</f>
        <v>335</v>
      </c>
      <c r="C1097" s="220"/>
      <c r="F1097" s="81" t="s">
        <v>2309</v>
      </c>
      <c r="H1097" s="48">
        <v>335</v>
      </c>
      <c r="I1097" s="49">
        <v>33.5</v>
      </c>
      <c r="J1097" s="95">
        <v>229</v>
      </c>
      <c r="K1097" s="48">
        <v>42071</v>
      </c>
      <c r="L1097" s="50">
        <v>6820</v>
      </c>
      <c r="M1097" s="48">
        <v>40</v>
      </c>
      <c r="N1097" s="75">
        <v>56.5</v>
      </c>
      <c r="O1097" s="61">
        <v>335</v>
      </c>
      <c r="P1097" s="44" t="s">
        <v>2310</v>
      </c>
      <c r="Q1097" s="56">
        <v>22</v>
      </c>
      <c r="R1097" s="48" t="s">
        <v>418</v>
      </c>
      <c r="S1097" s="62" t="s">
        <v>385</v>
      </c>
      <c r="T1097" s="73"/>
      <c r="U1097" s="62"/>
      <c r="V1097" s="62"/>
      <c r="W1097" s="52">
        <v>19712615</v>
      </c>
      <c r="X1097" s="57"/>
      <c r="Y1097" s="220"/>
      <c r="AA1097" s="47" t="str">
        <f>CONCATENATE("&gt;",F1097,"_",C1097," ",Z1097)</f>
        <v xml:space="preserve">&gt;MenoVirusR_ </v>
      </c>
      <c r="AB1097" s="44" t="str">
        <f>P1097</f>
        <v>ACATTTGGCTGAGATGGGATTT</v>
      </c>
      <c r="AH1097" s="45">
        <v>1096</v>
      </c>
    </row>
    <row r="1098" spans="1:34" ht="14.25" customHeight="1" thickTop="1" thickBot="1" x14ac:dyDescent="0.25">
      <c r="A1098" s="71">
        <v>100</v>
      </c>
      <c r="B1098" s="53">
        <f>(I1098/1000)/(A1098/1000000)</f>
        <v>344</v>
      </c>
      <c r="C1098" s="220"/>
      <c r="F1098" s="81" t="s">
        <v>2311</v>
      </c>
      <c r="H1098" s="48">
        <v>344</v>
      </c>
      <c r="I1098" s="49">
        <v>34.4</v>
      </c>
      <c r="J1098" s="95">
        <v>262</v>
      </c>
      <c r="K1098" s="48" t="s">
        <v>2129</v>
      </c>
      <c r="L1098" s="50">
        <v>7607</v>
      </c>
      <c r="M1098" s="48">
        <v>48</v>
      </c>
      <c r="N1098" s="75">
        <v>63</v>
      </c>
      <c r="O1098" s="61">
        <v>344</v>
      </c>
      <c r="P1098" s="44" t="s">
        <v>2312</v>
      </c>
      <c r="Q1098" s="56">
        <v>25</v>
      </c>
      <c r="R1098" s="48" t="s">
        <v>418</v>
      </c>
      <c r="S1098" s="62" t="s">
        <v>385</v>
      </c>
      <c r="T1098" s="73"/>
      <c r="U1098" s="62"/>
      <c r="V1098" s="62"/>
      <c r="W1098" s="52">
        <v>19712616</v>
      </c>
      <c r="X1098" s="57"/>
      <c r="AA1098" s="47" t="str">
        <f>CONCATENATE("&gt;",F1098,"_",C1098," ",Z1098)</f>
        <v xml:space="preserve">&gt;H7_Fw_ </v>
      </c>
      <c r="AB1098" s="44" t="str">
        <f>P1098</f>
        <v>AGCCCTACTTATGCTACGGTTTGCA</v>
      </c>
      <c r="AH1098" s="45">
        <v>1097</v>
      </c>
    </row>
    <row r="1099" spans="1:34" ht="14.25" customHeight="1" thickTop="1" thickBot="1" x14ac:dyDescent="0.25">
      <c r="A1099" s="71">
        <v>100</v>
      </c>
      <c r="B1099" s="53">
        <f>(I1099/1000)/(A1099/1000000)</f>
        <v>368</v>
      </c>
      <c r="C1099" s="220"/>
      <c r="F1099" s="81" t="s">
        <v>2313</v>
      </c>
      <c r="H1099" s="48">
        <v>368</v>
      </c>
      <c r="I1099" s="49">
        <v>36.799999999999997</v>
      </c>
      <c r="J1099" s="95">
        <v>240</v>
      </c>
      <c r="K1099" s="48">
        <v>42102</v>
      </c>
      <c r="L1099" s="50">
        <v>6523</v>
      </c>
      <c r="M1099" s="48">
        <v>47</v>
      </c>
      <c r="N1099" s="75">
        <v>57.9</v>
      </c>
      <c r="O1099" s="61">
        <v>368</v>
      </c>
      <c r="P1099" s="44" t="s">
        <v>2314</v>
      </c>
      <c r="Q1099" s="56">
        <v>21</v>
      </c>
      <c r="R1099" s="48" t="s">
        <v>418</v>
      </c>
      <c r="S1099" s="62" t="s">
        <v>385</v>
      </c>
      <c r="T1099" s="73"/>
      <c r="U1099" s="62"/>
      <c r="V1099" s="62"/>
      <c r="W1099" s="52">
        <v>19712617</v>
      </c>
      <c r="X1099" s="57"/>
      <c r="AA1099" s="47" t="str">
        <f>CONCATENATE("&gt;",F1099,"_",C1099," ",Z1099)</f>
        <v xml:space="preserve">&gt;H7_Rev_ </v>
      </c>
      <c r="AB1099" s="44" t="str">
        <f>P1099</f>
        <v>AGCGTGGTATTTTGCGATGGT</v>
      </c>
      <c r="AH1099" s="45">
        <v>1098</v>
      </c>
    </row>
    <row r="1100" spans="1:34" ht="14.25" customHeight="1" thickTop="1" thickBot="1" x14ac:dyDescent="0.25">
      <c r="A1100" s="71">
        <v>100</v>
      </c>
      <c r="B1100" s="53">
        <f>(I1100/1000)/(A1100/1000000)</f>
        <v>301</v>
      </c>
      <c r="C1100" s="220"/>
      <c r="F1100" s="81" t="s">
        <v>2315</v>
      </c>
      <c r="H1100" s="48">
        <v>301</v>
      </c>
      <c r="I1100" s="49">
        <v>30.1</v>
      </c>
      <c r="J1100" s="95">
        <v>262</v>
      </c>
      <c r="K1100" s="48">
        <v>42103</v>
      </c>
      <c r="L1100" s="50">
        <v>8700</v>
      </c>
      <c r="M1100" s="48">
        <v>36</v>
      </c>
      <c r="N1100" s="75">
        <v>58.1</v>
      </c>
      <c r="O1100" s="61">
        <v>301</v>
      </c>
      <c r="P1100" s="44" t="s">
        <v>2316</v>
      </c>
      <c r="Q1100" s="56">
        <v>25</v>
      </c>
      <c r="R1100" s="48" t="s">
        <v>418</v>
      </c>
      <c r="S1100" s="62" t="s">
        <v>406</v>
      </c>
      <c r="T1100" s="73" t="s">
        <v>278</v>
      </c>
      <c r="U1100" s="62" t="s">
        <v>426</v>
      </c>
      <c r="V1100" s="62"/>
      <c r="W1100" s="52">
        <v>19712618</v>
      </c>
      <c r="X1100" s="57"/>
      <c r="AA1100" s="47" t="str">
        <f>CONCATENATE("&gt;",F1100,"_",C1100," ",Z1100)</f>
        <v xml:space="preserve">&gt;H7_Probe_ </v>
      </c>
      <c r="AB1100" s="44" t="str">
        <f>P1100</f>
        <v>TGTACTGTAACAACTTGCAAAACCT</v>
      </c>
      <c r="AH1100" s="45">
        <v>1099</v>
      </c>
    </row>
    <row r="1101" spans="1:34" ht="14.25" customHeight="1" thickTop="1" thickBot="1" x14ac:dyDescent="0.25">
      <c r="A1101" s="71">
        <v>100</v>
      </c>
      <c r="B1101" s="53">
        <f>(I1101/1000)/(A1101/1000000)</f>
        <v>95.999999999999986</v>
      </c>
      <c r="C1101" s="220"/>
      <c r="F1101" s="81" t="s">
        <v>2317</v>
      </c>
      <c r="H1101" s="48">
        <v>96</v>
      </c>
      <c r="I1101" s="49">
        <v>9.6</v>
      </c>
      <c r="J1101" s="95">
        <v>97</v>
      </c>
      <c r="K1101" s="48">
        <v>42066</v>
      </c>
      <c r="L1101" s="50">
        <v>10091</v>
      </c>
      <c r="M1101" s="48">
        <v>50</v>
      </c>
      <c r="N1101" s="75">
        <v>68.099999999999994</v>
      </c>
      <c r="O1101" s="61">
        <v>96</v>
      </c>
      <c r="P1101" s="44" t="s">
        <v>2318</v>
      </c>
      <c r="Q1101" s="56">
        <v>30</v>
      </c>
      <c r="R1101" s="48" t="s">
        <v>418</v>
      </c>
      <c r="S1101" s="62" t="s">
        <v>406</v>
      </c>
      <c r="T1101" s="73" t="s">
        <v>278</v>
      </c>
      <c r="U1101" s="62" t="s">
        <v>426</v>
      </c>
      <c r="V1101" s="62"/>
      <c r="W1101" s="52">
        <v>19712619</v>
      </c>
      <c r="X1101" s="57"/>
      <c r="AA1101" s="47" t="str">
        <f>CONCATENATE("&gt;",F1101,"_",C1101," ",Z1101)</f>
        <v xml:space="preserve">&gt;HanaVirusP_ </v>
      </c>
      <c r="AB1101" s="44" t="str">
        <f>P1101</f>
        <v>TTAAAGCCACACCCTTACATCACCTACCGC</v>
      </c>
      <c r="AH1101" s="45">
        <v>1100</v>
      </c>
    </row>
    <row r="1102" spans="1:34" ht="14.25" customHeight="1" thickTop="1" thickBot="1" x14ac:dyDescent="0.25">
      <c r="A1102" s="71">
        <v>100</v>
      </c>
      <c r="B1102" s="53">
        <f>(I1102/1000)/(A1102/1000000)</f>
        <v>170</v>
      </c>
      <c r="C1102" s="220"/>
      <c r="F1102" s="81" t="s">
        <v>2319</v>
      </c>
      <c r="H1102" s="48">
        <v>170</v>
      </c>
      <c r="I1102" s="49">
        <v>17</v>
      </c>
      <c r="J1102" s="95">
        <v>165</v>
      </c>
      <c r="K1102" s="48">
        <v>42160</v>
      </c>
      <c r="L1102" s="50">
        <v>9747</v>
      </c>
      <c r="M1102" s="48">
        <v>51</v>
      </c>
      <c r="N1102" s="75">
        <v>68.099999999999994</v>
      </c>
      <c r="O1102" s="61">
        <v>170</v>
      </c>
      <c r="P1102" s="44" t="s">
        <v>2320</v>
      </c>
      <c r="Q1102" s="56">
        <v>29</v>
      </c>
      <c r="R1102" s="48" t="s">
        <v>418</v>
      </c>
      <c r="S1102" s="62" t="s">
        <v>406</v>
      </c>
      <c r="T1102" s="73" t="s">
        <v>278</v>
      </c>
      <c r="U1102" s="62" t="s">
        <v>426</v>
      </c>
      <c r="V1102" s="62"/>
      <c r="W1102" s="52">
        <v>19712620</v>
      </c>
      <c r="X1102" s="57"/>
      <c r="AA1102" s="47" t="str">
        <f>CONCATENATE("&gt;",F1102,"_",C1102," ",Z1102)</f>
        <v xml:space="preserve">&gt;NseVirusP_ </v>
      </c>
      <c r="AB1102" s="44" t="str">
        <f>P1102</f>
        <v>AACCTCACCCCTATATAACACCCCGCACT</v>
      </c>
      <c r="AH1102" s="45">
        <v>1101</v>
      </c>
    </row>
    <row r="1103" spans="1:34" ht="14.25" customHeight="1" thickTop="1" thickBot="1" x14ac:dyDescent="0.25">
      <c r="A1103" s="71">
        <v>100</v>
      </c>
      <c r="B1103" s="53">
        <f>(I1103/1000)/(A1103/1000000)</f>
        <v>203.99999999999997</v>
      </c>
      <c r="C1103" s="220"/>
      <c r="F1103" s="81" t="s">
        <v>2321</v>
      </c>
      <c r="H1103" s="48">
        <v>204</v>
      </c>
      <c r="I1103" s="49">
        <v>20.399999999999999</v>
      </c>
      <c r="J1103" s="95">
        <v>182</v>
      </c>
      <c r="K1103" s="48">
        <v>42221</v>
      </c>
      <c r="L1103" s="50">
        <v>8909</v>
      </c>
      <c r="M1103" s="48">
        <v>57</v>
      </c>
      <c r="N1103" s="75">
        <v>68</v>
      </c>
      <c r="O1103" s="61">
        <v>204</v>
      </c>
      <c r="P1103" s="44" t="s">
        <v>2322</v>
      </c>
      <c r="Q1103" s="56">
        <v>26</v>
      </c>
      <c r="R1103" s="48" t="s">
        <v>418</v>
      </c>
      <c r="S1103" s="62" t="s">
        <v>406</v>
      </c>
      <c r="T1103" s="73" t="s">
        <v>278</v>
      </c>
      <c r="U1103" s="62" t="s">
        <v>426</v>
      </c>
      <c r="V1103" s="62"/>
      <c r="W1103" s="52">
        <v>19712621</v>
      </c>
      <c r="X1103" s="57"/>
      <c r="AA1103" s="47" t="str">
        <f>CONCATENATE("&gt;",F1103,"_",C1103," ",Z1103)</f>
        <v xml:space="preserve">&gt;MenoVP_ </v>
      </c>
      <c r="AB1103" s="44" t="str">
        <f>P1103</f>
        <v>CGCTCGTACATTCCCACGGTTTACCC</v>
      </c>
      <c r="AH1103" s="45">
        <v>1102</v>
      </c>
    </row>
    <row r="1104" spans="1:34" ht="14.25" customHeight="1" thickTop="1" thickBot="1" x14ac:dyDescent="0.25">
      <c r="A1104" s="71">
        <v>100</v>
      </c>
      <c r="B1104" s="53">
        <f>(I1104/1000)/(A1104/1000000)</f>
        <v>292</v>
      </c>
      <c r="F1104" s="81" t="s">
        <v>2323</v>
      </c>
      <c r="H1104" s="48">
        <v>292</v>
      </c>
      <c r="I1104" s="49">
        <v>29.2</v>
      </c>
      <c r="J1104" s="95">
        <v>243</v>
      </c>
      <c r="K1104" s="48">
        <v>42163</v>
      </c>
      <c r="L1104" s="50">
        <v>8310</v>
      </c>
      <c r="M1104" s="48">
        <v>62</v>
      </c>
      <c r="N1104" s="75">
        <v>71</v>
      </c>
      <c r="O1104" s="61">
        <v>292</v>
      </c>
      <c r="P1104" s="44" t="s">
        <v>2324</v>
      </c>
      <c r="Q1104" s="56">
        <v>27</v>
      </c>
      <c r="R1104" s="48" t="s">
        <v>393</v>
      </c>
      <c r="S1104" s="62" t="s">
        <v>393</v>
      </c>
      <c r="T1104" s="73"/>
      <c r="U1104" s="62"/>
      <c r="V1104" s="62"/>
      <c r="W1104" s="52">
        <v>19706178</v>
      </c>
      <c r="X1104" s="57"/>
      <c r="AA1104" s="47" t="str">
        <f>CONCATENATE("&gt;",F1104,"_",C1104," ",Z1104)</f>
        <v xml:space="preserve">&gt;pcz-pCAGGS SacI_ </v>
      </c>
      <c r="AB1104" s="44" t="str">
        <f>P1104</f>
        <v>TACACGGAGCTCACGTGAAGGCTGCCG</v>
      </c>
      <c r="AH1104" s="45">
        <v>1103</v>
      </c>
    </row>
    <row r="1105" spans="1:34" ht="14.25" customHeight="1" thickTop="1" thickBot="1" x14ac:dyDescent="0.25">
      <c r="A1105" s="71">
        <v>100</v>
      </c>
      <c r="B1105" s="53">
        <f>(I1105/1000)/(A1105/1000000)</f>
        <v>248.99999999999997</v>
      </c>
      <c r="F1105" s="81" t="s">
        <v>2325</v>
      </c>
      <c r="H1105" s="48">
        <v>249</v>
      </c>
      <c r="I1105" s="49">
        <v>24.9</v>
      </c>
      <c r="J1105" s="95">
        <v>198</v>
      </c>
      <c r="K1105" s="48">
        <v>42253</v>
      </c>
      <c r="L1105" s="50">
        <v>7977</v>
      </c>
      <c r="M1105" s="48">
        <v>50</v>
      </c>
      <c r="N1105" s="75">
        <v>64.8</v>
      </c>
      <c r="O1105" s="61">
        <v>249</v>
      </c>
      <c r="P1105" s="44" t="s">
        <v>2326</v>
      </c>
      <c r="Q1105" s="56">
        <v>26</v>
      </c>
      <c r="R1105" s="48" t="s">
        <v>393</v>
      </c>
      <c r="S1105" s="62" t="s">
        <v>393</v>
      </c>
      <c r="T1105" s="73"/>
      <c r="U1105" s="62"/>
      <c r="V1105" s="62"/>
      <c r="W1105" s="52">
        <v>19706179</v>
      </c>
      <c r="X1105" s="57"/>
      <c r="AA1105" s="47" t="str">
        <f>CONCATENATE("&gt;",F1105,"_",C1105," ",Z1105)</f>
        <v xml:space="preserve">&gt;pcz-pCAGGS NheI_ </v>
      </c>
      <c r="AB1105" s="44" t="str">
        <f>P1105</f>
        <v>GGATCCGCTAGCCATGGTATTTAGCT</v>
      </c>
      <c r="AH1105" s="45">
        <v>1104</v>
      </c>
    </row>
    <row r="1106" spans="1:34" ht="14.25" customHeight="1" thickTop="1" thickBot="1" x14ac:dyDescent="0.25">
      <c r="A1106" s="71">
        <v>100</v>
      </c>
      <c r="B1106" s="53">
        <f>(I1106/1000)/(A1106/1000000)</f>
        <v>304</v>
      </c>
      <c r="C1106" s="220"/>
      <c r="F1106" s="81" t="s">
        <v>2327</v>
      </c>
      <c r="H1106" s="48">
        <v>304</v>
      </c>
      <c r="I1106" s="49">
        <v>30.4</v>
      </c>
      <c r="J1106" s="95">
        <v>262</v>
      </c>
      <c r="K1106" s="48">
        <v>42164</v>
      </c>
      <c r="L1106" s="50">
        <v>8627</v>
      </c>
      <c r="M1106" s="48">
        <v>42</v>
      </c>
      <c r="N1106" s="75">
        <v>63.7</v>
      </c>
      <c r="O1106" s="61">
        <v>304</v>
      </c>
      <c r="P1106" s="44" t="s">
        <v>2328</v>
      </c>
      <c r="Q1106" s="56">
        <v>28</v>
      </c>
      <c r="R1106" s="48" t="s">
        <v>393</v>
      </c>
      <c r="S1106" s="62" t="s">
        <v>393</v>
      </c>
      <c r="T1106" s="73"/>
      <c r="U1106" s="62"/>
      <c r="V1106" s="62"/>
      <c r="W1106" s="52">
        <v>19706180</v>
      </c>
      <c r="X1106" s="57"/>
      <c r="Y1106" s="220"/>
      <c r="AA1106" s="47" t="str">
        <f>CONCATENATE("&gt;",F1106,"_",C1106," ",Z1106)</f>
        <v xml:space="preserve">&gt;NiV N KpnI for_ </v>
      </c>
      <c r="AB1106" s="44" t="str">
        <f>P1106</f>
        <v>AGACAAACACTTTGGTACCTGGTATTGG</v>
      </c>
      <c r="AH1106" s="45">
        <v>1105</v>
      </c>
    </row>
    <row r="1107" spans="1:34" ht="14.25" customHeight="1" thickTop="1" thickBot="1" x14ac:dyDescent="0.25">
      <c r="A1107" s="71">
        <v>100</v>
      </c>
      <c r="B1107" s="53">
        <f>(I1107/1000)/(A1107/1000000)</f>
        <v>221</v>
      </c>
      <c r="F1107" s="81" t="s">
        <v>2329</v>
      </c>
      <c r="H1107" s="48">
        <v>221</v>
      </c>
      <c r="I1107" s="49">
        <v>22.1</v>
      </c>
      <c r="J1107" s="95">
        <v>199</v>
      </c>
      <c r="K1107" s="48">
        <v>42192</v>
      </c>
      <c r="L1107" s="50">
        <v>8998</v>
      </c>
      <c r="M1107" s="48">
        <v>41</v>
      </c>
      <c r="N1107" s="75">
        <v>63.9</v>
      </c>
      <c r="O1107" s="61">
        <v>221</v>
      </c>
      <c r="P1107" s="44" t="s">
        <v>2330</v>
      </c>
      <c r="Q1107" s="56">
        <v>29</v>
      </c>
      <c r="R1107" s="48" t="s">
        <v>393</v>
      </c>
      <c r="S1107" s="62" t="s">
        <v>393</v>
      </c>
      <c r="T1107" s="73"/>
      <c r="U1107" s="62"/>
      <c r="V1107" s="62"/>
      <c r="W1107" s="52">
        <v>19706181</v>
      </c>
      <c r="X1107" s="57"/>
      <c r="AA1107" s="47" t="str">
        <f>CONCATENATE("&gt;",F1107,"_",C1107," ",Z1107)</f>
        <v xml:space="preserve">&gt;NiV N NheI rev_ </v>
      </c>
      <c r="AB1107" s="44" t="str">
        <f>P1107</f>
        <v>TGGATACTGTAGAAGCTAGCAAATAGACG</v>
      </c>
      <c r="AH1107" s="45">
        <v>1106</v>
      </c>
    </row>
    <row r="1108" spans="1:34" ht="14.25" customHeight="1" thickTop="1" thickBot="1" x14ac:dyDescent="0.25">
      <c r="A1108" s="71">
        <v>100</v>
      </c>
      <c r="B1108" s="53">
        <f>(I1108/1000)/(A1108/1000000)</f>
        <v>211</v>
      </c>
      <c r="C1108" s="220"/>
      <c r="F1108" s="81" t="s">
        <v>2331</v>
      </c>
      <c r="H1108" s="48">
        <v>211</v>
      </c>
      <c r="I1108" s="49">
        <v>21.1</v>
      </c>
      <c r="J1108" s="95">
        <v>186</v>
      </c>
      <c r="K1108" s="48">
        <v>42130</v>
      </c>
      <c r="L1108" s="50">
        <v>8812</v>
      </c>
      <c r="M1108" s="48">
        <v>48</v>
      </c>
      <c r="N1108" s="75">
        <v>66.7</v>
      </c>
      <c r="O1108" s="61">
        <v>211</v>
      </c>
      <c r="P1108" s="44" t="s">
        <v>2332</v>
      </c>
      <c r="Q1108" s="56">
        <v>29</v>
      </c>
      <c r="R1108" s="48" t="s">
        <v>393</v>
      </c>
      <c r="S1108" s="62" t="s">
        <v>393</v>
      </c>
      <c r="T1108" s="73"/>
      <c r="U1108" s="62"/>
      <c r="V1108" s="62"/>
      <c r="W1108" s="52">
        <v>19706182</v>
      </c>
      <c r="X1108" s="57"/>
      <c r="Y1108" s="220"/>
      <c r="AA1108" s="47" t="str">
        <f>CONCATENATE("&gt;",F1108,"_",C1108," ",Z1108)</f>
        <v xml:space="preserve">&gt;NiV P KpnI for_ </v>
      </c>
      <c r="AB1108" s="44" t="str">
        <f>P1108</f>
        <v>AGAGTTCAACTTGCGGTACCCTAACCTTC</v>
      </c>
      <c r="AH1108" s="45">
        <v>1107</v>
      </c>
    </row>
    <row r="1109" spans="1:34" ht="14.25" customHeight="1" thickTop="1" thickBot="1" x14ac:dyDescent="0.25">
      <c r="A1109" s="71">
        <v>100</v>
      </c>
      <c r="B1109" s="53">
        <f>(I1109/1000)/(A1109/1000000)</f>
        <v>308.99999999999994</v>
      </c>
      <c r="C1109" s="220"/>
      <c r="F1109" s="81" t="s">
        <v>2333</v>
      </c>
      <c r="H1109" s="48">
        <v>309</v>
      </c>
      <c r="I1109" s="49">
        <v>30.9</v>
      </c>
      <c r="J1109" s="95">
        <v>256</v>
      </c>
      <c r="K1109" s="48">
        <v>42193</v>
      </c>
      <c r="L1109" s="50">
        <v>8277</v>
      </c>
      <c r="M1109" s="48">
        <v>37</v>
      </c>
      <c r="N1109" s="75">
        <v>60.4</v>
      </c>
      <c r="O1109" s="61">
        <v>309</v>
      </c>
      <c r="P1109" s="44" t="s">
        <v>2334</v>
      </c>
      <c r="Q1109" s="56">
        <v>27</v>
      </c>
      <c r="R1109" s="48" t="s">
        <v>393</v>
      </c>
      <c r="S1109" s="62" t="s">
        <v>393</v>
      </c>
      <c r="T1109" s="73"/>
      <c r="U1109" s="62"/>
      <c r="V1109" s="62"/>
      <c r="W1109" s="52">
        <v>19706183</v>
      </c>
      <c r="X1109" s="57"/>
      <c r="AA1109" s="47" t="str">
        <f>CONCATENATE("&gt;",F1109,"_",C1109," ",Z1109)</f>
        <v xml:space="preserve">&gt;NiV P NheI rev_ </v>
      </c>
      <c r="AB1109" s="44" t="str">
        <f>P1109</f>
        <v>ATTGTTGTGCTAGCATTGTATTTCTGC</v>
      </c>
      <c r="AH1109" s="45">
        <v>1108</v>
      </c>
    </row>
    <row r="1110" spans="1:34" ht="14.25" customHeight="1" thickTop="1" thickBot="1" x14ac:dyDescent="0.25">
      <c r="A1110" s="71">
        <v>100</v>
      </c>
      <c r="B1110" s="53">
        <f>(I1110/1000)/(A1110/1000000)</f>
        <v>301</v>
      </c>
      <c r="C1110" s="220"/>
      <c r="F1110" s="81" t="s">
        <v>2335</v>
      </c>
      <c r="H1110" s="48">
        <v>301</v>
      </c>
      <c r="I1110" s="49">
        <v>30.1</v>
      </c>
      <c r="J1110" s="95">
        <v>247</v>
      </c>
      <c r="K1110" s="48">
        <v>42224</v>
      </c>
      <c r="L1110" s="50">
        <v>8178</v>
      </c>
      <c r="M1110" s="48">
        <v>40</v>
      </c>
      <c r="N1110" s="75">
        <v>61.9</v>
      </c>
      <c r="O1110" s="61">
        <v>301</v>
      </c>
      <c r="P1110" s="44" t="s">
        <v>2336</v>
      </c>
      <c r="Q1110" s="56">
        <v>27</v>
      </c>
      <c r="R1110" s="48" t="s">
        <v>393</v>
      </c>
      <c r="S1110" s="62" t="s">
        <v>393</v>
      </c>
      <c r="T1110" s="73"/>
      <c r="U1110" s="62"/>
      <c r="V1110" s="62"/>
      <c r="W1110" s="52">
        <v>19706184</v>
      </c>
      <c r="X1110" s="57"/>
      <c r="AA1110" s="47" t="str">
        <f>CONCATENATE("&gt;",F1110,"_",C1110," ",Z1110)</f>
        <v xml:space="preserve">&gt;NiV L MluI for_ </v>
      </c>
      <c r="AB1110" s="44" t="str">
        <f>P1110</f>
        <v>ATCTAATTCCCTTAACGCGTGAATACC</v>
      </c>
      <c r="AH1110" s="45">
        <v>1109</v>
      </c>
    </row>
    <row r="1111" spans="1:34" ht="14.25" customHeight="1" thickTop="1" thickBot="1" x14ac:dyDescent="0.25">
      <c r="A1111" s="71">
        <v>100</v>
      </c>
      <c r="B1111" s="53">
        <f>(I1111/1000)/(A1111/1000000)</f>
        <v>290</v>
      </c>
      <c r="F1111" s="81" t="s">
        <v>2337</v>
      </c>
      <c r="H1111" s="48">
        <v>290</v>
      </c>
      <c r="I1111" s="49">
        <v>29</v>
      </c>
      <c r="J1111" s="95">
        <v>242</v>
      </c>
      <c r="K1111" s="48">
        <v>42132</v>
      </c>
      <c r="L1111" s="50">
        <v>8346</v>
      </c>
      <c r="M1111" s="48">
        <v>51</v>
      </c>
      <c r="N1111" s="75">
        <v>66.5</v>
      </c>
      <c r="O1111" s="61">
        <v>290</v>
      </c>
      <c r="P1111" s="44" t="s">
        <v>2338</v>
      </c>
      <c r="Q1111" s="56">
        <v>27</v>
      </c>
      <c r="R1111" s="48" t="s">
        <v>393</v>
      </c>
      <c r="S1111" s="62" t="s">
        <v>393</v>
      </c>
      <c r="T1111" s="73"/>
      <c r="U1111" s="62"/>
      <c r="V1111" s="62"/>
      <c r="W1111" s="52">
        <v>19706185</v>
      </c>
      <c r="X1111" s="57"/>
      <c r="AA1111" s="47" t="str">
        <f>CONCATENATE("&gt;",F1111,"_",C1111," ",Z1111)</f>
        <v xml:space="preserve">&gt;NiV L SacI for_ </v>
      </c>
      <c r="AB1111" s="44" t="str">
        <f>P1111</f>
        <v>TATTTGCCGTCGGGAGCTCAAAGGTTG</v>
      </c>
      <c r="AH1111" s="45">
        <v>1110</v>
      </c>
    </row>
    <row r="1112" spans="1:34" ht="14.25" customHeight="1" thickTop="1" thickBot="1" x14ac:dyDescent="0.25">
      <c r="A1112" s="71">
        <v>100</v>
      </c>
      <c r="B1112" s="53">
        <f>(I1112/1000)/(A1112/1000000)</f>
        <v>294</v>
      </c>
      <c r="C1112" s="220"/>
      <c r="F1112" s="81" t="s">
        <v>2339</v>
      </c>
      <c r="H1112" s="48">
        <v>294</v>
      </c>
      <c r="I1112" s="49">
        <v>29.4</v>
      </c>
      <c r="J1112" s="95">
        <v>250</v>
      </c>
      <c r="K1112" s="48">
        <v>42255</v>
      </c>
      <c r="L1112" s="50">
        <v>8502</v>
      </c>
      <c r="M1112" s="48">
        <v>53</v>
      </c>
      <c r="N1112" s="75">
        <v>68</v>
      </c>
      <c r="O1112" s="61">
        <v>294</v>
      </c>
      <c r="P1112" s="44" t="s">
        <v>2340</v>
      </c>
      <c r="Q1112" s="56">
        <v>28</v>
      </c>
      <c r="R1112" s="48" t="s">
        <v>393</v>
      </c>
      <c r="S1112" s="62" t="s">
        <v>393</v>
      </c>
      <c r="T1112" s="73"/>
      <c r="U1112" s="62"/>
      <c r="V1112" s="62"/>
      <c r="W1112" s="52">
        <v>19706186</v>
      </c>
      <c r="X1112" s="57"/>
      <c r="AA1112" s="47" t="str">
        <f>CONCATENATE("&gt;",F1112,"_",C1112," ",Z1112)</f>
        <v xml:space="preserve">&gt;NiV L SacI rev_ </v>
      </c>
      <c r="AB1112" s="44" t="str">
        <f>P1112</f>
        <v>AACCTTTGAGCTCCCCGACGGCAAATAC</v>
      </c>
      <c r="AH1112" s="45">
        <v>1111</v>
      </c>
    </row>
    <row r="1113" spans="1:34" ht="14.25" customHeight="1" thickTop="1" thickBot="1" x14ac:dyDescent="0.25">
      <c r="A1113" s="71">
        <v>100</v>
      </c>
      <c r="B1113" s="53">
        <f>(I1113/1000)/(A1113/1000000)</f>
        <v>316</v>
      </c>
      <c r="F1113" s="81" t="s">
        <v>2341</v>
      </c>
      <c r="H1113" s="48">
        <v>316</v>
      </c>
      <c r="I1113" s="49">
        <v>31.6</v>
      </c>
      <c r="J1113" s="95">
        <v>265</v>
      </c>
      <c r="K1113" s="48">
        <v>42103</v>
      </c>
      <c r="L1113" s="50">
        <v>8386</v>
      </c>
      <c r="M1113" s="48">
        <v>51</v>
      </c>
      <c r="N1113" s="75">
        <v>66.5</v>
      </c>
      <c r="O1113" s="61">
        <v>316</v>
      </c>
      <c r="P1113" s="44" t="s">
        <v>2342</v>
      </c>
      <c r="Q1113" s="56">
        <v>27</v>
      </c>
      <c r="R1113" s="48" t="s">
        <v>393</v>
      </c>
      <c r="S1113" s="62" t="s">
        <v>393</v>
      </c>
      <c r="T1113" s="73"/>
      <c r="U1113" s="62"/>
      <c r="V1113" s="62"/>
      <c r="W1113" s="52">
        <v>19706187</v>
      </c>
      <c r="X1113" s="57"/>
      <c r="AA1113" s="47" t="str">
        <f>CONCATENATE("&gt;",F1113,"_",C1113," ",Z1113)</f>
        <v xml:space="preserve">&gt;NiV L XmaI rev_ </v>
      </c>
      <c r="AB1113" s="44" t="str">
        <f>P1113</f>
        <v>TTATCAGTTGGCCCGGGATTTGGAAGG</v>
      </c>
      <c r="AH1113" s="45">
        <v>1112</v>
      </c>
    </row>
    <row r="1114" spans="1:34" ht="14.25" customHeight="1" thickTop="1" thickBot="1" x14ac:dyDescent="0.25">
      <c r="A1114" s="71">
        <v>100</v>
      </c>
      <c r="B1114" s="53">
        <f>(I1114/1000)/(A1114/1000000)</f>
        <v>304</v>
      </c>
      <c r="C1114" s="220"/>
      <c r="F1114" s="81" t="s">
        <v>2343</v>
      </c>
      <c r="H1114" s="48">
        <v>304</v>
      </c>
      <c r="I1114" s="49">
        <v>30.4</v>
      </c>
      <c r="J1114" s="95">
        <v>250</v>
      </c>
      <c r="K1114" s="48">
        <v>42132</v>
      </c>
      <c r="L1114" s="50">
        <v>8221</v>
      </c>
      <c r="M1114" s="48">
        <v>62</v>
      </c>
      <c r="N1114" s="75">
        <v>71</v>
      </c>
      <c r="O1114" s="61">
        <v>304</v>
      </c>
      <c r="P1114" s="44" t="s">
        <v>2344</v>
      </c>
      <c r="Q1114" s="56">
        <v>27</v>
      </c>
      <c r="R1114" s="48" t="s">
        <v>393</v>
      </c>
      <c r="S1114" s="62" t="s">
        <v>393</v>
      </c>
      <c r="T1114" s="73"/>
      <c r="U1114" s="62"/>
      <c r="V1114" s="62"/>
      <c r="W1114" s="52">
        <v>19706188</v>
      </c>
      <c r="X1114" s="57"/>
      <c r="Y1114" s="220"/>
      <c r="AA1114" s="47" t="str">
        <f>CONCATENATE("&gt;",F1114,"_",C1114," ",Z1114)</f>
        <v xml:space="preserve">&gt;pCAGGS X (M) for_ </v>
      </c>
      <c r="AB1114" s="44" t="str">
        <f>P1114</f>
        <v>ACCGGCGGCTCTAGAGCCTCTGCTAAC</v>
      </c>
      <c r="AH1114" s="45">
        <v>1113</v>
      </c>
    </row>
    <row r="1115" spans="1:34" ht="14.25" customHeight="1" thickTop="1" thickBot="1" x14ac:dyDescent="0.25">
      <c r="A1115" s="71">
        <v>100</v>
      </c>
      <c r="B1115" s="53">
        <f>(I1115/1000)/(A1115/1000000)</f>
        <v>320</v>
      </c>
      <c r="F1115" s="81" t="s">
        <v>2345</v>
      </c>
      <c r="H1115" s="48">
        <v>320</v>
      </c>
      <c r="I1115" s="49">
        <v>32</v>
      </c>
      <c r="J1115" s="95">
        <v>287</v>
      </c>
      <c r="K1115" s="48">
        <v>42195</v>
      </c>
      <c r="L1115" s="50">
        <v>8965</v>
      </c>
      <c r="M1115" s="48">
        <v>44</v>
      </c>
      <c r="N1115" s="75">
        <v>65.3</v>
      </c>
      <c r="O1115" s="61">
        <v>320</v>
      </c>
      <c r="P1115" s="44" t="s">
        <v>2346</v>
      </c>
      <c r="Q1115" s="56">
        <v>29</v>
      </c>
      <c r="R1115" s="48" t="s">
        <v>393</v>
      </c>
      <c r="S1115" s="62" t="s">
        <v>393</v>
      </c>
      <c r="T1115" s="73"/>
      <c r="U1115" s="62"/>
      <c r="V1115" s="62"/>
      <c r="W1115" s="52">
        <v>19706189</v>
      </c>
      <c r="X1115" s="57"/>
      <c r="AA1115" s="47" t="str">
        <f>CONCATENATE("&gt;",F1115,"_",C1115," ",Z1115)</f>
        <v xml:space="preserve">&gt;pCAGGS E (M) rev_ </v>
      </c>
      <c r="AB1115" s="44" t="str">
        <f>P1115</f>
        <v>GAGCTCGAATTCTACGCGTAAATGATGAG</v>
      </c>
      <c r="AH1115" s="45">
        <v>1114</v>
      </c>
    </row>
    <row r="1116" spans="1:34" ht="14.25" customHeight="1" thickTop="1" thickBot="1" x14ac:dyDescent="0.25">
      <c r="A1116" s="71">
        <v>100</v>
      </c>
      <c r="B1116" s="53">
        <f>(I1116/1000)/(A1116/1000000)</f>
        <v>221</v>
      </c>
      <c r="C1116" s="220"/>
      <c r="F1116" s="81" t="s">
        <v>2347</v>
      </c>
      <c r="H1116" s="48">
        <v>221</v>
      </c>
      <c r="I1116" s="49">
        <v>22.1</v>
      </c>
      <c r="J1116" s="95">
        <v>136</v>
      </c>
      <c r="K1116" s="48">
        <v>42159</v>
      </c>
      <c r="L1116" s="50">
        <v>6164</v>
      </c>
      <c r="M1116" s="48">
        <v>65</v>
      </c>
      <c r="N1116" s="75">
        <v>63.5</v>
      </c>
      <c r="O1116" s="61">
        <v>221</v>
      </c>
      <c r="P1116" s="44" t="s">
        <v>2348</v>
      </c>
      <c r="Q1116" s="56">
        <v>20</v>
      </c>
      <c r="R1116" s="48" t="s">
        <v>384</v>
      </c>
      <c r="S1116" s="62" t="s">
        <v>385</v>
      </c>
      <c r="T1116" s="73"/>
      <c r="U1116" s="62"/>
      <c r="V1116" s="62"/>
      <c r="W1116" s="52">
        <v>19706190</v>
      </c>
      <c r="X1116" s="57"/>
      <c r="AA1116" s="47" t="str">
        <f>CONCATENATE("&gt;",F1116,"_",C1116," ",Z1116)</f>
        <v xml:space="preserve">&gt;pCAGGS 1673-1692_ </v>
      </c>
      <c r="AB1116" s="44" t="str">
        <f>P1116</f>
        <v>CCTGGGCAACGTGCTGGTTG</v>
      </c>
      <c r="AH1116" s="45">
        <v>1115</v>
      </c>
    </row>
    <row r="1117" spans="1:34" ht="14.25" customHeight="1" thickTop="1" thickBot="1" x14ac:dyDescent="0.25">
      <c r="A1117" s="71">
        <v>100</v>
      </c>
      <c r="B1117" s="53">
        <f>(I1117/1000)/(A1117/1000000)</f>
        <v>231.99999999999997</v>
      </c>
      <c r="C1117" s="220"/>
      <c r="F1117" s="81" t="s">
        <v>2349</v>
      </c>
      <c r="H1117" s="48">
        <v>232</v>
      </c>
      <c r="I1117" s="49">
        <v>23.2</v>
      </c>
      <c r="J1117" s="95">
        <v>142</v>
      </c>
      <c r="K1117" s="48" t="s">
        <v>2201</v>
      </c>
      <c r="L1117" s="50">
        <v>6132</v>
      </c>
      <c r="M1117" s="48">
        <v>55</v>
      </c>
      <c r="N1117" s="75">
        <v>59.4</v>
      </c>
      <c r="O1117" s="61">
        <v>232</v>
      </c>
      <c r="P1117" s="44" t="s">
        <v>2350</v>
      </c>
      <c r="Q1117" s="56">
        <v>20</v>
      </c>
      <c r="R1117" s="48" t="s">
        <v>384</v>
      </c>
      <c r="S1117" s="62" t="s">
        <v>385</v>
      </c>
      <c r="T1117" s="73"/>
      <c r="U1117" s="62"/>
      <c r="V1117" s="62"/>
      <c r="W1117" s="52">
        <v>19706191</v>
      </c>
      <c r="X1117" s="57"/>
      <c r="AA1117" s="47" t="str">
        <f>CONCATENATE("&gt;",F1117,"_",C1117," ",Z1117)</f>
        <v xml:space="preserve">&gt;pCAGGS 1796-1815_ </v>
      </c>
      <c r="AB1117" s="44" t="str">
        <f>P1117</f>
        <v>CAAGGGGCTTCATGATGTCC</v>
      </c>
      <c r="AH1117" s="45">
        <v>1116</v>
      </c>
    </row>
    <row r="1118" spans="1:34" ht="14.25" customHeight="1" thickTop="1" thickBot="1" x14ac:dyDescent="0.25">
      <c r="A1118" s="71">
        <v>100</v>
      </c>
      <c r="B1118" s="53">
        <f>(I1118/1000)/(A1118/1000000)</f>
        <v>273.99999999999994</v>
      </c>
      <c r="C1118" s="220"/>
      <c r="F1118" s="81" t="s">
        <v>2351</v>
      </c>
      <c r="H1118" s="48">
        <v>274</v>
      </c>
      <c r="I1118" s="49">
        <v>27.4</v>
      </c>
      <c r="J1118" s="95">
        <v>172</v>
      </c>
      <c r="K1118" s="48">
        <v>42190</v>
      </c>
      <c r="L1118" s="50">
        <v>6277</v>
      </c>
      <c r="M1118" s="48">
        <v>52</v>
      </c>
      <c r="N1118" s="75">
        <v>59.8</v>
      </c>
      <c r="O1118" s="61">
        <v>274</v>
      </c>
      <c r="P1118" s="44" t="s">
        <v>2352</v>
      </c>
      <c r="Q1118" s="56">
        <v>21</v>
      </c>
      <c r="R1118" s="48" t="s">
        <v>384</v>
      </c>
      <c r="S1118" s="62" t="s">
        <v>385</v>
      </c>
      <c r="T1118" s="73"/>
      <c r="U1118" s="62"/>
      <c r="V1118" s="62"/>
      <c r="W1118" s="52">
        <v>19706192</v>
      </c>
      <c r="X1118" s="57"/>
      <c r="AA1118" s="47" t="str">
        <f>CONCATENATE("&gt;",F1118,"_",C1118," ",Z1118)</f>
        <v xml:space="preserve">&gt;NiV M Seq1 for_ </v>
      </c>
      <c r="AB1118" s="44" t="str">
        <f>P1118</f>
        <v>CCTCTAAATCACCTCGTTCCG</v>
      </c>
      <c r="AH1118" s="45">
        <v>1117</v>
      </c>
    </row>
    <row r="1119" spans="1:34" ht="14.25" customHeight="1" thickTop="1" thickBot="1" x14ac:dyDescent="0.25">
      <c r="A1119" s="71">
        <v>100</v>
      </c>
      <c r="B1119" s="53">
        <f>(I1119/1000)/(A1119/1000000)</f>
        <v>337</v>
      </c>
      <c r="C1119" s="220"/>
      <c r="F1119" s="81" t="s">
        <v>2353</v>
      </c>
      <c r="H1119" s="48">
        <v>337</v>
      </c>
      <c r="I1119" s="49">
        <v>33.700000000000003</v>
      </c>
      <c r="J1119" s="95">
        <v>236</v>
      </c>
      <c r="K1119" s="48">
        <v>42043</v>
      </c>
      <c r="L1119" s="50">
        <v>6999</v>
      </c>
      <c r="M1119" s="48">
        <v>52</v>
      </c>
      <c r="N1119" s="75">
        <v>62.4</v>
      </c>
      <c r="O1119" s="61">
        <v>337</v>
      </c>
      <c r="P1119" s="44" t="s">
        <v>2354</v>
      </c>
      <c r="Q1119" s="56">
        <v>23</v>
      </c>
      <c r="R1119" s="48" t="s">
        <v>393</v>
      </c>
      <c r="S1119" s="62" t="s">
        <v>393</v>
      </c>
      <c r="T1119" s="73"/>
      <c r="U1119" s="62"/>
      <c r="V1119" s="62"/>
      <c r="W1119" s="52">
        <v>19701513</v>
      </c>
      <c r="X1119" s="57"/>
      <c r="AA1119" s="47" t="str">
        <f>CONCATENATE("&gt;",F1119,"_",C1119," ",Z1119)</f>
        <v xml:space="preserve">&gt;rhabdo_f_ </v>
      </c>
      <c r="AB1119" s="44" t="str">
        <f>P1119</f>
        <v>CTGACTATCGCGACATGCTGTAC</v>
      </c>
      <c r="AH1119" s="45">
        <v>1118</v>
      </c>
    </row>
    <row r="1120" spans="1:34" ht="14.25" customHeight="1" thickTop="1" thickBot="1" x14ac:dyDescent="0.25">
      <c r="A1120" s="71">
        <v>100</v>
      </c>
      <c r="B1120" s="53">
        <f>(I1120/1000)/(A1120/1000000)</f>
        <v>373</v>
      </c>
      <c r="F1120" s="81" t="s">
        <v>2355</v>
      </c>
      <c r="H1120" s="48">
        <v>373</v>
      </c>
      <c r="I1120" s="49">
        <v>37.299999999999997</v>
      </c>
      <c r="J1120" s="95">
        <v>225</v>
      </c>
      <c r="K1120" s="48">
        <v>42101</v>
      </c>
      <c r="L1120" s="50">
        <v>6018</v>
      </c>
      <c r="M1120" s="48">
        <v>50</v>
      </c>
      <c r="N1120" s="75">
        <v>57.3</v>
      </c>
      <c r="O1120" s="61">
        <v>373</v>
      </c>
      <c r="P1120" s="44" t="s">
        <v>2356</v>
      </c>
      <c r="Q1120" s="56">
        <v>20</v>
      </c>
      <c r="R1120" s="48" t="s">
        <v>393</v>
      </c>
      <c r="S1120" s="62" t="s">
        <v>393</v>
      </c>
      <c r="T1120" s="73"/>
      <c r="U1120" s="62"/>
      <c r="V1120" s="62"/>
      <c r="W1120" s="52">
        <v>19701514</v>
      </c>
      <c r="X1120" s="57"/>
      <c r="AA1120" s="47" t="str">
        <f>CONCATENATE("&gt;",F1120,"_",C1120," ",Z1120)</f>
        <v xml:space="preserve">&gt;rhabdo_r_ </v>
      </c>
      <c r="AB1120" s="44" t="str">
        <f>P1120</f>
        <v>TCCATTGCTCTCTGGCTCAA</v>
      </c>
      <c r="AH1120" s="45">
        <v>1119</v>
      </c>
    </row>
    <row r="1121" spans="1:34" ht="14.25" customHeight="1" thickTop="1" thickBot="1" x14ac:dyDescent="0.25">
      <c r="A1121" s="71">
        <v>100</v>
      </c>
      <c r="B1121" s="53">
        <f>(I1121/1000)/(A1121/1000000)</f>
        <v>146</v>
      </c>
      <c r="C1121" s="220"/>
      <c r="F1121" s="81" t="s">
        <v>2357</v>
      </c>
      <c r="H1121" s="48">
        <v>146</v>
      </c>
      <c r="I1121" s="49">
        <v>14.6</v>
      </c>
      <c r="J1121" s="95">
        <v>128</v>
      </c>
      <c r="K1121" s="48">
        <v>42220</v>
      </c>
      <c r="L1121" s="50">
        <v>8754</v>
      </c>
      <c r="M1121" s="48">
        <v>48</v>
      </c>
      <c r="N1121" s="75">
        <v>63</v>
      </c>
      <c r="O1121" s="61">
        <v>146</v>
      </c>
      <c r="P1121" s="44" t="s">
        <v>2358</v>
      </c>
      <c r="Q1121" s="56">
        <v>25</v>
      </c>
      <c r="R1121" s="48" t="s">
        <v>384</v>
      </c>
      <c r="S1121" s="62" t="s">
        <v>406</v>
      </c>
      <c r="T1121" s="73" t="s">
        <v>278</v>
      </c>
      <c r="U1121" s="62" t="s">
        <v>426</v>
      </c>
      <c r="V1121" s="62"/>
      <c r="W1121" s="52">
        <v>19701515</v>
      </c>
      <c r="X1121" s="57"/>
      <c r="AA1121" s="47" t="str">
        <f>CONCATENATE("&gt;",F1121,"_",C1121," ",Z1121)</f>
        <v xml:space="preserve">&gt;rhabdo_p_ </v>
      </c>
      <c r="AB1121" s="44" t="str">
        <f>P1121</f>
        <v>ACACGGCGAAAGATCATGCCAAACA</v>
      </c>
      <c r="AH1121" s="45">
        <v>1120</v>
      </c>
    </row>
    <row r="1122" spans="1:34" ht="14.25" customHeight="1" thickTop="1" thickBot="1" x14ac:dyDescent="0.25">
      <c r="A1122" s="71">
        <v>100</v>
      </c>
      <c r="B1122" s="53">
        <f>(I1122/1000)/(A1122/1000000)</f>
        <v>425.99999999999994</v>
      </c>
      <c r="C1122" s="220">
        <v>619</v>
      </c>
      <c r="F1122" s="81" t="s">
        <v>2359</v>
      </c>
      <c r="H1122" s="48">
        <v>426</v>
      </c>
      <c r="I1122" s="49">
        <v>42.6</v>
      </c>
      <c r="J1122" s="95">
        <v>340</v>
      </c>
      <c r="K1122" s="48">
        <v>42197</v>
      </c>
      <c r="L1122" s="50">
        <v>7973</v>
      </c>
      <c r="M1122" s="48">
        <v>50</v>
      </c>
      <c r="N1122" s="75">
        <v>64.8</v>
      </c>
      <c r="O1122" s="61">
        <v>426</v>
      </c>
      <c r="P1122" s="44" t="s">
        <v>2360</v>
      </c>
      <c r="Q1122" s="56">
        <v>26</v>
      </c>
      <c r="R1122" s="48" t="s">
        <v>393</v>
      </c>
      <c r="S1122" s="62" t="s">
        <v>393</v>
      </c>
      <c r="T1122" s="73"/>
      <c r="U1122" s="62"/>
      <c r="V1122" s="62"/>
      <c r="W1122" s="52">
        <v>20665123</v>
      </c>
      <c r="X1122" s="57"/>
      <c r="Z1122" s="104" t="s">
        <v>3205</v>
      </c>
      <c r="AA1122" s="47" t="str">
        <f>CONCATENATE("&gt;",F1122,"_",C1122," ",Z1122)</f>
        <v>&gt;CC.VI.r.13_c_619 Nairo.CCHFV</v>
      </c>
      <c r="AB1122" s="44" t="str">
        <f>P1122</f>
        <v>GCTACAGGAATTGTCCCAAAGCAGAC</v>
      </c>
      <c r="AH1122" s="45">
        <v>1121</v>
      </c>
    </row>
    <row r="1123" spans="1:34" ht="14.25" customHeight="1" thickTop="1" thickBot="1" x14ac:dyDescent="0.25">
      <c r="A1123" s="71">
        <v>100</v>
      </c>
      <c r="B1123" s="53">
        <f>(I1123/1000)/(A1123/1000000)</f>
        <v>383.99999999999994</v>
      </c>
      <c r="C1123" s="220">
        <v>620</v>
      </c>
      <c r="F1123" s="81" t="s">
        <v>2361</v>
      </c>
      <c r="H1123" s="48">
        <v>384</v>
      </c>
      <c r="I1123" s="49">
        <v>38.4</v>
      </c>
      <c r="J1123" s="95">
        <v>307</v>
      </c>
      <c r="K1123" s="48">
        <v>42166</v>
      </c>
      <c r="L1123" s="50">
        <v>8013</v>
      </c>
      <c r="M1123" s="48">
        <v>50</v>
      </c>
      <c r="N1123" s="75">
        <v>64.8</v>
      </c>
      <c r="O1123" s="61">
        <v>384</v>
      </c>
      <c r="P1123" s="44" t="s">
        <v>2362</v>
      </c>
      <c r="Q1123" s="56">
        <v>26</v>
      </c>
      <c r="R1123" s="48" t="s">
        <v>393</v>
      </c>
      <c r="S1123" s="62" t="s">
        <v>393</v>
      </c>
      <c r="T1123" s="73"/>
      <c r="U1123" s="62"/>
      <c r="V1123" s="62"/>
      <c r="W1123" s="52">
        <v>20665124</v>
      </c>
      <c r="X1123" s="57"/>
      <c r="Z1123" s="104" t="s">
        <v>3205</v>
      </c>
      <c r="AA1123" s="47" t="str">
        <f>CONCATENATE("&gt;",F1123,"_",C1123," ",Z1123)</f>
        <v>&gt;CC.V.r.12_c_620 Nairo.CCHFV</v>
      </c>
      <c r="AB1123" s="44" t="str">
        <f>P1123</f>
        <v>GCAACAGGGATTGTTCCAAAGCAGAC</v>
      </c>
      <c r="AH1123" s="45">
        <v>1122</v>
      </c>
    </row>
    <row r="1124" spans="1:34" ht="14.25" customHeight="1" thickTop="1" thickBot="1" x14ac:dyDescent="0.25">
      <c r="A1124" s="71">
        <v>100</v>
      </c>
      <c r="B1124" s="53">
        <f>(I1124/1000)/(A1124/1000000)</f>
        <v>377</v>
      </c>
      <c r="C1124" s="220">
        <v>621</v>
      </c>
      <c r="F1124" s="81" t="s">
        <v>2363</v>
      </c>
      <c r="H1124" s="48">
        <v>377</v>
      </c>
      <c r="I1124" s="49">
        <v>37.700000000000003</v>
      </c>
      <c r="J1124" s="95">
        <v>301</v>
      </c>
      <c r="K1124" s="48">
        <v>42015</v>
      </c>
      <c r="L1124" s="50">
        <v>7989</v>
      </c>
      <c r="M1124" s="48">
        <v>53</v>
      </c>
      <c r="N1124" s="75">
        <v>66.400000000000006</v>
      </c>
      <c r="O1124" s="61">
        <v>377</v>
      </c>
      <c r="P1124" s="44" t="s">
        <v>559</v>
      </c>
      <c r="Q1124" s="56">
        <v>26</v>
      </c>
      <c r="R1124" s="48" t="s">
        <v>393</v>
      </c>
      <c r="S1124" s="62" t="s">
        <v>393</v>
      </c>
      <c r="T1124" s="73"/>
      <c r="U1124" s="62"/>
      <c r="V1124" s="62"/>
      <c r="W1124" s="52">
        <v>20665125</v>
      </c>
      <c r="X1124" s="57"/>
      <c r="Z1124" s="104" t="s">
        <v>3205</v>
      </c>
      <c r="AA1124" s="47" t="str">
        <f>CONCATENATE("&gt;",F1124,"_",C1124," ",Z1124)</f>
        <v>&gt;CC.IV.r.11_c_621 Nairo.CCHFV</v>
      </c>
      <c r="AB1124" s="44" t="str">
        <f>P1124</f>
        <v>GCCACAGGGATTGTTCCAAAGCAGAC</v>
      </c>
      <c r="AH1124" s="45">
        <v>1123</v>
      </c>
    </row>
    <row r="1125" spans="1:34" ht="14.25" customHeight="1" thickTop="1" thickBot="1" x14ac:dyDescent="0.25">
      <c r="A1125" s="71">
        <v>100</v>
      </c>
      <c r="B1125" s="53">
        <f>(I1125/1000)/(A1125/1000000)</f>
        <v>401</v>
      </c>
      <c r="C1125" s="220">
        <v>622</v>
      </c>
      <c r="F1125" s="81" t="s">
        <v>2364</v>
      </c>
      <c r="H1125" s="48">
        <v>401</v>
      </c>
      <c r="I1125" s="49">
        <v>40.1</v>
      </c>
      <c r="J1125" s="95">
        <v>323</v>
      </c>
      <c r="K1125" s="48">
        <v>42227</v>
      </c>
      <c r="L1125" s="50">
        <v>8038</v>
      </c>
      <c r="M1125" s="48">
        <v>59</v>
      </c>
      <c r="N1125" s="75">
        <v>68.7</v>
      </c>
      <c r="O1125" s="61">
        <v>401</v>
      </c>
      <c r="P1125" s="44" t="s">
        <v>2365</v>
      </c>
      <c r="Q1125" s="56">
        <v>26</v>
      </c>
      <c r="R1125" s="48" t="s">
        <v>393</v>
      </c>
      <c r="S1125" s="62" t="s">
        <v>393</v>
      </c>
      <c r="T1125" s="73"/>
      <c r="U1125" s="62"/>
      <c r="V1125" s="62"/>
      <c r="W1125" s="52">
        <v>20665126</v>
      </c>
      <c r="X1125" s="57"/>
      <c r="Z1125" s="104" t="s">
        <v>3205</v>
      </c>
      <c r="AA1125" s="47" t="str">
        <f>CONCATENATE("&gt;",F1125,"_",C1125," ",Z1125)</f>
        <v>&gt;CC.II.r.10_c_622 Nairo.CCHFV</v>
      </c>
      <c r="AB1125" s="44" t="str">
        <f>P1125</f>
        <v>GCYACRGGGATGGTTCCRAAGCAGAC</v>
      </c>
      <c r="AH1125" s="45">
        <v>1124</v>
      </c>
    </row>
    <row r="1126" spans="1:34" ht="14.25" customHeight="1" thickTop="1" thickBot="1" x14ac:dyDescent="0.25">
      <c r="A1126" s="71">
        <v>100</v>
      </c>
      <c r="B1126" s="53">
        <f>(I1126/1000)/(A1126/1000000)</f>
        <v>412</v>
      </c>
      <c r="C1126" s="220">
        <v>623</v>
      </c>
      <c r="F1126" s="81" t="s">
        <v>2366</v>
      </c>
      <c r="H1126" s="48">
        <v>412</v>
      </c>
      <c r="I1126" s="49">
        <v>41.2</v>
      </c>
      <c r="J1126" s="95">
        <v>330</v>
      </c>
      <c r="K1126" s="48">
        <v>42197</v>
      </c>
      <c r="L1126" s="50">
        <v>8022</v>
      </c>
      <c r="M1126" s="48">
        <v>50</v>
      </c>
      <c r="N1126" s="75">
        <v>64.8</v>
      </c>
      <c r="O1126" s="61">
        <v>412</v>
      </c>
      <c r="P1126" s="44" t="s">
        <v>2367</v>
      </c>
      <c r="Q1126" s="56">
        <v>26</v>
      </c>
      <c r="R1126" s="48" t="s">
        <v>393</v>
      </c>
      <c r="S1126" s="62" t="s">
        <v>393</v>
      </c>
      <c r="T1126" s="73"/>
      <c r="U1126" s="62"/>
      <c r="V1126" s="62"/>
      <c r="W1126" s="52">
        <v>20665127</v>
      </c>
      <c r="X1126" s="57"/>
      <c r="Z1126" s="104" t="s">
        <v>3205</v>
      </c>
      <c r="AA1126" s="47" t="str">
        <f>CONCATENATE("&gt;",F1126,"_",C1126," ",Z1126)</f>
        <v>&gt;CC.I.r.9_c_623 Nairo.CCHFV</v>
      </c>
      <c r="AB1126" s="44" t="str">
        <f>P1126</f>
        <v>GCAACAGGGATGGTTCCAAAGCAAAC</v>
      </c>
      <c r="AH1126" s="45">
        <v>1125</v>
      </c>
    </row>
    <row r="1127" spans="1:34" ht="14.25" customHeight="1" thickTop="1" thickBot="1" x14ac:dyDescent="0.25">
      <c r="A1127" s="71">
        <v>100</v>
      </c>
      <c r="B1127" s="53">
        <f>(I1127/1000)/(A1127/1000000)</f>
        <v>401</v>
      </c>
      <c r="C1127" s="220">
        <v>624</v>
      </c>
      <c r="F1127" s="81" t="s">
        <v>2368</v>
      </c>
      <c r="H1127" s="48">
        <v>401</v>
      </c>
      <c r="I1127" s="49">
        <v>40.1</v>
      </c>
      <c r="J1127" s="95">
        <v>321</v>
      </c>
      <c r="K1127" s="48">
        <v>42166</v>
      </c>
      <c r="L1127" s="50">
        <v>7990</v>
      </c>
      <c r="M1127" s="48">
        <v>61</v>
      </c>
      <c r="N1127" s="75">
        <v>69.5</v>
      </c>
      <c r="O1127" s="61">
        <v>401</v>
      </c>
      <c r="P1127" s="44" t="s">
        <v>2369</v>
      </c>
      <c r="Q1127" s="56">
        <v>26</v>
      </c>
      <c r="R1127" s="48" t="s">
        <v>393</v>
      </c>
      <c r="S1127" s="62" t="s">
        <v>393</v>
      </c>
      <c r="T1127" s="73"/>
      <c r="U1127" s="62"/>
      <c r="V1127" s="62"/>
      <c r="W1127" s="52">
        <v>20665128</v>
      </c>
      <c r="X1127" s="57"/>
      <c r="Z1127" s="104" t="s">
        <v>3205</v>
      </c>
      <c r="AA1127" s="47" t="str">
        <f>CONCATENATE("&gt;",F1127,"_",C1127," ",Z1127)</f>
        <v>&gt;CC.III.r.8_c_624 Nairo.CCHFV</v>
      </c>
      <c r="AB1127" s="44" t="str">
        <f>P1127</f>
        <v>GCCACGGGGATTGTCCCAAAGCAGAC</v>
      </c>
      <c r="AH1127" s="45">
        <v>1126</v>
      </c>
    </row>
    <row r="1128" spans="1:34" ht="14.25" customHeight="1" thickTop="1" thickBot="1" x14ac:dyDescent="0.25">
      <c r="A1128" s="71">
        <v>100</v>
      </c>
      <c r="B1128" s="53">
        <f>(I1128/1000)/(A1128/1000000)</f>
        <v>392.99999999999994</v>
      </c>
      <c r="C1128" s="220">
        <v>625</v>
      </c>
      <c r="F1128" s="256" t="s">
        <v>2370</v>
      </c>
      <c r="H1128" s="48">
        <v>393</v>
      </c>
      <c r="I1128" s="49">
        <v>39.299999999999997</v>
      </c>
      <c r="J1128" s="95">
        <v>314</v>
      </c>
      <c r="K1128" s="48">
        <v>42196</v>
      </c>
      <c r="L1128" s="50">
        <v>7994</v>
      </c>
      <c r="M1128" s="48">
        <v>53</v>
      </c>
      <c r="N1128" s="75">
        <v>66.400000000000006</v>
      </c>
      <c r="O1128" s="61">
        <v>393</v>
      </c>
      <c r="P1128" s="44" t="s">
        <v>2371</v>
      </c>
      <c r="Q1128" s="56">
        <v>26</v>
      </c>
      <c r="R1128" s="48" t="s">
        <v>393</v>
      </c>
      <c r="S1128" s="62" t="s">
        <v>393</v>
      </c>
      <c r="T1128" s="73"/>
      <c r="U1128" s="62"/>
      <c r="V1128" s="62"/>
      <c r="W1128" s="52">
        <v>20665129</v>
      </c>
      <c r="X1128" s="57"/>
      <c r="Z1128" s="104" t="s">
        <v>3205</v>
      </c>
      <c r="AA1128" s="47" t="str">
        <f>CONCATENATE("&gt;",F1128,"_",C1128," ",Z1128)</f>
        <v>&gt;CC.r.7_c_625 Nairo.CCHFV</v>
      </c>
      <c r="AB1128" s="44" t="str">
        <f>P1128</f>
        <v>GCMACAGGGATTGTYCCAAAGCAGAC</v>
      </c>
      <c r="AH1128" s="45">
        <v>1127</v>
      </c>
    </row>
    <row r="1129" spans="1:34" ht="14.25" customHeight="1" thickTop="1" thickBot="1" x14ac:dyDescent="0.25">
      <c r="A1129" s="71">
        <v>100</v>
      </c>
      <c r="B1129" s="53">
        <f>(I1129/1000)/(A1129/1000000)</f>
        <v>308.99999999999994</v>
      </c>
      <c r="C1129" s="220">
        <v>626</v>
      </c>
      <c r="F1129" s="256" t="s">
        <v>2372</v>
      </c>
      <c r="H1129" s="48">
        <v>309</v>
      </c>
      <c r="I1129" s="49">
        <v>30.9</v>
      </c>
      <c r="J1129" s="95">
        <v>269</v>
      </c>
      <c r="K1129" s="48" t="s">
        <v>2373</v>
      </c>
      <c r="L1129" s="50">
        <v>8707</v>
      </c>
      <c r="M1129" s="48">
        <v>46</v>
      </c>
      <c r="N1129" s="75">
        <v>65.099999999999994</v>
      </c>
      <c r="O1129" s="61">
        <v>309</v>
      </c>
      <c r="P1129" s="44" t="s">
        <v>2374</v>
      </c>
      <c r="Q1129" s="56">
        <v>28</v>
      </c>
      <c r="R1129" s="48" t="s">
        <v>393</v>
      </c>
      <c r="S1129" s="62" t="s">
        <v>393</v>
      </c>
      <c r="T1129" s="73"/>
      <c r="U1129" s="62"/>
      <c r="V1129" s="62"/>
      <c r="W1129" s="52">
        <v>20665130</v>
      </c>
      <c r="X1129" s="57"/>
      <c r="Z1129" s="104" t="s">
        <v>3205</v>
      </c>
      <c r="AA1129" s="47" t="str">
        <f>CONCATENATE("&gt;",F1129,"_",C1129," ",Z1129)</f>
        <v>&gt;CC.VI.f.14_626 Nairo.CCHFV</v>
      </c>
      <c r="AB1129" s="44" t="str">
        <f>P1129</f>
        <v>CAAGGGGCACCAAGAAAATGAAGAAAGC</v>
      </c>
      <c r="AH1129" s="45">
        <v>1128</v>
      </c>
    </row>
    <row r="1130" spans="1:34" ht="14.25" customHeight="1" thickTop="1" thickBot="1" x14ac:dyDescent="0.25">
      <c r="A1130" s="71">
        <v>100</v>
      </c>
      <c r="B1130" s="53">
        <f>(I1130/1000)/(A1130/1000000)</f>
        <v>342.99999999999994</v>
      </c>
      <c r="C1130" s="220">
        <v>627</v>
      </c>
      <c r="F1130" s="256" t="s">
        <v>2375</v>
      </c>
      <c r="H1130" s="48">
        <v>343</v>
      </c>
      <c r="I1130" s="49">
        <v>34.299999999999997</v>
      </c>
      <c r="J1130" s="95">
        <v>289</v>
      </c>
      <c r="K1130" s="48">
        <v>42196</v>
      </c>
      <c r="L1130" s="50">
        <v>8429</v>
      </c>
      <c r="M1130" s="48">
        <v>48</v>
      </c>
      <c r="N1130" s="75">
        <v>65</v>
      </c>
      <c r="O1130" s="61">
        <v>343</v>
      </c>
      <c r="P1130" s="44" t="s">
        <v>2376</v>
      </c>
      <c r="Q1130" s="56">
        <v>27</v>
      </c>
      <c r="R1130" s="48" t="s">
        <v>393</v>
      </c>
      <c r="S1130" s="62" t="s">
        <v>393</v>
      </c>
      <c r="T1130" s="73"/>
      <c r="U1130" s="62"/>
      <c r="V1130" s="62"/>
      <c r="W1130" s="52">
        <v>20665131</v>
      </c>
      <c r="X1130" s="57"/>
      <c r="Z1130" s="104" t="s">
        <v>3205</v>
      </c>
      <c r="AA1130" s="47" t="str">
        <f>CONCATENATE("&gt;",F1130,"_",C1130," ",Z1130)</f>
        <v>&gt;CC.f.6_627 Nairo.CCHFV</v>
      </c>
      <c r="AB1130" s="44" t="str">
        <f>P1130</f>
        <v>CAAGGGGKCCAAGAAAATGAARAAGGC</v>
      </c>
      <c r="AH1130" s="45">
        <v>1129</v>
      </c>
    </row>
    <row r="1131" spans="1:34" ht="14.25" customHeight="1" thickTop="1" thickBot="1" x14ac:dyDescent="0.25">
      <c r="A1131" s="71">
        <v>100</v>
      </c>
      <c r="B1131" s="53">
        <v>221</v>
      </c>
      <c r="C1131" s="220">
        <v>639</v>
      </c>
      <c r="F1131" s="256" t="s">
        <v>2430</v>
      </c>
      <c r="H1131" s="48">
        <v>221</v>
      </c>
      <c r="I1131" s="49">
        <v>22.1</v>
      </c>
      <c r="J1131" s="95">
        <v>193</v>
      </c>
      <c r="K1131" s="234" t="s">
        <v>2431</v>
      </c>
      <c r="L1131" s="50">
        <v>8742</v>
      </c>
      <c r="M1131" s="48">
        <v>46.4</v>
      </c>
      <c r="N1131" s="75">
        <v>65.099999999999994</v>
      </c>
      <c r="O1131" s="61">
        <v>221</v>
      </c>
      <c r="P1131" s="44" t="s">
        <v>2432</v>
      </c>
      <c r="Q1131" s="56">
        <v>28</v>
      </c>
      <c r="R1131" s="48" t="s">
        <v>393</v>
      </c>
      <c r="S1131" s="62" t="s">
        <v>393</v>
      </c>
      <c r="T1131" s="73"/>
      <c r="U1131" s="62"/>
      <c r="V1131" s="62"/>
      <c r="W1131" s="52" t="s">
        <v>3084</v>
      </c>
      <c r="X1131" s="57"/>
      <c r="Z1131" s="104" t="s">
        <v>3205</v>
      </c>
      <c r="AA1131" s="47" t="str">
        <f>CONCATENATE("&gt;",F1131,"_",C1131," ",Z1131)</f>
        <v>&gt;CC.f.6b_639 Nairo.CCHFV</v>
      </c>
      <c r="AB1131" s="44" t="str">
        <f>P1131</f>
        <v>CAAGGGGKACCAAGAAAATGAARAAGGC</v>
      </c>
      <c r="AH1131" s="45">
        <v>1130</v>
      </c>
    </row>
    <row r="1132" spans="1:34" ht="14.25" customHeight="1" thickTop="1" thickBot="1" x14ac:dyDescent="0.25">
      <c r="A1132" s="71">
        <v>100</v>
      </c>
      <c r="B1132" s="53">
        <f>(I1132/1000)/(A1132/1000000)</f>
        <v>328.99999999999994</v>
      </c>
      <c r="C1132" s="220">
        <v>628</v>
      </c>
      <c r="F1132" s="256" t="s">
        <v>2377</v>
      </c>
      <c r="H1132" s="48">
        <v>329</v>
      </c>
      <c r="I1132" s="49">
        <v>32.9</v>
      </c>
      <c r="J1132" s="95">
        <v>287</v>
      </c>
      <c r="K1132" s="48">
        <v>42258</v>
      </c>
      <c r="L1132" s="50">
        <v>8739</v>
      </c>
      <c r="M1132" s="48">
        <v>44</v>
      </c>
      <c r="N1132" s="75">
        <v>64.400000000000006</v>
      </c>
      <c r="O1132" s="61">
        <v>329</v>
      </c>
      <c r="P1132" s="44" t="s">
        <v>2378</v>
      </c>
      <c r="Q1132" s="56">
        <v>28</v>
      </c>
      <c r="R1132" s="48" t="s">
        <v>393</v>
      </c>
      <c r="S1132" s="62" t="s">
        <v>393</v>
      </c>
      <c r="T1132" s="73"/>
      <c r="U1132" s="62"/>
      <c r="V1132" s="62"/>
      <c r="W1132" s="52">
        <v>20665132</v>
      </c>
      <c r="X1132" s="57"/>
      <c r="Z1132" s="104" t="s">
        <v>3205</v>
      </c>
      <c r="AA1132" s="47" t="str">
        <f>CONCATENATE("&gt;",F1132,"_",C1132," ",Z1132)</f>
        <v>&gt;CC.V.f.5_628 Nairo.CCHFV</v>
      </c>
      <c r="AB1132" s="44" t="str">
        <f>P1132</f>
        <v>CAAGGGGGACCAARAAAATGAAAAAGGC</v>
      </c>
      <c r="AH1132" s="45">
        <v>1131</v>
      </c>
    </row>
    <row r="1133" spans="1:34" ht="14.25" customHeight="1" thickTop="1" thickBot="1" x14ac:dyDescent="0.25">
      <c r="A1133" s="71">
        <v>100</v>
      </c>
      <c r="B1133" s="53">
        <f>(I1133/1000)/(A1133/1000000)</f>
        <v>292</v>
      </c>
      <c r="C1133" s="220">
        <v>629</v>
      </c>
      <c r="F1133" s="256" t="s">
        <v>2379</v>
      </c>
      <c r="H1133" s="48">
        <v>292</v>
      </c>
      <c r="I1133" s="49">
        <v>29.2</v>
      </c>
      <c r="J1133" s="95">
        <v>255</v>
      </c>
      <c r="K1133" s="48">
        <v>42104</v>
      </c>
      <c r="L1133" s="50">
        <v>8730</v>
      </c>
      <c r="M1133" s="48">
        <v>44</v>
      </c>
      <c r="N1133" s="75">
        <v>64.400000000000006</v>
      </c>
      <c r="O1133" s="61">
        <v>292</v>
      </c>
      <c r="P1133" s="44" t="s">
        <v>2380</v>
      </c>
      <c r="Q1133" s="56">
        <v>28</v>
      </c>
      <c r="R1133" s="48" t="s">
        <v>393</v>
      </c>
      <c r="S1133" s="62" t="s">
        <v>393</v>
      </c>
      <c r="T1133" s="73"/>
      <c r="U1133" s="62"/>
      <c r="V1133" s="62"/>
      <c r="W1133" s="52">
        <v>20665133</v>
      </c>
      <c r="X1133" s="57"/>
      <c r="Z1133" s="104" t="s">
        <v>3205</v>
      </c>
      <c r="AA1133" s="47" t="str">
        <f>CONCATENATE("&gt;",F1133,"_",C1133," ",Z1133)</f>
        <v>&gt;CC.IV.f.4_629 Nairo.CCHFV</v>
      </c>
      <c r="AB1133" s="44" t="str">
        <f>P1133</f>
        <v>CAAGGGGTACCAAGAAAATGAAGAARGC</v>
      </c>
      <c r="AH1133" s="45">
        <v>1132</v>
      </c>
    </row>
    <row r="1134" spans="1:34" ht="14.25" customHeight="1" thickTop="1" thickBot="1" x14ac:dyDescent="0.25">
      <c r="A1134" s="71">
        <v>100</v>
      </c>
      <c r="B1134" s="53">
        <f>(I1134/1000)/(A1134/1000000)</f>
        <v>294</v>
      </c>
      <c r="C1134" s="220">
        <v>630</v>
      </c>
      <c r="F1134" s="256" t="s">
        <v>2381</v>
      </c>
      <c r="H1134" s="48">
        <v>294</v>
      </c>
      <c r="I1134" s="49">
        <v>29.4</v>
      </c>
      <c r="J1134" s="95">
        <v>256</v>
      </c>
      <c r="K1134" s="48">
        <v>42134</v>
      </c>
      <c r="L1134" s="50">
        <v>8722</v>
      </c>
      <c r="M1134" s="48">
        <v>42</v>
      </c>
      <c r="N1134" s="75">
        <v>63.7</v>
      </c>
      <c r="O1134" s="61">
        <v>294</v>
      </c>
      <c r="P1134" s="44" t="s">
        <v>2382</v>
      </c>
      <c r="Q1134" s="56">
        <v>28</v>
      </c>
      <c r="R1134" s="48" t="s">
        <v>393</v>
      </c>
      <c r="S1134" s="62" t="s">
        <v>393</v>
      </c>
      <c r="T1134" s="73"/>
      <c r="U1134" s="62"/>
      <c r="V1134" s="62"/>
      <c r="W1134" s="52">
        <v>20665134</v>
      </c>
      <c r="X1134" s="57"/>
      <c r="Z1134" s="104" t="s">
        <v>3205</v>
      </c>
      <c r="AA1134" s="47" t="str">
        <f>CONCATENATE("&gt;",F1134,"_",C1134," ",Z1134)</f>
        <v>&gt;CC.III.f.3_630 Nairo.CCHFV</v>
      </c>
      <c r="AB1134" s="44" t="str">
        <f>P1134</f>
        <v>CAAGAGGTACCAAGAAAATGAAGAAGGC</v>
      </c>
      <c r="AH1134" s="45">
        <v>1133</v>
      </c>
    </row>
    <row r="1135" spans="1:34" ht="14.25" customHeight="1" thickTop="1" thickBot="1" x14ac:dyDescent="0.25">
      <c r="A1135" s="71">
        <v>100</v>
      </c>
      <c r="B1135" s="53">
        <f>(I1135/1000)/(A1135/1000000)</f>
        <v>364.99999999999994</v>
      </c>
      <c r="C1135" s="220">
        <v>631</v>
      </c>
      <c r="F1135" s="256" t="s">
        <v>2383</v>
      </c>
      <c r="H1135" s="48">
        <v>365</v>
      </c>
      <c r="I1135" s="49">
        <v>36.5</v>
      </c>
      <c r="J1135" s="95">
        <v>318</v>
      </c>
      <c r="K1135" s="48">
        <v>42048</v>
      </c>
      <c r="L1135" s="50">
        <v>8706</v>
      </c>
      <c r="M1135" s="48">
        <v>39</v>
      </c>
      <c r="N1135" s="75">
        <v>62.2</v>
      </c>
      <c r="O1135" s="61">
        <v>365</v>
      </c>
      <c r="P1135" s="44" t="s">
        <v>2384</v>
      </c>
      <c r="Q1135" s="56">
        <v>28</v>
      </c>
      <c r="R1135" s="48" t="s">
        <v>393</v>
      </c>
      <c r="S1135" s="62" t="s">
        <v>393</v>
      </c>
      <c r="T1135" s="73"/>
      <c r="U1135" s="62"/>
      <c r="V1135" s="62"/>
      <c r="W1135" s="52">
        <v>20665135</v>
      </c>
      <c r="X1135" s="57"/>
      <c r="Z1135" s="104" t="s">
        <v>3205</v>
      </c>
      <c r="AA1135" s="47" t="str">
        <f>CONCATENATE("&gt;",F1135,"_",C1135," ",Z1135)</f>
        <v>&gt;CC.I.f.2_631 Nairo.CCHFV</v>
      </c>
      <c r="AB1135" s="44" t="str">
        <f>P1135</f>
        <v>CAAGAGGCACTAAAAAAATGAAGAAGGC</v>
      </c>
      <c r="AH1135" s="45">
        <v>1134</v>
      </c>
    </row>
    <row r="1136" spans="1:34" ht="14.25" customHeight="1" thickTop="1" thickBot="1" x14ac:dyDescent="0.25">
      <c r="A1136" s="71">
        <v>100</v>
      </c>
      <c r="B1136" s="53">
        <f>(I1136/1000)/(A1136/1000000)</f>
        <v>290</v>
      </c>
      <c r="C1136" s="220">
        <v>632</v>
      </c>
      <c r="F1136" s="256" t="s">
        <v>2385</v>
      </c>
      <c r="H1136" s="48">
        <v>290</v>
      </c>
      <c r="I1136" s="49">
        <v>29</v>
      </c>
      <c r="J1136" s="95">
        <v>253</v>
      </c>
      <c r="K1136" s="48">
        <v>42073</v>
      </c>
      <c r="L1136" s="50">
        <v>8722</v>
      </c>
      <c r="M1136" s="48">
        <v>46</v>
      </c>
      <c r="N1136" s="75">
        <v>65.099999999999994</v>
      </c>
      <c r="O1136" s="61">
        <v>290</v>
      </c>
      <c r="P1136" s="44" t="s">
        <v>2386</v>
      </c>
      <c r="Q1136" s="56">
        <v>28</v>
      </c>
      <c r="R1136" s="48" t="s">
        <v>393</v>
      </c>
      <c r="S1136" s="62" t="s">
        <v>393</v>
      </c>
      <c r="T1136" s="73"/>
      <c r="U1136" s="62"/>
      <c r="V1136" s="62"/>
      <c r="W1136" s="52">
        <v>20665136</v>
      </c>
      <c r="X1136" s="57"/>
      <c r="Z1136" s="104" t="s">
        <v>3205</v>
      </c>
      <c r="AA1136" s="47" t="str">
        <f>CONCATENATE("&gt;",F1136,"_",C1136," ",Z1136)</f>
        <v>&gt;CC.II.f.1_632 Nairo.CCHFV</v>
      </c>
      <c r="AB1136" s="44" t="str">
        <f>P1136</f>
        <v>CAAGGGGYACCAARAAAATGAAGAAGGC</v>
      </c>
      <c r="AH1136" s="45">
        <v>1135</v>
      </c>
    </row>
    <row r="1137" spans="1:34" ht="14.25" customHeight="1" thickTop="1" thickBot="1" x14ac:dyDescent="0.25">
      <c r="A1137" s="71">
        <v>100</v>
      </c>
      <c r="B1137" s="53">
        <f>(I1137/1000)/(A1137/1000000)</f>
        <v>395</v>
      </c>
      <c r="C1137" s="220">
        <v>633</v>
      </c>
      <c r="F1137" s="256" t="s">
        <v>2387</v>
      </c>
      <c r="H1137" s="48">
        <v>395</v>
      </c>
      <c r="I1137" s="49">
        <v>39.5</v>
      </c>
      <c r="J1137" s="95">
        <v>366</v>
      </c>
      <c r="K1137" s="48">
        <v>42075</v>
      </c>
      <c r="L1137" s="50">
        <v>9287</v>
      </c>
      <c r="M1137" s="48">
        <v>51</v>
      </c>
      <c r="N1137" s="75">
        <v>66.5</v>
      </c>
      <c r="O1137" s="61">
        <v>395</v>
      </c>
      <c r="P1137" s="44" t="s">
        <v>2388</v>
      </c>
      <c r="Q1137" s="56">
        <v>27</v>
      </c>
      <c r="R1137" s="48" t="s">
        <v>384</v>
      </c>
      <c r="S1137" s="62" t="s">
        <v>406</v>
      </c>
      <c r="T1137" s="73" t="s">
        <v>278</v>
      </c>
      <c r="U1137" s="62" t="s">
        <v>426</v>
      </c>
      <c r="V1137" s="62"/>
      <c r="W1137" s="52">
        <v>20665137</v>
      </c>
      <c r="X1137" s="57"/>
      <c r="Z1137" s="104" t="s">
        <v>3205</v>
      </c>
      <c r="AA1137" s="47" t="str">
        <f>CONCATENATE("&gt;",F1137,"_",C1137," ",Z1137)</f>
        <v>&gt;CC.p.15_633 Nairo.CCHFV</v>
      </c>
      <c r="AB1137" s="44" t="str">
        <f>P1137</f>
        <v>ATCTACATGCACCCTGCYGTGYTGACA</v>
      </c>
      <c r="AH1137" s="45">
        <v>1136</v>
      </c>
    </row>
    <row r="1138" spans="1:34" ht="14.25" customHeight="1" thickTop="1" thickBot="1" x14ac:dyDescent="0.25">
      <c r="A1138" s="71">
        <v>100</v>
      </c>
      <c r="B1138" s="53">
        <f>(I1138/1000)/(A1138/1000000)</f>
        <v>218.99999999999997</v>
      </c>
      <c r="C1138" s="220">
        <v>638</v>
      </c>
      <c r="F1138" s="81" t="s">
        <v>2398</v>
      </c>
      <c r="H1138" s="48">
        <v>219</v>
      </c>
      <c r="I1138" s="49">
        <v>21.9</v>
      </c>
      <c r="J1138" s="95">
        <v>196</v>
      </c>
      <c r="K1138" s="234" t="s">
        <v>2401</v>
      </c>
      <c r="L1138" s="50">
        <v>8940</v>
      </c>
      <c r="M1138" s="48">
        <v>50</v>
      </c>
      <c r="N1138" s="75">
        <v>64.8</v>
      </c>
      <c r="O1138" s="61">
        <v>219</v>
      </c>
      <c r="P1138" s="44" t="s">
        <v>2404</v>
      </c>
      <c r="Q1138" s="100">
        <v>26</v>
      </c>
      <c r="R1138" s="233" t="s">
        <v>384</v>
      </c>
      <c r="S1138" s="62" t="s">
        <v>406</v>
      </c>
      <c r="T1138" s="73" t="s">
        <v>278</v>
      </c>
      <c r="U1138" s="62" t="s">
        <v>426</v>
      </c>
      <c r="V1138" s="62"/>
      <c r="W1138" s="52">
        <v>2100916</v>
      </c>
      <c r="X1138" s="57"/>
      <c r="Z1138" s="104" t="s">
        <v>3205</v>
      </c>
      <c r="AA1138" s="47"/>
      <c r="AB1138" s="44" t="str">
        <f>P1138</f>
        <v>AGCTTCTTCCCCCACTTCATTGGAGT</v>
      </c>
      <c r="AH1138" s="45">
        <v>1137</v>
      </c>
    </row>
    <row r="1139" spans="1:34" ht="14.25" customHeight="1" thickTop="1" thickBot="1" x14ac:dyDescent="0.25">
      <c r="A1139" s="71">
        <v>100</v>
      </c>
      <c r="B1139" s="53">
        <f>(I1139/1000)/(A1139/1000000)</f>
        <v>306.99999999999994</v>
      </c>
      <c r="C1139" s="220">
        <v>634</v>
      </c>
      <c r="F1139" s="256" t="s">
        <v>2389</v>
      </c>
      <c r="H1139" s="48">
        <v>307</v>
      </c>
      <c r="I1139" s="49">
        <v>30.7</v>
      </c>
      <c r="J1139" s="95">
        <v>293</v>
      </c>
      <c r="K1139" s="48">
        <v>42072</v>
      </c>
      <c r="L1139" s="50">
        <v>9541</v>
      </c>
      <c r="M1139" s="48">
        <v>51</v>
      </c>
      <c r="N1139" s="75">
        <v>67.3</v>
      </c>
      <c r="O1139" s="61">
        <v>307</v>
      </c>
      <c r="P1139" s="44" t="s">
        <v>2390</v>
      </c>
      <c r="Q1139" s="56">
        <v>28</v>
      </c>
      <c r="R1139" s="48" t="s">
        <v>384</v>
      </c>
      <c r="S1139" s="62" t="s">
        <v>406</v>
      </c>
      <c r="T1139" s="73" t="s">
        <v>278</v>
      </c>
      <c r="U1139" s="62" t="s">
        <v>426</v>
      </c>
      <c r="V1139" s="62"/>
      <c r="W1139" s="52">
        <v>20665138</v>
      </c>
      <c r="X1139" s="57"/>
      <c r="Z1139" s="104" t="s">
        <v>3205</v>
      </c>
      <c r="AA1139" s="47" t="str">
        <f>CONCATENATE("&gt;",F1139,"_",C1139," ",Z1139)</f>
        <v>&gt;CC.A.18_c_634 Nairo.CCHFV</v>
      </c>
      <c r="AB1139" s="44" t="str">
        <f>P1139</f>
        <v>TTCTTCCCCCACTTCATTGGRGTGCTCA</v>
      </c>
      <c r="AH1139" s="45">
        <v>1138</v>
      </c>
    </row>
    <row r="1140" spans="1:34" ht="14.25" customHeight="1" thickTop="1" thickBot="1" x14ac:dyDescent="0.25">
      <c r="A1140" s="71">
        <v>100</v>
      </c>
      <c r="B1140" s="53">
        <f>(I1140/1000)/(A1140/1000000)</f>
        <v>283.99999999999994</v>
      </c>
      <c r="C1140" s="220">
        <v>636</v>
      </c>
      <c r="F1140" s="81" t="s">
        <v>2396</v>
      </c>
      <c r="H1140" s="48">
        <v>284</v>
      </c>
      <c r="I1140" s="49">
        <v>28.4</v>
      </c>
      <c r="J1140" s="95">
        <v>264</v>
      </c>
      <c r="K1140" s="234" t="s">
        <v>2399</v>
      </c>
      <c r="L1140" s="50">
        <v>9302</v>
      </c>
      <c r="M1140" s="48">
        <v>48.1</v>
      </c>
      <c r="N1140" s="75">
        <v>65</v>
      </c>
      <c r="O1140" s="61">
        <v>284</v>
      </c>
      <c r="P1140" s="44" t="s">
        <v>2402</v>
      </c>
      <c r="Q1140" s="56">
        <v>27</v>
      </c>
      <c r="R1140" s="233" t="s">
        <v>384</v>
      </c>
      <c r="S1140" s="62" t="s">
        <v>406</v>
      </c>
      <c r="T1140" s="73" t="s">
        <v>278</v>
      </c>
      <c r="U1140" s="62" t="s">
        <v>426</v>
      </c>
      <c r="V1140" s="62"/>
      <c r="W1140" s="52">
        <v>21000914</v>
      </c>
      <c r="X1140" s="57"/>
      <c r="Z1140" s="104" t="s">
        <v>3205</v>
      </c>
      <c r="AA1140" s="47"/>
      <c r="AB1140" s="44" t="str">
        <f>P1140</f>
        <v>ATCTACATGCACCCTGCTGTGTTGACA</v>
      </c>
      <c r="AH1140" s="45">
        <v>1139</v>
      </c>
    </row>
    <row r="1141" spans="1:34" ht="14.25" customHeight="1" thickTop="1" thickBot="1" x14ac:dyDescent="0.25">
      <c r="A1141" s="71">
        <v>100</v>
      </c>
      <c r="B1141" s="53">
        <f>(I1141/1000)/(A1141/1000000)</f>
        <v>448.99999999999994</v>
      </c>
      <c r="C1141" s="220">
        <v>637</v>
      </c>
      <c r="F1141" s="81" t="s">
        <v>2397</v>
      </c>
      <c r="H1141" s="48">
        <v>449</v>
      </c>
      <c r="I1141" s="49">
        <v>44.9</v>
      </c>
      <c r="J1141" s="95">
        <v>416</v>
      </c>
      <c r="K1141" s="234" t="s">
        <v>2400</v>
      </c>
      <c r="L1141" s="50">
        <v>9262</v>
      </c>
      <c r="M1141" s="48">
        <v>48.1</v>
      </c>
      <c r="N1141" s="75">
        <v>65</v>
      </c>
      <c r="O1141" s="61">
        <v>449</v>
      </c>
      <c r="P1141" s="44" t="s">
        <v>2403</v>
      </c>
      <c r="Q1141" s="56">
        <v>27</v>
      </c>
      <c r="R1141" s="233" t="s">
        <v>384</v>
      </c>
      <c r="S1141" s="62" t="s">
        <v>406</v>
      </c>
      <c r="T1141" s="73" t="s">
        <v>278</v>
      </c>
      <c r="U1141" s="62" t="s">
        <v>426</v>
      </c>
      <c r="V1141" s="62"/>
      <c r="W1141" s="52">
        <v>21000915</v>
      </c>
      <c r="X1141" s="57"/>
      <c r="Z1141" s="104" t="s">
        <v>3205</v>
      </c>
      <c r="AA1141" s="47"/>
      <c r="AB1141" s="44" t="str">
        <f>P1141</f>
        <v>ATTTACATGCACCCTGCCGTGCTTACA</v>
      </c>
      <c r="AH1141" s="45">
        <v>1140</v>
      </c>
    </row>
    <row r="1142" spans="1:34" ht="14.25" customHeight="1" thickTop="1" thickBot="1" x14ac:dyDescent="0.25">
      <c r="A1142" s="71">
        <v>100</v>
      </c>
      <c r="B1142" s="53">
        <f>(I1142/1000)/(A1142/1000000)</f>
        <v>292</v>
      </c>
      <c r="C1142" s="220">
        <v>635</v>
      </c>
      <c r="F1142" s="256" t="s">
        <v>2394</v>
      </c>
      <c r="H1142" s="48">
        <v>292</v>
      </c>
      <c r="I1142" s="49">
        <v>29.2</v>
      </c>
      <c r="J1142" s="95">
        <v>270</v>
      </c>
      <c r="K1142" s="104" t="s">
        <v>2129</v>
      </c>
      <c r="L1142" s="50">
        <v>9255</v>
      </c>
      <c r="M1142" s="48">
        <v>50</v>
      </c>
      <c r="N1142" s="75">
        <v>65.7</v>
      </c>
      <c r="O1142" s="61">
        <v>292</v>
      </c>
      <c r="P1142" s="44" t="s">
        <v>2395</v>
      </c>
      <c r="Q1142" s="56">
        <v>27</v>
      </c>
      <c r="R1142" s="233" t="s">
        <v>384</v>
      </c>
      <c r="S1142" s="62" t="s">
        <v>406</v>
      </c>
      <c r="T1142" s="73" t="s">
        <v>278</v>
      </c>
      <c r="U1142" s="62" t="s">
        <v>426</v>
      </c>
      <c r="V1142" s="62"/>
      <c r="W1142" s="52">
        <v>21000917</v>
      </c>
      <c r="X1142" s="57"/>
      <c r="Z1142" s="104" t="s">
        <v>3205</v>
      </c>
      <c r="AA1142" s="47" t="str">
        <f>CONCATENATE("&gt;",F1142,"_",C1142," ",Z1142)</f>
        <v>&gt;CC.III.p.20_635 Nairo.CCHFV</v>
      </c>
      <c r="AB1142" s="44" t="str">
        <f>P1142</f>
        <v>ATCTACATGCAYCCTGCCGTGCTTACA</v>
      </c>
      <c r="AH1142" s="45">
        <v>1141</v>
      </c>
    </row>
    <row r="1143" spans="1:34" ht="14.25" customHeight="1" thickTop="1" thickBot="1" x14ac:dyDescent="0.25">
      <c r="A1143" s="255">
        <v>100</v>
      </c>
      <c r="B1143" s="53">
        <f>(I1143/1000)/(A1143/1000000)</f>
        <v>251</v>
      </c>
      <c r="C1143" s="223">
        <v>640</v>
      </c>
      <c r="F1143" s="81" t="s">
        <v>2444</v>
      </c>
      <c r="H1143" s="48">
        <v>251</v>
      </c>
      <c r="I1143" s="49">
        <v>25.1</v>
      </c>
      <c r="J1143" s="95">
        <v>152</v>
      </c>
      <c r="K1143" s="48">
        <v>5.7</v>
      </c>
      <c r="L1143" s="50">
        <v>6049</v>
      </c>
      <c r="M1143" s="48">
        <v>55</v>
      </c>
      <c r="N1143" s="75">
        <v>59.4</v>
      </c>
      <c r="O1143" s="61">
        <v>251</v>
      </c>
      <c r="P1143" s="44" t="s">
        <v>2445</v>
      </c>
      <c r="Q1143" s="56">
        <v>20</v>
      </c>
      <c r="S1143" s="62"/>
      <c r="T1143" s="73"/>
      <c r="U1143" s="62"/>
      <c r="V1143" s="62"/>
      <c r="W1143" s="52">
        <v>21851695</v>
      </c>
      <c r="X1143" s="57"/>
      <c r="Z1143" s="104" t="s">
        <v>1302</v>
      </c>
      <c r="AA1143" s="47" t="str">
        <f>CONCATENATE("&gt;",F1143,"_",C1143," ",Z1143)</f>
        <v>&gt;EGFP-1-F_640 IC</v>
      </c>
      <c r="AB1143" s="44" t="str">
        <f>P1143</f>
        <v>GACCACTACCAGCAGAACAC</v>
      </c>
      <c r="AH1143" s="45">
        <v>1142</v>
      </c>
    </row>
    <row r="1144" spans="1:34" ht="14.25" customHeight="1" thickTop="1" thickBot="1" x14ac:dyDescent="0.25">
      <c r="A1144" s="255">
        <v>100</v>
      </c>
      <c r="B1144" s="53">
        <v>251</v>
      </c>
      <c r="C1144" s="223">
        <v>641</v>
      </c>
      <c r="D1144" s="219"/>
      <c r="F1144" s="81" t="s">
        <v>2446</v>
      </c>
      <c r="G1144" s="48">
        <v>251</v>
      </c>
      <c r="H1144" s="48">
        <v>194</v>
      </c>
      <c r="I1144" s="49">
        <v>19.399999999999999</v>
      </c>
      <c r="J1144" s="95">
        <v>112</v>
      </c>
      <c r="K1144" s="48">
        <v>4.2</v>
      </c>
      <c r="L1144" s="50">
        <v>5776</v>
      </c>
      <c r="M1144" s="48">
        <v>57.9</v>
      </c>
      <c r="N1144" s="75">
        <v>58.8</v>
      </c>
      <c r="O1144" s="61">
        <v>194</v>
      </c>
      <c r="P1144" s="44" t="s">
        <v>2447</v>
      </c>
      <c r="Q1144" s="56">
        <v>19</v>
      </c>
      <c r="S1144" s="62"/>
      <c r="T1144" s="73"/>
      <c r="U1144" s="62"/>
      <c r="V1144" s="62"/>
      <c r="W1144" s="52">
        <v>21851696</v>
      </c>
      <c r="X1144" s="57"/>
      <c r="Z1144" s="104" t="s">
        <v>1302</v>
      </c>
      <c r="AA1144" s="47" t="str">
        <f>CONCATENATE("&gt;",F1144,"_",C1144," ",Z1144)</f>
        <v>&gt;EGFP-13-F_641 IC</v>
      </c>
      <c r="AB1144" s="44" t="str">
        <f>P1144</f>
        <v>CCACATGAAGCAGCACGAC</v>
      </c>
      <c r="AH1144" s="45">
        <v>1143</v>
      </c>
    </row>
    <row r="1145" spans="1:34" ht="14.25" customHeight="1" thickTop="1" thickBot="1" x14ac:dyDescent="0.25">
      <c r="A1145" s="71">
        <v>100</v>
      </c>
      <c r="B1145" s="53">
        <f>(I1145/1000)/(A1145/1000000)</f>
        <v>235</v>
      </c>
      <c r="C1145" s="220">
        <v>642</v>
      </c>
      <c r="F1145" s="81" t="s">
        <v>2370</v>
      </c>
      <c r="H1145" s="48">
        <v>235</v>
      </c>
      <c r="I1145" s="49">
        <v>23.5</v>
      </c>
      <c r="J1145" s="95">
        <v>188</v>
      </c>
      <c r="K1145" s="48">
        <v>7</v>
      </c>
      <c r="L1145" s="50">
        <v>7994</v>
      </c>
      <c r="M1145" s="48">
        <v>53.8</v>
      </c>
      <c r="N1145" s="75">
        <v>66.400000000000006</v>
      </c>
      <c r="O1145" s="61">
        <v>235</v>
      </c>
      <c r="P1145" s="44" t="s">
        <v>2371</v>
      </c>
      <c r="Q1145" s="56">
        <v>26</v>
      </c>
      <c r="R1145" s="48" t="s">
        <v>393</v>
      </c>
      <c r="S1145" s="62" t="s">
        <v>393</v>
      </c>
      <c r="T1145" s="73"/>
      <c r="U1145" s="62"/>
      <c r="V1145" s="62"/>
      <c r="W1145" s="52">
        <v>201851693</v>
      </c>
      <c r="X1145" s="57"/>
      <c r="Z1145" s="104" t="s">
        <v>3205</v>
      </c>
      <c r="AA1145" s="47" t="str">
        <f>CONCATENATE("&gt;",F1145,"_",C1145," ",Z1145)</f>
        <v>&gt;CC.r.7_c_642 Nairo.CCHFV</v>
      </c>
      <c r="AB1145" s="44" t="str">
        <f>P1145</f>
        <v>GCMACAGGGATTGTYCCAAAGCAGAC</v>
      </c>
      <c r="AH1145" s="45">
        <v>1144</v>
      </c>
    </row>
    <row r="1146" spans="1:34" ht="14.25" customHeight="1" thickTop="1" thickBot="1" x14ac:dyDescent="0.25">
      <c r="A1146" s="71">
        <v>100</v>
      </c>
      <c r="B1146" s="53">
        <f>(I1146/1000)/(A1146/1000000)</f>
        <v>140</v>
      </c>
      <c r="C1146" s="220">
        <v>643</v>
      </c>
      <c r="F1146" s="81" t="s">
        <v>2430</v>
      </c>
      <c r="H1146" s="48">
        <v>140</v>
      </c>
      <c r="I1146" s="49">
        <v>14</v>
      </c>
      <c r="J1146" s="95">
        <v>122</v>
      </c>
      <c r="K1146" s="48">
        <v>5</v>
      </c>
      <c r="L1146" s="50">
        <v>8742</v>
      </c>
      <c r="M1146" s="48">
        <v>46.4</v>
      </c>
      <c r="N1146" s="75">
        <v>65.099999999999994</v>
      </c>
      <c r="O1146" s="61">
        <v>140</v>
      </c>
      <c r="P1146" s="44" t="s">
        <v>2432</v>
      </c>
      <c r="Q1146" s="56">
        <v>28</v>
      </c>
      <c r="R1146" s="48" t="s">
        <v>393</v>
      </c>
      <c r="S1146" s="62" t="s">
        <v>393</v>
      </c>
      <c r="T1146" s="73"/>
      <c r="U1146" s="62"/>
      <c r="V1146" s="62"/>
      <c r="W1146" s="52">
        <v>21851694</v>
      </c>
      <c r="X1146" s="57"/>
      <c r="Z1146" s="104" t="s">
        <v>3205</v>
      </c>
      <c r="AA1146" s="47" t="str">
        <f>CONCATENATE("&gt;",F1146,"_",C1146," ",Z1146)</f>
        <v>&gt;CC.f.6b_643 Nairo.CCHFV</v>
      </c>
      <c r="AB1146" s="44" t="str">
        <f>P1146</f>
        <v>CAAGGGGKACCAAGAAAATGAARAAGGC</v>
      </c>
      <c r="AH1146" s="45">
        <v>1145</v>
      </c>
    </row>
    <row r="1147" spans="1:34" ht="14.25" customHeight="1" thickTop="1" thickBot="1" x14ac:dyDescent="0.25">
      <c r="A1147" s="71">
        <v>100</v>
      </c>
      <c r="B1147" s="53">
        <v>285</v>
      </c>
      <c r="C1147" s="220">
        <v>644</v>
      </c>
      <c r="F1147" s="81" t="s">
        <v>2462</v>
      </c>
      <c r="H1147" s="48">
        <v>285</v>
      </c>
      <c r="I1147" s="49">
        <v>28.5</v>
      </c>
      <c r="J1147" s="95">
        <v>194</v>
      </c>
      <c r="K1147" s="104">
        <v>7</v>
      </c>
      <c r="L1147" s="50">
        <v>6805</v>
      </c>
      <c r="M1147" s="48">
        <v>45.5</v>
      </c>
      <c r="N1147" s="75">
        <v>58.4</v>
      </c>
      <c r="O1147" s="61">
        <v>285</v>
      </c>
      <c r="P1147" s="44" t="s">
        <v>2466</v>
      </c>
      <c r="Q1147" s="56">
        <v>22</v>
      </c>
      <c r="S1147" s="62"/>
      <c r="T1147" s="73"/>
      <c r="U1147" s="62"/>
      <c r="V1147" s="62"/>
      <c r="W1147" s="52">
        <v>21980031</v>
      </c>
      <c r="X1147" s="57"/>
      <c r="Z1147" s="104" t="s">
        <v>2470</v>
      </c>
      <c r="AA1147" s="47" t="str">
        <f>CONCATENATE("&gt;",F1147,"_",C1147," ",Z1147)</f>
        <v>&gt;pCAGGS_N-1-F_644 pCAGGS</v>
      </c>
      <c r="AB1147" s="44" t="str">
        <f>P1147</f>
        <v>TTTATTTATGCAGAGGCCGAGG</v>
      </c>
      <c r="AH1147" s="45">
        <v>1146</v>
      </c>
    </row>
    <row r="1148" spans="1:34" ht="14.25" customHeight="1" thickTop="1" thickBot="1" x14ac:dyDescent="0.25">
      <c r="A1148" s="71">
        <v>100</v>
      </c>
      <c r="B1148" s="53">
        <v>229</v>
      </c>
      <c r="C1148" s="220">
        <v>645</v>
      </c>
      <c r="F1148" s="81" t="s">
        <v>2463</v>
      </c>
      <c r="H1148" s="48">
        <v>229</v>
      </c>
      <c r="I1148" s="49">
        <v>22.9</v>
      </c>
      <c r="J1148" s="95">
        <v>161</v>
      </c>
      <c r="K1148" s="48">
        <v>6.4</v>
      </c>
      <c r="L1148" s="50">
        <v>7044</v>
      </c>
      <c r="M1148" s="48">
        <v>43.5</v>
      </c>
      <c r="N1148" s="75">
        <v>58.9</v>
      </c>
      <c r="O1148" s="61">
        <v>229</v>
      </c>
      <c r="P1148" s="44" t="s">
        <v>2467</v>
      </c>
      <c r="Q1148" s="56">
        <v>23</v>
      </c>
      <c r="S1148" s="62"/>
      <c r="T1148" s="73"/>
      <c r="U1148" s="62"/>
      <c r="V1148" s="62"/>
      <c r="W1148" s="52">
        <v>21980032</v>
      </c>
      <c r="X1148" s="57"/>
      <c r="Z1148" s="104" t="s">
        <v>2470</v>
      </c>
      <c r="AA1148" s="47" t="str">
        <f>CONCATENATE("&gt;",F1148,"_",C1148," ",Z1148)</f>
        <v>&gt;pCAGGS_N-1-R_645 pCAGGS</v>
      </c>
      <c r="AB1148" s="44" t="str">
        <f>P1148</f>
        <v>GGACAAACCACAACTAGAATGCA</v>
      </c>
      <c r="AH1148" s="45">
        <v>1147</v>
      </c>
    </row>
    <row r="1149" spans="1:34" ht="14.25" customHeight="1" thickTop="1" thickBot="1" x14ac:dyDescent="0.25">
      <c r="A1149" s="71">
        <v>100</v>
      </c>
      <c r="B1149" s="53">
        <v>341</v>
      </c>
      <c r="C1149" s="220">
        <v>646</v>
      </c>
      <c r="F1149" s="81" t="s">
        <v>2464</v>
      </c>
      <c r="H1149" s="48">
        <v>341</v>
      </c>
      <c r="I1149" s="49">
        <v>34.1</v>
      </c>
      <c r="J1149" s="95">
        <v>229</v>
      </c>
      <c r="K1149" s="48">
        <v>8.1</v>
      </c>
      <c r="L1149" s="50">
        <v>6725</v>
      </c>
      <c r="M1149" s="48">
        <v>45.5</v>
      </c>
      <c r="N1149" s="75">
        <v>58.4</v>
      </c>
      <c r="O1149" s="61">
        <v>341</v>
      </c>
      <c r="P1149" s="44" t="s">
        <v>2468</v>
      </c>
      <c r="Q1149" s="56">
        <v>22</v>
      </c>
      <c r="S1149" s="62"/>
      <c r="T1149" s="73"/>
      <c r="U1149" s="62"/>
      <c r="V1149" s="62"/>
      <c r="W1149" s="52">
        <v>21980033</v>
      </c>
      <c r="X1149" s="57"/>
      <c r="Z1149" s="104" t="s">
        <v>2470</v>
      </c>
      <c r="AA1149" s="47" t="str">
        <f>CONCATENATE("&gt;",F1149,"_",C1149," ",Z1149)</f>
        <v>&gt;pCAGGS_N-2-F_646 pCAGGS</v>
      </c>
      <c r="AB1149" s="44" t="str">
        <f>P1149</f>
        <v>ATGTCTGGATCCGCTGCATTAA</v>
      </c>
      <c r="AH1149" s="45">
        <v>1148</v>
      </c>
    </row>
    <row r="1150" spans="1:34" ht="14.25" customHeight="1" thickTop="1" thickBot="1" x14ac:dyDescent="0.25">
      <c r="A1150" s="71">
        <v>100</v>
      </c>
      <c r="B1150" s="53">
        <v>304</v>
      </c>
      <c r="C1150" s="220">
        <v>647</v>
      </c>
      <c r="F1150" s="81" t="s">
        <v>2465</v>
      </c>
      <c r="H1150" s="48">
        <v>304</v>
      </c>
      <c r="I1150" s="49">
        <v>30.4</v>
      </c>
      <c r="J1150" s="95">
        <v>201</v>
      </c>
      <c r="K1150" s="48">
        <v>6.4</v>
      </c>
      <c r="L1150" s="50">
        <v>6618</v>
      </c>
      <c r="M1150" s="48">
        <v>45.5</v>
      </c>
      <c r="N1150" s="75">
        <v>58.4</v>
      </c>
      <c r="O1150" s="61">
        <v>304</v>
      </c>
      <c r="P1150" s="44" t="s">
        <v>2469</v>
      </c>
      <c r="Q1150" s="56">
        <v>22</v>
      </c>
      <c r="S1150" s="62"/>
      <c r="T1150" s="73"/>
      <c r="U1150" s="62"/>
      <c r="V1150" s="62"/>
      <c r="W1150" s="52">
        <v>21980034</v>
      </c>
      <c r="X1150" s="57"/>
      <c r="Z1150" s="104" t="s">
        <v>2470</v>
      </c>
      <c r="AA1150" s="47" t="str">
        <f>CONCATENATE("&gt;",F1150,"_",C1150," ",Z1150)</f>
        <v>&gt;pCAGGS_N-2-R_647 pCAGGS</v>
      </c>
      <c r="AB1150" s="44" t="str">
        <f>P1150</f>
        <v>TTGCTCACATGTTCTTTCCTGC</v>
      </c>
      <c r="AH1150" s="45">
        <v>1149</v>
      </c>
    </row>
    <row r="1151" spans="1:34" ht="14.25" customHeight="1" thickTop="1" thickBot="1" x14ac:dyDescent="0.25">
      <c r="A1151" s="71">
        <v>100</v>
      </c>
      <c r="B1151" s="257">
        <v>166</v>
      </c>
      <c r="C1151" s="220">
        <v>648</v>
      </c>
      <c r="F1151" s="81" t="s">
        <v>2477</v>
      </c>
      <c r="H1151" s="48">
        <v>166</v>
      </c>
      <c r="I1151" s="49">
        <v>16.600000000000001</v>
      </c>
      <c r="J1151" s="95">
        <v>133</v>
      </c>
      <c r="K1151" s="48">
        <v>5.07</v>
      </c>
      <c r="L1151" s="50">
        <v>8043</v>
      </c>
      <c r="M1151" s="48">
        <v>42.3</v>
      </c>
      <c r="N1151" s="75">
        <v>61.6</v>
      </c>
      <c r="O1151" s="61">
        <v>166</v>
      </c>
      <c r="P1151" s="44" t="s">
        <v>2478</v>
      </c>
      <c r="Q1151" s="56">
        <v>26</v>
      </c>
      <c r="S1151" s="62"/>
      <c r="T1151" s="73"/>
      <c r="U1151" s="62"/>
      <c r="V1151" s="62"/>
      <c r="W1151" s="52">
        <v>23649429</v>
      </c>
      <c r="X1151" s="57"/>
      <c r="Z1151" s="104" t="s">
        <v>3218</v>
      </c>
      <c r="AA1151" s="47" t="str">
        <f>CONCATENATE("&gt;",F1151,"_",C1151," ",Z1151)</f>
        <v>&gt;HAZV_N_91F_648 Nairo.CCHFV.HAZV</v>
      </c>
      <c r="AB1151" s="44" t="s">
        <v>2478</v>
      </c>
      <c r="AH1151" s="45">
        <v>1150</v>
      </c>
    </row>
    <row r="1152" spans="1:34" ht="14.25" customHeight="1" thickTop="1" thickBot="1" x14ac:dyDescent="0.25">
      <c r="A1152" s="71">
        <v>100</v>
      </c>
      <c r="B1152" s="257">
        <v>138</v>
      </c>
      <c r="C1152" s="220">
        <v>649</v>
      </c>
      <c r="F1152" s="81" t="s">
        <v>2480</v>
      </c>
      <c r="H1152" s="48">
        <v>138</v>
      </c>
      <c r="I1152" s="49">
        <v>13.8</v>
      </c>
      <c r="J1152" s="95">
        <v>111</v>
      </c>
      <c r="K1152" s="48">
        <v>3.98</v>
      </c>
      <c r="L1152" s="50">
        <v>8026</v>
      </c>
      <c r="M1152" s="48">
        <v>50</v>
      </c>
      <c r="N1152" s="75">
        <v>64.8</v>
      </c>
      <c r="O1152" s="61">
        <v>138</v>
      </c>
      <c r="P1152" s="44" t="s">
        <v>2483</v>
      </c>
      <c r="Q1152" s="56">
        <v>26</v>
      </c>
      <c r="S1152" s="62"/>
      <c r="T1152" s="73"/>
      <c r="U1152" s="62"/>
      <c r="V1152" s="62"/>
      <c r="W1152" s="52">
        <v>23649430</v>
      </c>
      <c r="X1152" s="57"/>
      <c r="Z1152" s="104" t="s">
        <v>3218</v>
      </c>
      <c r="AA1152" s="47" t="str">
        <f>CONCATENATE("&gt;",F1152,"_",C1152," ",Z1152)</f>
        <v>&gt;HAZV_N_290R_649 Nairo.CCHFV.HAZV</v>
      </c>
      <c r="AB1152" s="44" t="s">
        <v>2483</v>
      </c>
      <c r="AH1152" s="45">
        <v>1151</v>
      </c>
    </row>
    <row r="1153" spans="1:34" ht="14.25" customHeight="1" thickTop="1" thickBot="1" x14ac:dyDescent="0.25">
      <c r="A1153" s="71">
        <v>100</v>
      </c>
      <c r="B1153" s="53">
        <v>255</v>
      </c>
      <c r="C1153" s="220">
        <v>650</v>
      </c>
      <c r="F1153" s="81" t="s">
        <v>2481</v>
      </c>
      <c r="H1153" s="48">
        <v>255</v>
      </c>
      <c r="I1153" s="49">
        <v>25.5</v>
      </c>
      <c r="J1153" s="95">
        <v>193</v>
      </c>
      <c r="K1153" s="48">
        <v>6.85</v>
      </c>
      <c r="L1153" s="50">
        <v>7581</v>
      </c>
      <c r="M1153" s="48">
        <v>60</v>
      </c>
      <c r="N1153" s="75">
        <v>67.900000000000006</v>
      </c>
      <c r="O1153" s="61">
        <v>255</v>
      </c>
      <c r="P1153" s="44" t="s">
        <v>2484</v>
      </c>
      <c r="Q1153" s="56">
        <v>25</v>
      </c>
      <c r="S1153" s="62"/>
      <c r="T1153" s="73"/>
      <c r="U1153" s="62"/>
      <c r="V1153" s="62"/>
      <c r="W1153" s="52">
        <v>23649431</v>
      </c>
      <c r="X1153" s="57"/>
      <c r="Y1153" s="220"/>
      <c r="Z1153" s="104" t="s">
        <v>3218</v>
      </c>
      <c r="AA1153" s="47" t="str">
        <f>CONCATENATE("&gt;",F1153,"_",C1153," ",Z1153)</f>
        <v>&gt;HAZV_N_56_F_650 Nairo.CCHFV.HAZV</v>
      </c>
      <c r="AB1153" s="44" t="s">
        <v>2484</v>
      </c>
      <c r="AH1153" s="45">
        <v>1152</v>
      </c>
    </row>
    <row r="1154" spans="1:34" ht="14.25" customHeight="1" thickTop="1" thickBot="1" x14ac:dyDescent="0.25">
      <c r="A1154" s="71">
        <v>100</v>
      </c>
      <c r="B1154" s="53">
        <v>119</v>
      </c>
      <c r="C1154" s="220">
        <v>651</v>
      </c>
      <c r="F1154" s="81" t="s">
        <v>2482</v>
      </c>
      <c r="H1154" s="48">
        <v>119</v>
      </c>
      <c r="I1154" s="49">
        <v>11.9</v>
      </c>
      <c r="J1154" s="95">
        <v>94</v>
      </c>
      <c r="K1154" s="48">
        <v>3</v>
      </c>
      <c r="L1154" s="50">
        <v>7880</v>
      </c>
      <c r="M1154" s="48">
        <v>57.7</v>
      </c>
      <c r="N1154" s="75">
        <v>68</v>
      </c>
      <c r="O1154" s="61">
        <v>119</v>
      </c>
      <c r="P1154" s="44" t="s">
        <v>2504</v>
      </c>
      <c r="Q1154" s="56">
        <v>26</v>
      </c>
      <c r="S1154" s="62"/>
      <c r="T1154" s="73"/>
      <c r="U1154" s="62"/>
      <c r="V1154" s="62"/>
      <c r="W1154" s="52">
        <v>23649432</v>
      </c>
      <c r="X1154" s="57"/>
      <c r="Z1154" s="104" t="s">
        <v>3218</v>
      </c>
      <c r="AA1154" s="47" t="str">
        <f>CONCATENATE("&gt;",F1154,"_",C1154," ",Z1154)</f>
        <v>&gt;HAZV_N_267_R_651 Nairo.CCHFV.HAZV</v>
      </c>
      <c r="AB1154" s="44" t="s">
        <v>2485</v>
      </c>
      <c r="AH1154" s="45">
        <v>1153</v>
      </c>
    </row>
    <row r="1155" spans="1:34" ht="14.25" customHeight="1" thickTop="1" thickBot="1" x14ac:dyDescent="0.25">
      <c r="A1155" s="71">
        <v>100</v>
      </c>
      <c r="B1155" s="53">
        <f>(I1155/1000)/(A1155/1000000)</f>
        <v>361</v>
      </c>
      <c r="C1155" s="220" t="s">
        <v>3262</v>
      </c>
      <c r="F1155" s="81" t="s">
        <v>2488</v>
      </c>
      <c r="H1155" s="48">
        <v>361</v>
      </c>
      <c r="I1155" s="49">
        <v>36.1</v>
      </c>
      <c r="J1155" s="95">
        <v>289</v>
      </c>
      <c r="K1155" s="48">
        <v>31686</v>
      </c>
      <c r="L1155" s="50">
        <v>7996</v>
      </c>
      <c r="M1155" s="48">
        <v>44</v>
      </c>
      <c r="N1155" s="75">
        <v>62.4</v>
      </c>
      <c r="O1155" s="61">
        <v>361</v>
      </c>
      <c r="P1155" s="44" t="s">
        <v>2489</v>
      </c>
      <c r="Q1155" s="56">
        <v>26</v>
      </c>
      <c r="R1155" s="48" t="s">
        <v>384</v>
      </c>
      <c r="S1155" s="62" t="s">
        <v>385</v>
      </c>
      <c r="T1155" s="73"/>
      <c r="U1155" s="62"/>
      <c r="V1155" s="62"/>
      <c r="W1155" s="52">
        <v>25833837</v>
      </c>
      <c r="X1155" s="57"/>
      <c r="Z1155" s="104" t="s">
        <v>3209</v>
      </c>
      <c r="AA1155" s="47" t="str">
        <f>CONCATENATE("&gt;",F1155,"_",C1155," ",Z1155)</f>
        <v>&gt;DUGV-Sp184-f_683J Nairo.NSD.DGBV</v>
      </c>
      <c r="AB1155" s="44" t="str">
        <f>P1155</f>
        <v>CTAGCAGAAATGAAAATGGCYCTTGC</v>
      </c>
      <c r="AH1155" s="45">
        <v>1154</v>
      </c>
    </row>
    <row r="1156" spans="1:34" ht="14.25" customHeight="1" thickTop="1" thickBot="1" x14ac:dyDescent="0.25">
      <c r="A1156" s="71">
        <v>100</v>
      </c>
      <c r="B1156" s="53">
        <f>(I1156/1000)/(A1156/1000000)</f>
        <v>322</v>
      </c>
      <c r="C1156" s="220" t="s">
        <v>3263</v>
      </c>
      <c r="F1156" s="81" t="s">
        <v>2490</v>
      </c>
      <c r="H1156" s="48">
        <v>322</v>
      </c>
      <c r="I1156" s="49">
        <v>32.200000000000003</v>
      </c>
      <c r="J1156" s="95">
        <v>258</v>
      </c>
      <c r="K1156" s="48">
        <v>32752</v>
      </c>
      <c r="L1156" s="50">
        <v>8005</v>
      </c>
      <c r="M1156" s="48">
        <v>44</v>
      </c>
      <c r="N1156" s="75">
        <v>62.4</v>
      </c>
      <c r="O1156" s="61">
        <v>322</v>
      </c>
      <c r="P1156" s="44" t="s">
        <v>2491</v>
      </c>
      <c r="Q1156" s="56">
        <v>26</v>
      </c>
      <c r="R1156" s="48" t="s">
        <v>384</v>
      </c>
      <c r="S1156" s="62" t="s">
        <v>385</v>
      </c>
      <c r="T1156" s="73"/>
      <c r="U1156" s="62"/>
      <c r="V1156" s="62"/>
      <c r="W1156" s="52">
        <v>25833838</v>
      </c>
      <c r="X1156" s="57"/>
      <c r="Z1156" s="104" t="s">
        <v>3209</v>
      </c>
      <c r="AA1156" s="47" t="str">
        <f>CONCATENATE("&gt;",F1156,"_",C1156," ",Z1156)</f>
        <v>&gt;DUGV-Sp293-r_684J Nairo.NSD.DGBV</v>
      </c>
      <c r="AB1156" s="44" t="str">
        <f>P1156</f>
        <v>GCACAYTCATAGATTGGAGCACAGAA</v>
      </c>
      <c r="AH1156" s="45">
        <v>1155</v>
      </c>
    </row>
    <row r="1157" spans="1:34" ht="14.25" customHeight="1" thickTop="1" thickBot="1" x14ac:dyDescent="0.25">
      <c r="A1157" s="71">
        <v>100</v>
      </c>
      <c r="B1157" s="53">
        <f>(I1157/1000)/(A1157/1000000)</f>
        <v>437.99999999999994</v>
      </c>
      <c r="C1157" s="220" t="s">
        <v>3264</v>
      </c>
      <c r="F1157" s="81" t="s">
        <v>2492</v>
      </c>
      <c r="H1157" s="48">
        <v>438</v>
      </c>
      <c r="I1157" s="49">
        <v>43.8</v>
      </c>
      <c r="J1157" s="95">
        <v>269</v>
      </c>
      <c r="K1157" s="48">
        <v>26177</v>
      </c>
      <c r="L1157" s="50">
        <v>6142</v>
      </c>
      <c r="M1157" s="48">
        <v>55</v>
      </c>
      <c r="N1157" s="75">
        <v>59.4</v>
      </c>
      <c r="O1157" s="61">
        <v>438</v>
      </c>
      <c r="P1157" s="44" t="s">
        <v>2493</v>
      </c>
      <c r="Q1157" s="56">
        <v>20</v>
      </c>
      <c r="R1157" s="48" t="s">
        <v>384</v>
      </c>
      <c r="S1157" s="62" t="s">
        <v>385</v>
      </c>
      <c r="T1157" s="73"/>
      <c r="U1157" s="62"/>
      <c r="V1157" s="62"/>
      <c r="W1157" s="52">
        <v>25833839</v>
      </c>
      <c r="X1157" s="57"/>
      <c r="Z1157" s="104" t="s">
        <v>3209</v>
      </c>
      <c r="AA1157" s="47" t="str">
        <f>CONCATENATE("&gt;",F1157,"_",C1157," ",Z1157)</f>
        <v>&gt;DUGV-S904-f_686J Nairo.NSD.DGBV</v>
      </c>
      <c r="AB1157" s="44" t="str">
        <f>P1157</f>
        <v>CTGGCTCAAGCAGTGGAACT</v>
      </c>
      <c r="AH1157" s="45">
        <v>1156</v>
      </c>
    </row>
    <row r="1158" spans="1:34" ht="14.25" customHeight="1" thickTop="1" thickBot="1" x14ac:dyDescent="0.25">
      <c r="A1158" s="71">
        <v>100</v>
      </c>
      <c r="B1158" s="53">
        <f>(I1158/1000)/(A1158/1000000)</f>
        <v>352</v>
      </c>
      <c r="C1158" s="220" t="s">
        <v>3261</v>
      </c>
      <c r="F1158" s="81" t="s">
        <v>2494</v>
      </c>
      <c r="H1158" s="48">
        <v>352</v>
      </c>
      <c r="I1158" s="49">
        <v>35.200000000000003</v>
      </c>
      <c r="J1158" s="95">
        <v>232</v>
      </c>
      <c r="K1158" s="48">
        <v>19968</v>
      </c>
      <c r="L1158" s="50">
        <v>6576</v>
      </c>
      <c r="M1158" s="48">
        <v>38</v>
      </c>
      <c r="N1158" s="75">
        <v>54</v>
      </c>
      <c r="O1158" s="61">
        <v>352</v>
      </c>
      <c r="P1158" s="44" t="s">
        <v>2495</v>
      </c>
      <c r="Q1158" s="56">
        <v>21</v>
      </c>
      <c r="R1158" s="48" t="s">
        <v>384</v>
      </c>
      <c r="S1158" s="62" t="s">
        <v>385</v>
      </c>
      <c r="T1158" s="73"/>
      <c r="U1158" s="62"/>
      <c r="V1158" s="62"/>
      <c r="W1158" s="52">
        <v>25833840</v>
      </c>
      <c r="X1158" s="57"/>
      <c r="Z1158" s="104" t="s">
        <v>3209</v>
      </c>
      <c r="AA1158" s="47" t="str">
        <f>CONCATENATE("&gt;",F1158,"_",C1158," ",Z1158)</f>
        <v>&gt;DUGV-S1048-r_687J Nairo.NSD.DGBV</v>
      </c>
      <c r="AB1158" s="44" t="str">
        <f>P1158</f>
        <v>AGAGGAATTGAGACAAAGTGA</v>
      </c>
      <c r="AH1158" s="45">
        <v>1157</v>
      </c>
    </row>
    <row r="1159" spans="1:34" ht="14.25" customHeight="1" thickTop="1" thickBot="1" x14ac:dyDescent="0.25">
      <c r="A1159" s="71">
        <v>100</v>
      </c>
      <c r="B1159" s="53">
        <f>(I1159/1000)/(A1159/1000000)</f>
        <v>224.99999999999997</v>
      </c>
      <c r="C1159" s="220" t="s">
        <v>3167</v>
      </c>
      <c r="F1159" s="81" t="s">
        <v>2496</v>
      </c>
      <c r="H1159" s="48">
        <v>225</v>
      </c>
      <c r="I1159" s="49">
        <v>22.5</v>
      </c>
      <c r="J1159" s="95">
        <v>216</v>
      </c>
      <c r="K1159" s="48">
        <v>13697</v>
      </c>
      <c r="L1159" s="50">
        <v>9628</v>
      </c>
      <c r="M1159" s="48">
        <v>37</v>
      </c>
      <c r="N1159" s="75">
        <v>61.5</v>
      </c>
      <c r="O1159" s="61">
        <v>225</v>
      </c>
      <c r="P1159" s="44" t="s">
        <v>2498</v>
      </c>
      <c r="Q1159" s="56">
        <v>28</v>
      </c>
      <c r="R1159" s="48" t="s">
        <v>384</v>
      </c>
      <c r="S1159" s="62" t="s">
        <v>406</v>
      </c>
      <c r="T1159" s="73" t="s">
        <v>278</v>
      </c>
      <c r="U1159" s="62" t="s">
        <v>426</v>
      </c>
      <c r="V1159" s="62"/>
      <c r="W1159" s="52">
        <v>25833841</v>
      </c>
      <c r="X1159" s="57"/>
      <c r="Z1159" s="104" t="s">
        <v>3209</v>
      </c>
      <c r="AA1159" s="47" t="str">
        <f>CONCATENATE("&gt;",F1159,"_",C1159," ",Z1159)</f>
        <v>&gt;DUGV-Sp230-s_685J Nairo.NSD.DGBV</v>
      </c>
      <c r="AB1159" s="44" t="str">
        <f>P1159</f>
        <v>ACTCAATCTTTTCTAATGCTCTRGTGGA</v>
      </c>
      <c r="AH1159" s="45">
        <v>1158</v>
      </c>
    </row>
    <row r="1160" spans="1:34" ht="14.25" customHeight="1" thickTop="1" thickBot="1" x14ac:dyDescent="0.25">
      <c r="A1160" s="71">
        <v>100</v>
      </c>
      <c r="B1160" s="53">
        <f>(I1160/1000)/(A1160/1000000)</f>
        <v>205</v>
      </c>
      <c r="C1160" s="220" t="s">
        <v>3265</v>
      </c>
      <c r="F1160" s="81" t="s">
        <v>2497</v>
      </c>
      <c r="H1160" s="48">
        <v>205</v>
      </c>
      <c r="I1160" s="49">
        <v>20.5</v>
      </c>
      <c r="J1160" s="95">
        <v>154</v>
      </c>
      <c r="K1160" s="48">
        <v>35551</v>
      </c>
      <c r="L1160" s="50">
        <v>7542</v>
      </c>
      <c r="M1160" s="48">
        <v>42</v>
      </c>
      <c r="N1160" s="75">
        <v>55.9</v>
      </c>
      <c r="O1160" s="61">
        <v>205</v>
      </c>
      <c r="P1160" s="44" t="s">
        <v>2499</v>
      </c>
      <c r="Q1160" s="56">
        <v>21</v>
      </c>
      <c r="R1160" s="48" t="s">
        <v>384</v>
      </c>
      <c r="S1160" s="62" t="s">
        <v>406</v>
      </c>
      <c r="T1160" s="73" t="s">
        <v>278</v>
      </c>
      <c r="U1160" s="62" t="s">
        <v>426</v>
      </c>
      <c r="V1160" s="62"/>
      <c r="W1160" s="52">
        <v>25833842</v>
      </c>
      <c r="X1160" s="57"/>
      <c r="Z1160" s="104" t="s">
        <v>3209</v>
      </c>
      <c r="AA1160" s="47" t="str">
        <f>CONCATENATE("&gt;",F1160,"_",C1160," ",Z1160)</f>
        <v>&gt;DUGV-S950-s_688J Nairo.NSD.DGBV</v>
      </c>
      <c r="AB1160" s="44" t="str">
        <f>P1160</f>
        <v>CACAAGGAGCACAAATAGACA</v>
      </c>
      <c r="AH1160" s="45">
        <v>1159</v>
      </c>
    </row>
    <row r="1161" spans="1:34" ht="14.25" customHeight="1" thickTop="1" thickBot="1" x14ac:dyDescent="0.25">
      <c r="A1161" s="71">
        <v>100</v>
      </c>
      <c r="B1161" s="53">
        <f>(I1161/1000)/(A1161/1000000)</f>
        <v>322</v>
      </c>
      <c r="C1161" s="220" t="s">
        <v>3166</v>
      </c>
      <c r="F1161" s="81" t="s">
        <v>2500</v>
      </c>
      <c r="H1161" s="48">
        <v>322</v>
      </c>
      <c r="I1161" s="48">
        <v>32.200000000000003</v>
      </c>
      <c r="J1161" s="96">
        <v>244</v>
      </c>
      <c r="K1161" s="271">
        <v>24320</v>
      </c>
      <c r="L1161" s="48">
        <v>7581</v>
      </c>
      <c r="M1161" s="48">
        <v>60</v>
      </c>
      <c r="N1161" s="76">
        <v>67.900000000000006</v>
      </c>
      <c r="O1161" s="48">
        <v>322</v>
      </c>
      <c r="P1161" s="44" t="s">
        <v>2484</v>
      </c>
      <c r="Q1161" s="48">
        <v>25</v>
      </c>
      <c r="R1161" s="48" t="s">
        <v>384</v>
      </c>
      <c r="S1161" s="62" t="s">
        <v>385</v>
      </c>
      <c r="T1161" s="73"/>
      <c r="U1161" s="62"/>
      <c r="V1161" s="62"/>
      <c r="W1161" s="52">
        <v>25790974</v>
      </c>
      <c r="X1161" s="57"/>
      <c r="Y1161" s="220"/>
      <c r="Z1161" s="104" t="s">
        <v>3218</v>
      </c>
      <c r="AA1161" s="47" t="str">
        <f>CONCATENATE("&gt;",F1161,"_",C1161," ",Z1161)</f>
        <v>&gt;HAZV_S_N_56_82_F_650_650a Nairo.CCHFV.HAZV</v>
      </c>
      <c r="AB1161" s="44" t="str">
        <f>P1161</f>
        <v>ACCGGTCGCCTCACAACATCAGCGA</v>
      </c>
      <c r="AH1161" s="45">
        <v>1160</v>
      </c>
    </row>
    <row r="1162" spans="1:34" ht="14.25" customHeight="1" thickTop="1" thickBot="1" x14ac:dyDescent="0.25">
      <c r="A1162" s="71">
        <v>100</v>
      </c>
      <c r="B1162" s="53">
        <f>(I1162/1000)/(A1162/1000000)</f>
        <v>326</v>
      </c>
      <c r="C1162" s="220"/>
      <c r="F1162" s="81" t="s">
        <v>2501</v>
      </c>
      <c r="H1162" s="48">
        <v>326</v>
      </c>
      <c r="I1162" s="48">
        <v>32.6</v>
      </c>
      <c r="J1162" s="96">
        <v>262</v>
      </c>
      <c r="K1162" s="271">
        <v>35309</v>
      </c>
      <c r="L1162" s="48">
        <v>8043</v>
      </c>
      <c r="M1162" s="48">
        <v>42</v>
      </c>
      <c r="N1162" s="76">
        <v>61.6</v>
      </c>
      <c r="O1162" s="48">
        <v>326</v>
      </c>
      <c r="P1162" s="44" t="s">
        <v>2478</v>
      </c>
      <c r="Q1162" s="48">
        <v>26</v>
      </c>
      <c r="R1162" s="48" t="s">
        <v>384</v>
      </c>
      <c r="S1162" s="62" t="s">
        <v>385</v>
      </c>
      <c r="T1162" s="73"/>
      <c r="U1162" s="62"/>
      <c r="V1162" s="62"/>
      <c r="W1162" s="52">
        <v>25790975</v>
      </c>
      <c r="X1162" s="57"/>
      <c r="Z1162" s="104" t="s">
        <v>3218</v>
      </c>
      <c r="AA1162" s="47" t="str">
        <f>CONCATENATE("&gt;",F1162,"_",C1162," ",Z1162)</f>
        <v>&gt;HAZV_S_N_91_118_F_648_ Nairo.CCHFV.HAZV</v>
      </c>
      <c r="AB1162" s="44" t="str">
        <f>P1162</f>
        <v>CAAGATTGTTGCCAGTACTAAGGAAG</v>
      </c>
      <c r="AH1162" s="45">
        <v>1161</v>
      </c>
    </row>
    <row r="1163" spans="1:34" ht="14.25" customHeight="1" thickTop="1" thickBot="1" x14ac:dyDescent="0.25">
      <c r="A1163" s="71">
        <v>100</v>
      </c>
      <c r="B1163" s="53">
        <f>(I1163/1000)/(A1163/1000000)</f>
        <v>305</v>
      </c>
      <c r="C1163" s="220"/>
      <c r="F1163" s="81" t="s">
        <v>2502</v>
      </c>
      <c r="H1163" s="48">
        <v>305</v>
      </c>
      <c r="I1163" s="48">
        <v>30.5</v>
      </c>
      <c r="J1163" s="96">
        <v>245</v>
      </c>
      <c r="K1163" s="271">
        <v>28703</v>
      </c>
      <c r="L1163" s="48">
        <v>8026</v>
      </c>
      <c r="M1163" s="48">
        <v>50</v>
      </c>
      <c r="N1163" s="76">
        <v>64.8</v>
      </c>
      <c r="O1163" s="48">
        <v>305</v>
      </c>
      <c r="P1163" s="44" t="s">
        <v>2483</v>
      </c>
      <c r="Q1163" s="48">
        <v>26</v>
      </c>
      <c r="R1163" s="48" t="s">
        <v>384</v>
      </c>
      <c r="S1163" s="62" t="s">
        <v>385</v>
      </c>
      <c r="T1163" s="73"/>
      <c r="U1163" s="62"/>
      <c r="V1163" s="62"/>
      <c r="W1163" s="52">
        <v>25790976</v>
      </c>
      <c r="X1163" s="57"/>
      <c r="Z1163" s="104" t="s">
        <v>3218</v>
      </c>
      <c r="AA1163" s="47" t="str">
        <f>CONCATENATE("&gt;",F1163,"_",C1163," ",Z1163)</f>
        <v>&gt;HAZV_S_N_290_R_649_ Nairo.CCHFV.HAZV</v>
      </c>
      <c r="AB1163" s="44" t="str">
        <f>P1163</f>
        <v>CCTCAATGAGTGCTGAGCTGTAGATG</v>
      </c>
      <c r="AH1163" s="45">
        <v>1162</v>
      </c>
    </row>
    <row r="1164" spans="1:34" ht="14.25" customHeight="1" thickTop="1" thickBot="1" x14ac:dyDescent="0.25">
      <c r="A1164" s="71">
        <v>100</v>
      </c>
      <c r="B1164" s="53">
        <f>(I1164/1000)/(A1164/1000000)</f>
        <v>345.99999999999994</v>
      </c>
      <c r="C1164" s="220" t="s">
        <v>3188</v>
      </c>
      <c r="F1164" s="81" t="s">
        <v>2503</v>
      </c>
      <c r="H1164" s="48">
        <v>346</v>
      </c>
      <c r="I1164" s="48">
        <v>34.6</v>
      </c>
      <c r="J1164" s="96">
        <v>273</v>
      </c>
      <c r="K1164" s="271">
        <v>25781</v>
      </c>
      <c r="L1164" s="48">
        <v>7880</v>
      </c>
      <c r="M1164" s="48">
        <v>57</v>
      </c>
      <c r="N1164" s="76">
        <v>68</v>
      </c>
      <c r="O1164" s="48">
        <v>346</v>
      </c>
      <c r="P1164" s="44" t="s">
        <v>2504</v>
      </c>
      <c r="Q1164" s="48">
        <v>26</v>
      </c>
      <c r="R1164" s="48" t="s">
        <v>384</v>
      </c>
      <c r="S1164" s="62" t="s">
        <v>385</v>
      </c>
      <c r="T1164" s="73"/>
      <c r="U1164" s="62"/>
      <c r="V1164" s="62"/>
      <c r="W1164" s="52">
        <v>25790977</v>
      </c>
      <c r="X1164" s="57"/>
      <c r="Z1164" s="104" t="s">
        <v>3218</v>
      </c>
      <c r="AA1164" s="47" t="str">
        <f>CONCATENATE("&gt;",F1164,"_",C1164," ",Z1164)</f>
        <v>&gt;HAZV_S_N_267_R_651_681a Nairo.CCHFV.HAZV</v>
      </c>
      <c r="AB1164" s="44" t="str">
        <f>P1164</f>
        <v>ATGGCGTCCCTCTCATTGTCCGTGCT</v>
      </c>
      <c r="AH1164" s="45">
        <v>1163</v>
      </c>
    </row>
    <row r="1165" spans="1:34" ht="14.25" customHeight="1" thickTop="1" thickBot="1" x14ac:dyDescent="0.25">
      <c r="A1165" s="71">
        <v>100</v>
      </c>
      <c r="B1165" s="53">
        <f>(I1165/1000)/(A1165/1000000)</f>
        <v>313.99999999999994</v>
      </c>
      <c r="C1165" s="220">
        <v>765</v>
      </c>
      <c r="F1165" s="81" t="s">
        <v>2505</v>
      </c>
      <c r="H1165" s="48">
        <v>314</v>
      </c>
      <c r="I1165" s="48">
        <v>31.4</v>
      </c>
      <c r="J1165" s="96">
        <v>245</v>
      </c>
      <c r="K1165" s="271">
        <v>12328</v>
      </c>
      <c r="L1165" s="48">
        <v>7799</v>
      </c>
      <c r="M1165" s="48">
        <v>40</v>
      </c>
      <c r="N1165" s="76">
        <v>59.7</v>
      </c>
      <c r="O1165" s="48">
        <v>314</v>
      </c>
      <c r="P1165" s="44" t="s">
        <v>2506</v>
      </c>
      <c r="Q1165" s="48">
        <v>25</v>
      </c>
      <c r="R1165" s="48" t="s">
        <v>384</v>
      </c>
      <c r="S1165" s="62" t="s">
        <v>385</v>
      </c>
      <c r="T1165" s="73"/>
      <c r="U1165" s="62"/>
      <c r="V1165" s="62"/>
      <c r="W1165" s="52">
        <v>25790978</v>
      </c>
      <c r="X1165" s="57"/>
      <c r="Z1165" s="104" t="s">
        <v>3218</v>
      </c>
      <c r="AA1165" s="47" t="str">
        <f>CONCATENATE("&gt;",F1165,"_",C1165," ",Z1165)</f>
        <v>&gt;HAZV-S-CCHF-f_765 Nairo.CCHFV.HAZV</v>
      </c>
      <c r="AB1165" s="44" t="str">
        <f>P1165</f>
        <v>AGGGACAGAAAAAAATGCAAAAGGC</v>
      </c>
      <c r="AH1165" s="45">
        <v>1164</v>
      </c>
    </row>
    <row r="1166" spans="1:34" ht="14.25" customHeight="1" thickTop="1" thickBot="1" x14ac:dyDescent="0.25">
      <c r="A1166" s="71">
        <v>100</v>
      </c>
      <c r="B1166" s="53">
        <f>(I1166/1000)/(A1166/1000000)</f>
        <v>448.99999999999994</v>
      </c>
      <c r="C1166" s="220">
        <v>766</v>
      </c>
      <c r="F1166" s="81" t="s">
        <v>2507</v>
      </c>
      <c r="H1166" s="48">
        <v>449</v>
      </c>
      <c r="I1166" s="48">
        <v>44.9</v>
      </c>
      <c r="J1166" s="96">
        <v>289</v>
      </c>
      <c r="K1166" s="271">
        <v>20363</v>
      </c>
      <c r="L1166" s="48">
        <v>6440</v>
      </c>
      <c r="M1166" s="48">
        <v>57</v>
      </c>
      <c r="N1166" s="76">
        <v>61.8</v>
      </c>
      <c r="O1166" s="48">
        <v>449</v>
      </c>
      <c r="P1166" s="44" t="s">
        <v>2508</v>
      </c>
      <c r="Q1166" s="48">
        <v>21</v>
      </c>
      <c r="R1166" s="48" t="s">
        <v>384</v>
      </c>
      <c r="S1166" s="62" t="s">
        <v>385</v>
      </c>
      <c r="T1166" s="73"/>
      <c r="U1166" s="62"/>
      <c r="V1166" s="62"/>
      <c r="W1166" s="52">
        <v>25790979</v>
      </c>
      <c r="X1166" s="57"/>
      <c r="Z1166" s="104" t="s">
        <v>3218</v>
      </c>
      <c r="AA1166" s="47" t="str">
        <f>CONCATENATE("&gt;",F1166,"_",C1166," ",Z1166)</f>
        <v>&gt;HAZV-S-CCHF-r_766 Nairo.CCHFV.HAZV</v>
      </c>
      <c r="AB1166" s="44" t="str">
        <f>P1166</f>
        <v>GGGCACGGCTCCAAACGATAT</v>
      </c>
      <c r="AH1166" s="45">
        <v>1165</v>
      </c>
    </row>
    <row r="1167" spans="1:34" ht="14.25" customHeight="1" thickTop="1" thickBot="1" x14ac:dyDescent="0.25">
      <c r="A1167" s="71">
        <v>100</v>
      </c>
      <c r="B1167" s="53">
        <f>(I1167/1000)/(A1167/1000000)</f>
        <v>366</v>
      </c>
      <c r="C1167" s="220"/>
      <c r="F1167" s="81" t="s">
        <v>2509</v>
      </c>
      <c r="H1167" s="48">
        <v>366</v>
      </c>
      <c r="I1167" s="48">
        <v>36.6</v>
      </c>
      <c r="J1167" s="96">
        <v>280</v>
      </c>
      <c r="K1167" s="271">
        <v>33512</v>
      </c>
      <c r="L1167" s="48">
        <v>7652</v>
      </c>
      <c r="M1167" s="48">
        <v>40</v>
      </c>
      <c r="N1167" s="76">
        <v>59.7</v>
      </c>
      <c r="O1167" s="48">
        <v>366</v>
      </c>
      <c r="P1167" s="44" t="s">
        <v>2510</v>
      </c>
      <c r="Q1167" s="48">
        <v>25</v>
      </c>
      <c r="R1167" s="48" t="s">
        <v>384</v>
      </c>
      <c r="S1167" s="62" t="s">
        <v>385</v>
      </c>
      <c r="T1167" s="73"/>
      <c r="U1167" s="62"/>
      <c r="V1167" s="62"/>
      <c r="W1167" s="52">
        <v>25790980</v>
      </c>
      <c r="X1167" s="57"/>
      <c r="Z1167" s="104" t="s">
        <v>3218</v>
      </c>
      <c r="AA1167" s="47" t="str">
        <f>CONCATENATE("&gt;",F1167,"_",C1167," ",Z1167)</f>
        <v>&gt;HAZV-S-f_ Nairo.CCHFV.HAZV</v>
      </c>
      <c r="AB1167" s="44" t="str">
        <f>P1167</f>
        <v>TCACAGAGAACAGAATCTACATGCA</v>
      </c>
      <c r="AH1167" s="45">
        <v>1166</v>
      </c>
    </row>
    <row r="1168" spans="1:34" ht="14.25" customHeight="1" thickTop="1" thickBot="1" x14ac:dyDescent="0.25">
      <c r="A1168" s="71">
        <v>100</v>
      </c>
      <c r="B1168" s="53">
        <f>(I1168/1000)/(A1168/1000000)</f>
        <v>271</v>
      </c>
      <c r="C1168" s="220" t="s">
        <v>3186</v>
      </c>
      <c r="F1168" s="81" t="s">
        <v>2511</v>
      </c>
      <c r="H1168" s="48">
        <v>271</v>
      </c>
      <c r="I1168" s="48">
        <v>27.1</v>
      </c>
      <c r="J1168" s="96">
        <v>209</v>
      </c>
      <c r="K1168" s="271">
        <v>35247</v>
      </c>
      <c r="L1168" s="48">
        <v>7714</v>
      </c>
      <c r="M1168" s="48">
        <v>40</v>
      </c>
      <c r="N1168" s="76">
        <v>59.7</v>
      </c>
      <c r="O1168" s="48">
        <v>271</v>
      </c>
      <c r="P1168" s="44" t="s">
        <v>2512</v>
      </c>
      <c r="Q1168" s="48">
        <v>25</v>
      </c>
      <c r="R1168" s="48" t="s">
        <v>384</v>
      </c>
      <c r="S1168" s="62" t="s">
        <v>385</v>
      </c>
      <c r="T1168" s="73"/>
      <c r="U1168" s="62"/>
      <c r="V1168" s="62"/>
      <c r="W1168" s="52">
        <v>25790981</v>
      </c>
      <c r="X1168" s="57"/>
      <c r="Z1168" s="104" t="s">
        <v>3218</v>
      </c>
      <c r="AA1168" s="47" t="str">
        <f>CONCATENATE("&gt;",F1168,"_",C1168," ",Z1168)</f>
        <v>&gt;HAZV-S-r_671a Nairo.CCHFV.HAZV</v>
      </c>
      <c r="AB1168" s="44" t="str">
        <f>P1168</f>
        <v>ATCTCAAAGAGGCTTGAAATGATGC</v>
      </c>
      <c r="AH1168" s="45">
        <v>1167</v>
      </c>
    </row>
    <row r="1169" spans="1:34" ht="14.25" customHeight="1" thickTop="1" thickBot="1" x14ac:dyDescent="0.25">
      <c r="A1169" s="71">
        <v>100</v>
      </c>
      <c r="B1169" s="53">
        <f>(I1169/1000)/(A1169/1000000)</f>
        <v>163.99999999999997</v>
      </c>
      <c r="C1169" s="220"/>
      <c r="F1169" s="81" t="s">
        <v>2513</v>
      </c>
      <c r="H1169" s="48">
        <v>164</v>
      </c>
      <c r="I1169" s="48">
        <v>16.399999999999999</v>
      </c>
      <c r="J1169" s="96">
        <v>150</v>
      </c>
      <c r="K1169" s="271">
        <v>18019</v>
      </c>
      <c r="L1169" s="48">
        <v>9135</v>
      </c>
      <c r="M1169" s="48">
        <v>42</v>
      </c>
      <c r="N1169" s="76">
        <v>61.6</v>
      </c>
      <c r="O1169" s="48">
        <v>164</v>
      </c>
      <c r="P1169" s="44" t="s">
        <v>2478</v>
      </c>
      <c r="Q1169" s="48">
        <v>26</v>
      </c>
      <c r="R1169" s="48" t="s">
        <v>384</v>
      </c>
      <c r="S1169" s="62" t="s">
        <v>406</v>
      </c>
      <c r="T1169" s="73" t="s">
        <v>278</v>
      </c>
      <c r="U1169" s="62" t="s">
        <v>426</v>
      </c>
      <c r="V1169" s="62"/>
      <c r="W1169" s="52">
        <v>25790982</v>
      </c>
      <c r="X1169" s="57"/>
      <c r="Z1169" s="104" t="s">
        <v>3218</v>
      </c>
      <c r="AA1169" s="47" t="str">
        <f>CONCATENATE("&gt;",F1169,"_",C1169," ",Z1169)</f>
        <v>&gt;HAZV_S_91_118_p_ Nairo.CCHFV.HAZV</v>
      </c>
      <c r="AB1169" s="44" t="str">
        <f>P1169</f>
        <v>CAAGATTGTTGCCAGTACTAAGGAAG</v>
      </c>
      <c r="AH1169" s="45">
        <v>1168</v>
      </c>
    </row>
    <row r="1170" spans="1:34" ht="14.25" customHeight="1" thickTop="1" thickBot="1" x14ac:dyDescent="0.25">
      <c r="A1170" s="71">
        <v>100</v>
      </c>
      <c r="B1170" s="53">
        <f>(I1170/1000)/(A1170/1000000)</f>
        <v>147</v>
      </c>
      <c r="C1170" s="220" t="s">
        <v>3182</v>
      </c>
      <c r="F1170" s="81" t="s">
        <v>2514</v>
      </c>
      <c r="H1170" s="48">
        <v>147</v>
      </c>
      <c r="I1170" s="48">
        <v>14.7</v>
      </c>
      <c r="J1170" s="96">
        <v>137</v>
      </c>
      <c r="K1170" s="271">
        <v>23833</v>
      </c>
      <c r="L1170" s="48">
        <v>9271</v>
      </c>
      <c r="M1170" s="48">
        <v>48</v>
      </c>
      <c r="N1170" s="76">
        <v>65</v>
      </c>
      <c r="O1170" s="48">
        <v>147</v>
      </c>
      <c r="P1170" s="44" t="s">
        <v>2516</v>
      </c>
      <c r="Q1170" s="48">
        <v>27</v>
      </c>
      <c r="R1170" s="48" t="s">
        <v>384</v>
      </c>
      <c r="S1170" s="62" t="s">
        <v>406</v>
      </c>
      <c r="T1170" s="73" t="s">
        <v>278</v>
      </c>
      <c r="U1170" s="62" t="s">
        <v>426</v>
      </c>
      <c r="V1170" s="62"/>
      <c r="W1170" s="52">
        <v>25790983</v>
      </c>
      <c r="X1170" s="57"/>
      <c r="Z1170" s="104" t="s">
        <v>3218</v>
      </c>
      <c r="AA1170" s="47" t="str">
        <f>CONCATENATE("&gt;",F1170,"_",C1170," ",Z1170)</f>
        <v>&gt;HAZV-S-CCHF-probe-1_675a Nairo.CCHFV.HAZV</v>
      </c>
      <c r="AB1170" s="44" t="str">
        <f>P1170</f>
        <v>ATCTACATGCACCCCTGTGTGCTAACA</v>
      </c>
      <c r="AH1170" s="45">
        <v>1169</v>
      </c>
    </row>
    <row r="1171" spans="1:34" ht="14.25" customHeight="1" thickTop="1" thickBot="1" x14ac:dyDescent="0.25">
      <c r="A1171" s="71">
        <v>100</v>
      </c>
      <c r="B1171" s="53">
        <f>(I1171/1000)/(A1171/1000000)</f>
        <v>198</v>
      </c>
      <c r="C1171" s="220"/>
      <c r="F1171" s="81" t="s">
        <v>2515</v>
      </c>
      <c r="H1171" s="48">
        <v>198</v>
      </c>
      <c r="I1171" s="48">
        <v>19.8</v>
      </c>
      <c r="J1171" s="96">
        <v>173</v>
      </c>
      <c r="K1171" s="271">
        <v>21306</v>
      </c>
      <c r="L1171" s="48">
        <v>8717</v>
      </c>
      <c r="M1171" s="48">
        <v>60</v>
      </c>
      <c r="N1171" s="76">
        <v>67.900000000000006</v>
      </c>
      <c r="O1171" s="48">
        <v>198</v>
      </c>
      <c r="P1171" s="44" t="s">
        <v>2517</v>
      </c>
      <c r="Q1171" s="48">
        <v>25</v>
      </c>
      <c r="R1171" s="48" t="s">
        <v>384</v>
      </c>
      <c r="S1171" s="62" t="s">
        <v>406</v>
      </c>
      <c r="T1171" s="73" t="s">
        <v>278</v>
      </c>
      <c r="U1171" s="62" t="s">
        <v>426</v>
      </c>
      <c r="V1171" s="62"/>
      <c r="W1171" s="52">
        <v>25790984</v>
      </c>
      <c r="X1171" s="57"/>
      <c r="Z1171" s="104" t="s">
        <v>3218</v>
      </c>
      <c r="AA1171" s="47" t="str">
        <f>CONCATENATE("&gt;",F1171,"_",C1171," ",Z1171)</f>
        <v>&gt;HAZV-S-p_ Nairo.CCHFV.HAZV</v>
      </c>
      <c r="AB1171" s="44" t="str">
        <f>P1171</f>
        <v>TATCGTTTGGAGCCGTGCCCGTCAC</v>
      </c>
      <c r="AH1171" s="45">
        <v>1170</v>
      </c>
    </row>
    <row r="1172" spans="1:34" ht="14.25" customHeight="1" thickTop="1" thickBot="1" x14ac:dyDescent="0.25">
      <c r="A1172" s="71">
        <v>100</v>
      </c>
      <c r="B1172" s="53">
        <f>(I1172/1000)/(A1172/1000000)</f>
        <v>323.99999999999994</v>
      </c>
      <c r="C1172" s="220">
        <v>692</v>
      </c>
      <c r="F1172" s="81" t="s">
        <v>2518</v>
      </c>
      <c r="H1172" s="48">
        <v>324</v>
      </c>
      <c r="I1172" s="49">
        <v>32.4</v>
      </c>
      <c r="J1172" s="95">
        <v>257</v>
      </c>
      <c r="K1172" s="48">
        <v>43140</v>
      </c>
      <c r="L1172" s="50">
        <v>7936</v>
      </c>
      <c r="M1172" s="48">
        <v>42</v>
      </c>
      <c r="N1172" s="75">
        <v>61.6</v>
      </c>
      <c r="O1172" s="61">
        <v>324</v>
      </c>
      <c r="P1172" s="44" t="s">
        <v>2519</v>
      </c>
      <c r="Q1172" s="56">
        <v>26</v>
      </c>
      <c r="R1172" s="48" t="s">
        <v>384</v>
      </c>
      <c r="S1172" s="62" t="s">
        <v>385</v>
      </c>
      <c r="T1172" s="73"/>
      <c r="U1172" s="62"/>
      <c r="V1172" s="62"/>
      <c r="W1172" s="52">
        <v>25787810</v>
      </c>
      <c r="X1172" s="57"/>
      <c r="Z1172" s="104" t="s">
        <v>3308</v>
      </c>
      <c r="AA1172" s="47" t="str">
        <f>CONCATENATE("&gt;",F1172,"_",C1172," ",Z1172)</f>
        <v>&gt;AKAV_S_f_692 BunyaV.AKAV</v>
      </c>
      <c r="AB1172" s="44" t="str">
        <f>P1172</f>
        <v>CAGCTCAACTTTACTGTTGCTAGAGT</v>
      </c>
      <c r="AH1172" s="45">
        <v>1171</v>
      </c>
    </row>
    <row r="1173" spans="1:34" ht="14.25" customHeight="1" thickTop="1" thickBot="1" x14ac:dyDescent="0.25">
      <c r="A1173" s="71">
        <v>100</v>
      </c>
      <c r="B1173" s="53">
        <f>(I1173/1000)/(A1173/1000000)</f>
        <v>344</v>
      </c>
      <c r="C1173" s="220">
        <v>693</v>
      </c>
      <c r="F1173" s="81" t="s">
        <v>2520</v>
      </c>
      <c r="H1173" s="48">
        <v>344</v>
      </c>
      <c r="I1173" s="49">
        <v>34.4</v>
      </c>
      <c r="J1173" s="95">
        <v>276</v>
      </c>
      <c r="K1173" s="48">
        <v>14154</v>
      </c>
      <c r="L1173" s="50">
        <v>8003</v>
      </c>
      <c r="M1173" s="48">
        <v>42</v>
      </c>
      <c r="N1173" s="75">
        <v>61.6</v>
      </c>
      <c r="O1173" s="61">
        <v>344</v>
      </c>
      <c r="P1173" s="44" t="s">
        <v>2521</v>
      </c>
      <c r="Q1173" s="56">
        <v>26</v>
      </c>
      <c r="R1173" s="48" t="s">
        <v>384</v>
      </c>
      <c r="S1173" s="62" t="s">
        <v>385</v>
      </c>
      <c r="T1173" s="73"/>
      <c r="U1173" s="62"/>
      <c r="V1173" s="62"/>
      <c r="W1173" s="52">
        <v>25787811</v>
      </c>
      <c r="X1173" s="57"/>
      <c r="Z1173" s="104" t="s">
        <v>3308</v>
      </c>
      <c r="AA1173" s="47" t="str">
        <f>CONCATENATE("&gt;",F1173,"_",C1173," ",Z1173)</f>
        <v>&gt;AKAV_S_r_693 BunyaV.AKAV</v>
      </c>
      <c r="AB1173" s="44" t="str">
        <f>P1173</f>
        <v>CTGCAAAAGTAAGATCGACACTTGGT</v>
      </c>
      <c r="AH1173" s="45">
        <v>1172</v>
      </c>
    </row>
    <row r="1174" spans="1:34" ht="14.25" customHeight="1" thickTop="1" thickBot="1" x14ac:dyDescent="0.25">
      <c r="A1174" s="71">
        <v>100</v>
      </c>
      <c r="B1174" s="53">
        <f>(I1174/1000)/(A1174/1000000)</f>
        <v>339</v>
      </c>
      <c r="C1174" s="220">
        <v>695</v>
      </c>
      <c r="F1174" s="81" t="s">
        <v>2522</v>
      </c>
      <c r="H1174" s="48">
        <v>339</v>
      </c>
      <c r="I1174" s="49">
        <v>33.9</v>
      </c>
      <c r="J1174" s="95">
        <v>270</v>
      </c>
      <c r="K1174" s="48">
        <v>32387</v>
      </c>
      <c r="L1174" s="50">
        <v>7954</v>
      </c>
      <c r="M1174" s="48">
        <v>42</v>
      </c>
      <c r="N1174" s="75">
        <v>61.6</v>
      </c>
      <c r="O1174" s="61">
        <v>339</v>
      </c>
      <c r="P1174" s="44" t="s">
        <v>2523</v>
      </c>
      <c r="Q1174" s="56">
        <v>26</v>
      </c>
      <c r="R1174" s="48" t="s">
        <v>384</v>
      </c>
      <c r="S1174" s="62" t="s">
        <v>385</v>
      </c>
      <c r="T1174" s="73"/>
      <c r="U1174" s="62"/>
      <c r="V1174" s="62"/>
      <c r="W1174" s="52">
        <v>25787812</v>
      </c>
      <c r="X1174" s="57"/>
      <c r="Z1174" s="104" t="s">
        <v>3308</v>
      </c>
      <c r="AA1174" s="47" t="str">
        <f>CONCATENATE("&gt;",F1174,"_",C1174," ",Z1174)</f>
        <v>&gt;AKAV_S_MP496_r_695 BunyaV.AKAV</v>
      </c>
      <c r="AB1174" s="44" t="str">
        <f>P1174</f>
        <v>CTCCAAATGTAAGATCGACACTTGGT</v>
      </c>
      <c r="AH1174" s="45">
        <v>1173</v>
      </c>
    </row>
    <row r="1175" spans="1:34" ht="14.25" customHeight="1" thickTop="1" thickBot="1" x14ac:dyDescent="0.25">
      <c r="A1175" s="71">
        <v>100</v>
      </c>
      <c r="B1175" s="53">
        <f>(I1175/1000)/(A1175/1000000)</f>
        <v>224</v>
      </c>
      <c r="C1175" s="220">
        <v>694</v>
      </c>
      <c r="F1175" s="81" t="s">
        <v>2524</v>
      </c>
      <c r="H1175" s="48">
        <v>224</v>
      </c>
      <c r="I1175" s="49">
        <v>22.4</v>
      </c>
      <c r="J1175" s="95">
        <v>209</v>
      </c>
      <c r="K1175" s="48">
        <v>15888</v>
      </c>
      <c r="L1175" s="50">
        <v>9329</v>
      </c>
      <c r="M1175" s="48">
        <v>48</v>
      </c>
      <c r="N1175" s="75">
        <v>65</v>
      </c>
      <c r="O1175" s="61">
        <v>224</v>
      </c>
      <c r="P1175" s="44" t="s">
        <v>2525</v>
      </c>
      <c r="Q1175" s="56">
        <v>27</v>
      </c>
      <c r="R1175" s="48" t="s">
        <v>384</v>
      </c>
      <c r="S1175" s="62" t="s">
        <v>406</v>
      </c>
      <c r="T1175" s="73" t="s">
        <v>278</v>
      </c>
      <c r="U1175" s="62" t="s">
        <v>426</v>
      </c>
      <c r="V1175" s="62"/>
      <c r="W1175" s="52">
        <v>25787813</v>
      </c>
      <c r="X1175" s="57"/>
      <c r="Z1175" s="104" t="s">
        <v>3308</v>
      </c>
      <c r="AA1175" s="47" t="str">
        <f>CONCATENATE("&gt;",F1175,"_",C1175," ",Z1175)</f>
        <v>&gt;AKAV_S_p_694 BunyaV.AKAV</v>
      </c>
      <c r="AB1175" s="44" t="str">
        <f>P1175</f>
        <v>CCAAGATGGTCTTACATAAGACGCCAC</v>
      </c>
      <c r="AH1175" s="45">
        <v>1174</v>
      </c>
    </row>
    <row r="1176" spans="1:34" ht="14.25" customHeight="1" thickTop="1" thickBot="1" x14ac:dyDescent="0.25">
      <c r="A1176" s="71">
        <v>100</v>
      </c>
      <c r="B1176" s="53">
        <f>(I1176/1000)/(A1176/1000000)</f>
        <v>322</v>
      </c>
      <c r="C1176" s="220"/>
      <c r="F1176" s="81" t="s">
        <v>1423</v>
      </c>
      <c r="H1176" s="48">
        <v>322</v>
      </c>
      <c r="I1176" s="49">
        <v>32.200000000000003</v>
      </c>
      <c r="J1176" s="95">
        <v>246</v>
      </c>
      <c r="K1176" s="48">
        <v>21794</v>
      </c>
      <c r="L1176" s="50">
        <v>7652</v>
      </c>
      <c r="M1176" s="48">
        <v>40</v>
      </c>
      <c r="N1176" s="75">
        <v>59.7</v>
      </c>
      <c r="O1176" s="61">
        <v>322</v>
      </c>
      <c r="P1176" s="44" t="s">
        <v>1424</v>
      </c>
      <c r="Q1176" s="56">
        <v>25</v>
      </c>
      <c r="R1176" s="48" t="s">
        <v>384</v>
      </c>
      <c r="S1176" s="62" t="s">
        <v>385</v>
      </c>
      <c r="T1176" s="73"/>
      <c r="U1176" s="62"/>
      <c r="V1176" s="62"/>
      <c r="W1176" s="52">
        <v>25787814</v>
      </c>
      <c r="X1176" s="57"/>
      <c r="AA1176" s="47" t="str">
        <f>CONCATENATE("&gt;",F1176,"_",C1176," ",Z1176)</f>
        <v xml:space="preserve">&gt;ACT-1005-F_ </v>
      </c>
      <c r="AB1176" s="44" t="str">
        <f>P1176</f>
        <v>CAGCACAATGAAGATCAAGATCATC</v>
      </c>
      <c r="AH1176" s="45">
        <v>1175</v>
      </c>
    </row>
    <row r="1177" spans="1:34" ht="14.25" customHeight="1" thickTop="1" thickBot="1" x14ac:dyDescent="0.25">
      <c r="A1177" s="71">
        <v>100</v>
      </c>
      <c r="B1177" s="53">
        <f>(I1177/1000)/(A1177/1000000)</f>
        <v>500</v>
      </c>
      <c r="C1177" s="220"/>
      <c r="F1177" s="81" t="s">
        <v>1425</v>
      </c>
      <c r="H1177" s="48">
        <v>500</v>
      </c>
      <c r="I1177" s="49">
        <v>50</v>
      </c>
      <c r="J1177" s="95">
        <v>332</v>
      </c>
      <c r="K1177" s="48">
        <v>32417</v>
      </c>
      <c r="L1177" s="50">
        <v>6637</v>
      </c>
      <c r="M1177" s="48">
        <v>54</v>
      </c>
      <c r="N1177" s="75">
        <v>62.1</v>
      </c>
      <c r="O1177" s="61">
        <v>500</v>
      </c>
      <c r="P1177" s="44" t="s">
        <v>1426</v>
      </c>
      <c r="Q1177" s="56">
        <v>22</v>
      </c>
      <c r="R1177" s="48" t="s">
        <v>384</v>
      </c>
      <c r="S1177" s="62" t="s">
        <v>385</v>
      </c>
      <c r="T1177" s="73"/>
      <c r="U1177" s="62"/>
      <c r="V1177" s="62"/>
      <c r="W1177" s="52">
        <v>25787815</v>
      </c>
      <c r="X1177" s="57"/>
      <c r="AA1177" s="47" t="str">
        <f>CONCATENATE("&gt;",F1177,"_",C1177," ",Z1177)</f>
        <v xml:space="preserve">&gt;ACT-1135-R_ </v>
      </c>
      <c r="AB1177" s="44" t="str">
        <f>P1177</f>
        <v>CGGACTCATCGTACTCCTGCTT</v>
      </c>
      <c r="AH1177" s="45">
        <v>1176</v>
      </c>
    </row>
    <row r="1178" spans="1:34" ht="14.25" customHeight="1" thickTop="1" thickBot="1" x14ac:dyDescent="0.25">
      <c r="A1178" s="71">
        <v>100</v>
      </c>
      <c r="B1178" s="53">
        <f>(I1178/1000)/(A1178/1000000)</f>
        <v>252</v>
      </c>
      <c r="C1178" s="220"/>
      <c r="F1178" s="81" t="s">
        <v>1432</v>
      </c>
      <c r="H1178" s="48">
        <v>252</v>
      </c>
      <c r="I1178" s="49">
        <v>25.2</v>
      </c>
      <c r="J1178" s="95">
        <v>224</v>
      </c>
      <c r="K1178" s="48">
        <v>12966</v>
      </c>
      <c r="L1178" s="50">
        <v>8868</v>
      </c>
      <c r="M1178" s="48">
        <v>56</v>
      </c>
      <c r="N1178" s="75">
        <v>66.3</v>
      </c>
      <c r="O1178" s="61">
        <v>252</v>
      </c>
      <c r="P1178" s="44" t="s">
        <v>1544</v>
      </c>
      <c r="Q1178" s="56">
        <v>25</v>
      </c>
      <c r="R1178" s="48" t="s">
        <v>384</v>
      </c>
      <c r="S1178" s="62" t="s">
        <v>406</v>
      </c>
      <c r="T1178" s="73" t="s">
        <v>279</v>
      </c>
      <c r="U1178" s="62" t="s">
        <v>426</v>
      </c>
      <c r="V1178" s="62"/>
      <c r="W1178" s="52">
        <v>25787816</v>
      </c>
      <c r="X1178" s="57"/>
      <c r="AA1178" s="47" t="str">
        <f>CONCATENATE("&gt;",F1178,"_",C1178," ",Z1178)</f>
        <v xml:space="preserve">&gt;ACT-1081-HEX_ </v>
      </c>
      <c r="AB1178" s="44" t="str">
        <f>P1178</f>
        <v>TCGCTGTCCACCTTCCAGCAGATGT</v>
      </c>
      <c r="AH1178" s="45">
        <v>1177</v>
      </c>
    </row>
    <row r="1179" spans="1:34" ht="14.25" customHeight="1" thickTop="1" thickBot="1" x14ac:dyDescent="0.25">
      <c r="A1179" s="71">
        <v>100</v>
      </c>
      <c r="B1179" s="53">
        <f>(I1179/1000)/(A1179/1000000)</f>
        <v>323.99999999999994</v>
      </c>
      <c r="F1179" s="81" t="s">
        <v>2526</v>
      </c>
      <c r="H1179" s="48">
        <v>324</v>
      </c>
      <c r="I1179" s="49">
        <v>32.4</v>
      </c>
      <c r="J1179" s="95">
        <v>255</v>
      </c>
      <c r="K1179" s="48">
        <v>19998</v>
      </c>
      <c r="L1179" s="50">
        <v>7861</v>
      </c>
      <c r="M1179" s="48">
        <v>40</v>
      </c>
      <c r="N1179" s="75">
        <v>59.7</v>
      </c>
      <c r="O1179" s="61">
        <v>324</v>
      </c>
      <c r="P1179" s="44" t="s">
        <v>2527</v>
      </c>
      <c r="Q1179" s="56">
        <v>25</v>
      </c>
      <c r="R1179" s="48" t="s">
        <v>384</v>
      </c>
      <c r="S1179" s="62" t="s">
        <v>385</v>
      </c>
      <c r="T1179" s="73"/>
      <c r="U1179" s="62"/>
      <c r="V1179" s="62"/>
      <c r="W1179" s="52">
        <v>25769849</v>
      </c>
      <c r="X1179" s="57"/>
      <c r="Z1179" s="104" t="s">
        <v>3234</v>
      </c>
      <c r="AA1179" s="47" t="str">
        <f>CONCATENATE("&gt;",F1179,"_",C1179," ",Z1179)</f>
        <v>&gt;WESSV_f_ Flav.WESSV</v>
      </c>
      <c r="AB1179" s="44" t="str">
        <f>P1179</f>
        <v>GAAAGGAGTAGAAGAAAGGAGATTC</v>
      </c>
      <c r="AH1179" s="45">
        <v>1178</v>
      </c>
    </row>
    <row r="1180" spans="1:34" ht="14.25" customHeight="1" thickTop="1" thickBot="1" x14ac:dyDescent="0.25">
      <c r="A1180" s="71">
        <v>100</v>
      </c>
      <c r="B1180" s="53">
        <f>(I1180/1000)/(A1180/1000000)</f>
        <v>427</v>
      </c>
      <c r="F1180" s="81" t="s">
        <v>2528</v>
      </c>
      <c r="H1180" s="48">
        <v>427</v>
      </c>
      <c r="I1180" s="49">
        <v>42.7</v>
      </c>
      <c r="J1180" s="95">
        <v>298</v>
      </c>
      <c r="K1180" s="48">
        <v>43141</v>
      </c>
      <c r="L1180" s="50">
        <v>6966</v>
      </c>
      <c r="M1180" s="48">
        <v>47</v>
      </c>
      <c r="N1180" s="75">
        <v>60.6</v>
      </c>
      <c r="O1180" s="61">
        <v>427</v>
      </c>
      <c r="P1180" s="44" t="s">
        <v>2529</v>
      </c>
      <c r="Q1180" s="56">
        <v>23</v>
      </c>
      <c r="R1180" s="48" t="s">
        <v>384</v>
      </c>
      <c r="S1180" s="62" t="s">
        <v>385</v>
      </c>
      <c r="T1180" s="73"/>
      <c r="U1180" s="62"/>
      <c r="V1180" s="62"/>
      <c r="W1180" s="52">
        <v>25769850</v>
      </c>
      <c r="X1180" s="57"/>
      <c r="Z1180" s="104" t="s">
        <v>3234</v>
      </c>
      <c r="AA1180" s="47" t="str">
        <f>CONCATENATE("&gt;",F1180,"_",C1180," ",Z1180)</f>
        <v>&gt;WESSV_r_ Flav.WESSV</v>
      </c>
      <c r="AB1180" s="44" t="str">
        <f>P1180</f>
        <v>TAGGTTCTTCACTCTAGCCGCTA</v>
      </c>
      <c r="AH1180" s="45">
        <v>1179</v>
      </c>
    </row>
    <row r="1181" spans="1:34" ht="14.25" customHeight="1" thickTop="1" thickBot="1" x14ac:dyDescent="0.25">
      <c r="A1181" s="71">
        <v>100</v>
      </c>
      <c r="B1181" s="53">
        <f>(I1181/1000)/(A1181/1000000)</f>
        <v>207</v>
      </c>
      <c r="C1181" s="220" t="s">
        <v>3194</v>
      </c>
      <c r="F1181" s="81" t="s">
        <v>2530</v>
      </c>
      <c r="H1181" s="48">
        <v>207</v>
      </c>
      <c r="I1181" s="49">
        <v>20.7</v>
      </c>
      <c r="J1181" s="95">
        <v>183</v>
      </c>
      <c r="K1181" s="48">
        <v>31199</v>
      </c>
      <c r="L1181" s="50">
        <v>8840</v>
      </c>
      <c r="M1181" s="48">
        <v>44</v>
      </c>
      <c r="N1181" s="75">
        <v>61.3</v>
      </c>
      <c r="O1181" s="61">
        <v>207</v>
      </c>
      <c r="P1181" s="44" t="s">
        <v>2652</v>
      </c>
      <c r="Q1181" s="56">
        <v>25</v>
      </c>
      <c r="R1181" s="48" t="s">
        <v>384</v>
      </c>
      <c r="S1181" s="62" t="s">
        <v>406</v>
      </c>
      <c r="T1181" s="73" t="s">
        <v>278</v>
      </c>
      <c r="U1181" s="62" t="s">
        <v>426</v>
      </c>
      <c r="V1181" s="62"/>
      <c r="W1181" s="52">
        <v>25769851</v>
      </c>
      <c r="X1181" s="57"/>
      <c r="Z1181" s="104" t="s">
        <v>3234</v>
      </c>
      <c r="AA1181" s="47" t="str">
        <f>CONCATENATE("&gt;",F1181,"_",C1181," ",Z1181)</f>
        <v>&gt;WESSV_p_663a Flav.WESSV</v>
      </c>
      <c r="AB1181" s="44" t="str">
        <f>P1181</f>
        <v>CAACAAAGGGGATGAATAAGTCTCG</v>
      </c>
      <c r="AH1181" s="45">
        <v>1180</v>
      </c>
    </row>
    <row r="1182" spans="1:34" ht="14.25" customHeight="1" thickTop="1" thickBot="1" x14ac:dyDescent="0.25">
      <c r="A1182" s="71">
        <v>100</v>
      </c>
      <c r="B1182" s="53">
        <f>(I1182/1000)/(A1182/1000000)</f>
        <v>476</v>
      </c>
      <c r="F1182" s="81" t="s">
        <v>2532</v>
      </c>
      <c r="H1182" s="48">
        <v>476</v>
      </c>
      <c r="I1182" s="49">
        <v>47.6</v>
      </c>
      <c r="J1182" s="95">
        <v>259</v>
      </c>
      <c r="K1182" s="48">
        <v>26512</v>
      </c>
      <c r="L1182" s="50">
        <v>5441</v>
      </c>
      <c r="M1182" s="48">
        <v>44</v>
      </c>
      <c r="N1182" s="75">
        <v>51.4</v>
      </c>
      <c r="O1182" s="61">
        <v>476</v>
      </c>
      <c r="P1182" s="44" t="s">
        <v>952</v>
      </c>
      <c r="Q1182" s="56">
        <v>18</v>
      </c>
      <c r="R1182" s="48" t="s">
        <v>384</v>
      </c>
      <c r="S1182" s="62" t="s">
        <v>385</v>
      </c>
      <c r="T1182" s="73"/>
      <c r="U1182" s="62"/>
      <c r="V1182" s="62"/>
      <c r="W1182" s="52">
        <v>25766439</v>
      </c>
      <c r="X1182" s="57"/>
      <c r="Z1182" s="104" t="s">
        <v>3249</v>
      </c>
      <c r="AA1182" s="47" t="str">
        <f>CONCATENATE("&gt;",F1182,"_",C1182," ",Z1182)</f>
        <v>&gt;Usutu_F_ Flav.USUV</v>
      </c>
      <c r="AB1182" s="44" t="str">
        <f>P1182</f>
        <v>CGTTCTCGACTTTGACTA</v>
      </c>
      <c r="AH1182" s="45">
        <v>1181</v>
      </c>
    </row>
    <row r="1183" spans="1:34" ht="14.25" customHeight="1" thickTop="1" thickBot="1" x14ac:dyDescent="0.25">
      <c r="A1183" s="71">
        <v>100</v>
      </c>
      <c r="B1183" s="53">
        <f>(I1183/1000)/(A1183/1000000)</f>
        <v>439</v>
      </c>
      <c r="F1183" s="81" t="s">
        <v>2533</v>
      </c>
      <c r="H1183" s="48">
        <v>439</v>
      </c>
      <c r="I1183" s="49">
        <v>43.9</v>
      </c>
      <c r="J1183" s="95">
        <v>285</v>
      </c>
      <c r="K1183" s="48">
        <v>13058</v>
      </c>
      <c r="L1183" s="50">
        <v>6491</v>
      </c>
      <c r="M1183" s="48">
        <v>38</v>
      </c>
      <c r="N1183" s="75">
        <v>54</v>
      </c>
      <c r="O1183" s="61">
        <v>439</v>
      </c>
      <c r="P1183" s="44" t="s">
        <v>954</v>
      </c>
      <c r="Q1183" s="56">
        <v>21</v>
      </c>
      <c r="R1183" s="48" t="s">
        <v>384</v>
      </c>
      <c r="S1183" s="62" t="s">
        <v>385</v>
      </c>
      <c r="T1183" s="73"/>
      <c r="U1183" s="62"/>
      <c r="V1183" s="62"/>
      <c r="W1183" s="52">
        <v>25766440</v>
      </c>
      <c r="X1183" s="57"/>
      <c r="Z1183" s="104" t="s">
        <v>3249</v>
      </c>
      <c r="AA1183" s="47" t="str">
        <f>CONCATENATE("&gt;",F1183,"_",C1183," ",Z1183)</f>
        <v>&gt;Usutu_R_ Flav.USUV</v>
      </c>
      <c r="AB1183" s="44" t="str">
        <f>P1183</f>
        <v>GCTAGTAGTAGTTCTTATGGA</v>
      </c>
      <c r="AH1183" s="45">
        <v>1182</v>
      </c>
    </row>
    <row r="1184" spans="1:34" ht="14.25" customHeight="1" thickTop="1" thickBot="1" x14ac:dyDescent="0.25">
      <c r="A1184" s="71">
        <v>100</v>
      </c>
      <c r="B1184" s="53">
        <f>(I1184/1000)/(A1184/1000000)</f>
        <v>210</v>
      </c>
      <c r="C1184" s="220" t="s">
        <v>3147</v>
      </c>
      <c r="F1184" s="81" t="s">
        <v>992</v>
      </c>
      <c r="H1184" s="48">
        <v>210</v>
      </c>
      <c r="I1184" s="49">
        <v>21</v>
      </c>
      <c r="J1184" s="95">
        <v>208</v>
      </c>
      <c r="K1184" s="48">
        <v>17715</v>
      </c>
      <c r="L1184" s="50">
        <v>9881</v>
      </c>
      <c r="M1184" s="48">
        <v>34</v>
      </c>
      <c r="N1184" s="75">
        <v>61</v>
      </c>
      <c r="O1184" s="61">
        <v>210</v>
      </c>
      <c r="P1184" s="44" t="s">
        <v>524</v>
      </c>
      <c r="Q1184" s="56">
        <v>29</v>
      </c>
      <c r="R1184" s="48" t="s">
        <v>384</v>
      </c>
      <c r="S1184" s="62" t="s">
        <v>406</v>
      </c>
      <c r="T1184" s="73" t="s">
        <v>278</v>
      </c>
      <c r="U1184" s="62" t="s">
        <v>426</v>
      </c>
      <c r="V1184" s="62"/>
      <c r="W1184" s="52">
        <v>25766441</v>
      </c>
      <c r="X1184" s="57"/>
      <c r="Z1184" s="104" t="s">
        <v>3253</v>
      </c>
      <c r="AA1184" s="47" t="str">
        <f>CONCATENATE("&gt;",F1184,"_",C1184," ",Z1184)</f>
        <v>&gt;INEID-WNs2.5nc_363c Flav.WNV</v>
      </c>
      <c r="AB1184" s="44" t="str">
        <f>P1184</f>
        <v>AATCCTCACAAACACTACTAAGTTTGTCA</v>
      </c>
      <c r="AH1184" s="45">
        <v>1183</v>
      </c>
    </row>
    <row r="1185" spans="1:34" ht="14.25" customHeight="1" thickTop="1" thickBot="1" x14ac:dyDescent="0.25">
      <c r="A1185" s="71">
        <v>100</v>
      </c>
      <c r="B1185" s="53">
        <f>(I1185/1000)/(A1185/1000000)</f>
        <v>212.99999999999997</v>
      </c>
      <c r="C1185" s="220"/>
      <c r="F1185" s="81" t="s">
        <v>996</v>
      </c>
      <c r="H1185" s="48">
        <v>213</v>
      </c>
      <c r="I1185" s="49">
        <v>21.3</v>
      </c>
      <c r="J1185" s="95">
        <v>165</v>
      </c>
      <c r="K1185" s="48">
        <v>32629</v>
      </c>
      <c r="L1185" s="50">
        <v>7764</v>
      </c>
      <c r="M1185" s="48">
        <v>45</v>
      </c>
      <c r="N1185" s="75">
        <v>58.4</v>
      </c>
      <c r="O1185" s="61">
        <v>213</v>
      </c>
      <c r="P1185" s="44" t="s">
        <v>969</v>
      </c>
      <c r="Q1185" s="56">
        <v>22</v>
      </c>
      <c r="R1185" s="48" t="s">
        <v>384</v>
      </c>
      <c r="S1185" s="62" t="s">
        <v>406</v>
      </c>
      <c r="T1185" s="73" t="s">
        <v>278</v>
      </c>
      <c r="U1185" s="62" t="s">
        <v>426</v>
      </c>
      <c r="V1185" s="62"/>
      <c r="W1185" s="52">
        <v>25766442</v>
      </c>
      <c r="X1185" s="57"/>
      <c r="Z1185" s="104" t="s">
        <v>3249</v>
      </c>
      <c r="AA1185" s="47" t="str">
        <f>CONCATENATE("&gt;",F1185,"_",C1185," ",Z1185)</f>
        <v>&gt;Usutu P_ Flav.USUV</v>
      </c>
      <c r="AB1185" s="44" t="str">
        <f>P1185</f>
        <v>ACCGTCACAATCACTGAAGCAT</v>
      </c>
      <c r="AH1185" s="45">
        <v>1184</v>
      </c>
    </row>
    <row r="1186" spans="1:34" ht="14.25" customHeight="1" thickTop="1" thickBot="1" x14ac:dyDescent="0.25">
      <c r="A1186" s="71">
        <v>100</v>
      </c>
      <c r="B1186" s="53">
        <f>(I1186/1000)/(A1186/1000000)</f>
        <v>119</v>
      </c>
      <c r="F1186" s="81" t="s">
        <v>1001</v>
      </c>
      <c r="H1186" s="48">
        <v>119</v>
      </c>
      <c r="I1186" s="49">
        <v>11.9</v>
      </c>
      <c r="J1186" s="95">
        <v>113</v>
      </c>
      <c r="K1186" s="48">
        <v>26359</v>
      </c>
      <c r="L1186" s="50">
        <v>9537</v>
      </c>
      <c r="M1186" s="48">
        <v>50</v>
      </c>
      <c r="N1186" s="75">
        <v>65.7</v>
      </c>
      <c r="O1186" s="61">
        <v>119</v>
      </c>
      <c r="P1186" s="44" t="s">
        <v>408</v>
      </c>
      <c r="Q1186" s="56">
        <v>27</v>
      </c>
      <c r="R1186" s="48" t="s">
        <v>384</v>
      </c>
      <c r="S1186" s="62" t="s">
        <v>406</v>
      </c>
      <c r="T1186" s="73" t="s">
        <v>739</v>
      </c>
      <c r="U1186" s="62" t="s">
        <v>804</v>
      </c>
      <c r="V1186" s="62"/>
      <c r="W1186" s="52">
        <v>25766443</v>
      </c>
      <c r="X1186" s="57"/>
      <c r="Z1186" s="104" t="s">
        <v>3253</v>
      </c>
      <c r="AA1186" s="47" t="str">
        <f>CONCATENATE("&gt;",F1186,"_",C1186," ",Z1186)</f>
        <v>&gt;INNT-WN5nV.Cy5_ Flav.WNV</v>
      </c>
      <c r="AB1186" s="44" t="str">
        <f>P1186</f>
        <v>GTGCGAGCTGTTTCTTRGCACGAAGAT</v>
      </c>
      <c r="AH1186" s="45">
        <v>1185</v>
      </c>
    </row>
    <row r="1187" spans="1:34" ht="14.25" customHeight="1" thickTop="1" thickBot="1" x14ac:dyDescent="0.25">
      <c r="A1187" s="71">
        <v>100</v>
      </c>
      <c r="B1187" s="53">
        <f>(I1187/1000)/(A1187/1000000)</f>
        <v>344</v>
      </c>
      <c r="C1187" s="220" t="s">
        <v>3163</v>
      </c>
      <c r="F1187" s="81" t="s">
        <v>2534</v>
      </c>
      <c r="H1187" s="48">
        <v>344</v>
      </c>
      <c r="I1187" s="49">
        <v>34.4</v>
      </c>
      <c r="J1187" s="95">
        <v>295</v>
      </c>
      <c r="K1187" s="48">
        <v>13058</v>
      </c>
      <c r="L1187" s="50">
        <v>8590</v>
      </c>
      <c r="M1187" s="48">
        <v>57</v>
      </c>
      <c r="N1187" s="75">
        <v>69.5</v>
      </c>
      <c r="O1187" s="61">
        <v>344</v>
      </c>
      <c r="P1187" s="44" t="s">
        <v>2535</v>
      </c>
      <c r="Q1187" s="56">
        <v>28</v>
      </c>
      <c r="R1187" s="48" t="s">
        <v>384</v>
      </c>
      <c r="S1187" s="62" t="s">
        <v>385</v>
      </c>
      <c r="T1187" s="73"/>
      <c r="U1187" s="62"/>
      <c r="V1187" s="62"/>
      <c r="W1187" s="52">
        <v>25766404</v>
      </c>
      <c r="X1187" s="57"/>
      <c r="Y1187" s="220"/>
      <c r="Z1187" s="104" t="s">
        <v>3233</v>
      </c>
      <c r="AA1187" s="47" t="str">
        <f>CONCATENATE("&gt;",F1187,"_",C1187," ",Z1187)</f>
        <v>&gt;MIDV_PA_f_653a Alpha.MIDV</v>
      </c>
      <c r="AB1187" s="44" t="str">
        <f>P1187</f>
        <v>ACCATGCTAACGCGAGGGCGTTTTCGCA</v>
      </c>
      <c r="AH1187" s="45">
        <v>1186</v>
      </c>
    </row>
    <row r="1188" spans="1:34" ht="14.25" customHeight="1" thickTop="1" thickBot="1" x14ac:dyDescent="0.25">
      <c r="A1188" s="71">
        <v>100</v>
      </c>
      <c r="B1188" s="53">
        <f>(I1188/1000)/(A1188/1000000)</f>
        <v>518</v>
      </c>
      <c r="C1188" s="220"/>
      <c r="F1188" s="81" t="s">
        <v>2536</v>
      </c>
      <c r="H1188" s="48">
        <v>518</v>
      </c>
      <c r="I1188" s="49">
        <v>51.8</v>
      </c>
      <c r="J1188" s="95">
        <v>380</v>
      </c>
      <c r="K1188" s="48">
        <v>30286</v>
      </c>
      <c r="L1188" s="50">
        <v>7338</v>
      </c>
      <c r="M1188" s="48">
        <v>64</v>
      </c>
      <c r="N1188" s="75">
        <v>68.7</v>
      </c>
      <c r="O1188" s="61">
        <v>518</v>
      </c>
      <c r="P1188" s="44" t="s">
        <v>2537</v>
      </c>
      <c r="Q1188" s="56">
        <v>24</v>
      </c>
      <c r="R1188" s="48" t="s">
        <v>384</v>
      </c>
      <c r="S1188" s="62" t="s">
        <v>385</v>
      </c>
      <c r="T1188" s="73"/>
      <c r="U1188" s="62"/>
      <c r="V1188" s="62"/>
      <c r="W1188" s="52">
        <v>25766405</v>
      </c>
      <c r="X1188" s="57"/>
      <c r="Z1188" s="104" t="s">
        <v>3233</v>
      </c>
      <c r="AA1188" s="47" t="str">
        <f>CONCATENATE("&gt;",F1188,"_",C1188," ",Z1188)</f>
        <v>&gt;MIDV_PA_r_ Alpha.MIDV</v>
      </c>
      <c r="AB1188" s="44" t="str">
        <f>P1188</f>
        <v>CGGCGCGCTGCCTATRTCCAGGAT</v>
      </c>
      <c r="AH1188" s="45">
        <v>1187</v>
      </c>
    </row>
    <row r="1189" spans="1:34" ht="14.25" customHeight="1" thickTop="1" thickBot="1" x14ac:dyDescent="0.25">
      <c r="A1189" s="71">
        <v>100</v>
      </c>
      <c r="B1189" s="53">
        <f>(I1189/1000)/(A1189/1000000)</f>
        <v>351</v>
      </c>
      <c r="C1189" s="220">
        <v>745</v>
      </c>
      <c r="E1189" s="45">
        <v>351</v>
      </c>
      <c r="F1189" s="81" t="s">
        <v>2538</v>
      </c>
      <c r="H1189" s="48">
        <v>351</v>
      </c>
      <c r="I1189" s="49">
        <v>35.1</v>
      </c>
      <c r="J1189" s="95">
        <v>300</v>
      </c>
      <c r="K1189" s="48">
        <v>22555</v>
      </c>
      <c r="L1189" s="50">
        <v>8549</v>
      </c>
      <c r="M1189" s="48">
        <v>50</v>
      </c>
      <c r="N1189" s="75">
        <v>66.599999999999994</v>
      </c>
      <c r="O1189" s="61">
        <v>351</v>
      </c>
      <c r="P1189" s="44" t="s">
        <v>2539</v>
      </c>
      <c r="Q1189" s="56">
        <v>28</v>
      </c>
      <c r="R1189" s="48" t="s">
        <v>384</v>
      </c>
      <c r="S1189" s="62" t="s">
        <v>385</v>
      </c>
      <c r="T1189" s="73"/>
      <c r="U1189" s="62"/>
      <c r="V1189" s="62"/>
      <c r="W1189" s="52">
        <v>25766406</v>
      </c>
      <c r="X1189" s="57"/>
      <c r="Y1189" s="220"/>
      <c r="Z1189" s="104" t="s">
        <v>3206</v>
      </c>
      <c r="AA1189" s="47" t="str">
        <f>CONCATENATE("&gt;",F1189,"_",C1189," ",Z1189)</f>
        <v>&gt;PA_f_745 Alpha</v>
      </c>
      <c r="AB1189" s="44" t="str">
        <f>P1189</f>
        <v>ACCATGCTAAYGCYAGAGCGTTTTCGCA</v>
      </c>
      <c r="AH1189" s="45">
        <v>1188</v>
      </c>
    </row>
    <row r="1190" spans="1:34" ht="14.25" customHeight="1" thickTop="1" thickBot="1" x14ac:dyDescent="0.25">
      <c r="A1190" s="71">
        <v>100</v>
      </c>
      <c r="B1190" s="53">
        <f>(I1190/1000)/(A1190/1000000)</f>
        <v>420.99999999999994</v>
      </c>
      <c r="C1190" s="220">
        <v>746</v>
      </c>
      <c r="E1190" s="45">
        <v>420.99999999999994</v>
      </c>
      <c r="F1190" s="81" t="s">
        <v>2540</v>
      </c>
      <c r="H1190" s="48">
        <v>421</v>
      </c>
      <c r="I1190" s="49">
        <v>42.1</v>
      </c>
      <c r="J1190" s="95">
        <v>296</v>
      </c>
      <c r="K1190" s="48">
        <v>14519</v>
      </c>
      <c r="L1190" s="50">
        <v>7045</v>
      </c>
      <c r="M1190" s="48">
        <v>55</v>
      </c>
      <c r="N1190" s="75">
        <v>63.9</v>
      </c>
      <c r="O1190" s="61">
        <v>421</v>
      </c>
      <c r="P1190" s="44" t="s">
        <v>2541</v>
      </c>
      <c r="Q1190" s="56">
        <v>23</v>
      </c>
      <c r="R1190" s="48" t="s">
        <v>384</v>
      </c>
      <c r="S1190" s="62" t="s">
        <v>385</v>
      </c>
      <c r="T1190" s="73"/>
      <c r="U1190" s="62"/>
      <c r="V1190" s="62"/>
      <c r="W1190" s="52">
        <v>25766407</v>
      </c>
      <c r="X1190" s="57"/>
      <c r="Z1190" s="104" t="s">
        <v>3233</v>
      </c>
      <c r="AA1190" s="47" t="str">
        <f>CONCATENATE("&gt;",F1190,"_",C1190," ",Z1190)</f>
        <v>&gt;PA_r_746 Alpha.MIDV</v>
      </c>
      <c r="AB1190" s="44" t="str">
        <f>P1190</f>
        <v>GGCGCACTKCCWATGTCHAGGAT</v>
      </c>
      <c r="AH1190" s="45">
        <v>1189</v>
      </c>
    </row>
    <row r="1191" spans="1:34" ht="14.25" customHeight="1" thickTop="1" thickBot="1" x14ac:dyDescent="0.25">
      <c r="A1191" s="71">
        <v>100</v>
      </c>
      <c r="B1191" s="53">
        <f>(I1191/1000)/(A1191/1000000)</f>
        <v>133</v>
      </c>
      <c r="C1191" s="220"/>
      <c r="F1191" s="81" t="s">
        <v>2542</v>
      </c>
      <c r="H1191" s="48">
        <v>133</v>
      </c>
      <c r="I1191" s="49">
        <v>13.3</v>
      </c>
      <c r="J1191" s="95">
        <v>124</v>
      </c>
      <c r="K1191" s="48">
        <v>23833</v>
      </c>
      <c r="L1191" s="50">
        <v>9301</v>
      </c>
      <c r="M1191" s="48">
        <v>50</v>
      </c>
      <c r="N1191" s="75">
        <v>64.8</v>
      </c>
      <c r="O1191" s="61">
        <v>133</v>
      </c>
      <c r="P1191" s="44" t="s">
        <v>2543</v>
      </c>
      <c r="Q1191" s="56">
        <v>26</v>
      </c>
      <c r="R1191" s="48" t="s">
        <v>384</v>
      </c>
      <c r="S1191" s="62" t="s">
        <v>406</v>
      </c>
      <c r="T1191" s="73" t="s">
        <v>278</v>
      </c>
      <c r="U1191" s="62" t="s">
        <v>426</v>
      </c>
      <c r="V1191" s="62"/>
      <c r="W1191" s="52">
        <v>25766408</v>
      </c>
      <c r="X1191" s="57"/>
      <c r="Z1191" s="104" t="s">
        <v>3233</v>
      </c>
      <c r="AA1191" s="47" t="str">
        <f>CONCATENATE("&gt;",F1191,"_",C1191," ",Z1191)</f>
        <v>&gt;MIDV_PA_p_ Alpha.MIDV</v>
      </c>
      <c r="AB1191" s="44" t="str">
        <f>P1191</f>
        <v>TAATWGAAGGAGAGGTGGAAGTGGGC</v>
      </c>
      <c r="AH1191" s="45">
        <v>1190</v>
      </c>
    </row>
    <row r="1192" spans="1:34" ht="14.25" customHeight="1" thickTop="1" thickBot="1" x14ac:dyDescent="0.25">
      <c r="A1192" s="71">
        <v>100</v>
      </c>
      <c r="B1192" s="53">
        <f>(I1192/1000)/(A1192/1000000)</f>
        <v>154</v>
      </c>
      <c r="C1192" s="220">
        <v>667</v>
      </c>
      <c r="F1192" s="81" t="s">
        <v>983</v>
      </c>
      <c r="H1192" s="48">
        <v>154</v>
      </c>
      <c r="I1192" s="49">
        <v>15.4</v>
      </c>
      <c r="J1192" s="95">
        <v>146</v>
      </c>
      <c r="K1192" s="48">
        <v>31898</v>
      </c>
      <c r="L1192" s="50">
        <v>9487</v>
      </c>
      <c r="M1192" s="48">
        <v>36</v>
      </c>
      <c r="N1192" s="75">
        <v>61.7</v>
      </c>
      <c r="O1192" s="61">
        <v>154</v>
      </c>
      <c r="P1192" s="44" t="s">
        <v>866</v>
      </c>
      <c r="Q1192" s="56">
        <v>29</v>
      </c>
      <c r="R1192" s="48" t="s">
        <v>418</v>
      </c>
      <c r="S1192" s="62" t="s">
        <v>385</v>
      </c>
      <c r="T1192" s="73" t="s">
        <v>857</v>
      </c>
      <c r="U1192" s="62"/>
      <c r="V1192" s="62"/>
      <c r="W1192" s="52">
        <v>25754608</v>
      </c>
      <c r="X1192" s="57"/>
      <c r="Z1192" s="104" t="s">
        <v>2413</v>
      </c>
      <c r="AA1192" s="47" t="str">
        <f>CONCATENATE("&gt;",F1192,"_",C1192," ",Z1192)</f>
        <v>&gt;PFlav-fAARBt_667 Flav</v>
      </c>
      <c r="AB1192" s="44" t="str">
        <f>P1192</f>
        <v>TACAACATGATGGGAAAGAGAGAGAARAA</v>
      </c>
      <c r="AH1192" s="45">
        <v>1191</v>
      </c>
    </row>
    <row r="1193" spans="1:34" ht="14.25" customHeight="1" thickTop="1" thickBot="1" x14ac:dyDescent="0.25">
      <c r="A1193" s="71">
        <v>100</v>
      </c>
      <c r="B1193" s="53">
        <f>(I1193/1000)/(A1193/1000000)</f>
        <v>168.99999999999997</v>
      </c>
      <c r="C1193" s="220">
        <v>668</v>
      </c>
      <c r="F1193" s="81" t="s">
        <v>984</v>
      </c>
      <c r="H1193" s="48">
        <v>169</v>
      </c>
      <c r="I1193" s="49">
        <v>16.899999999999999</v>
      </c>
      <c r="J1193" s="95">
        <v>125</v>
      </c>
      <c r="K1193" s="48">
        <v>31472</v>
      </c>
      <c r="L1193" s="50">
        <v>7392</v>
      </c>
      <c r="M1193" s="48">
        <v>60</v>
      </c>
      <c r="N1193" s="75">
        <v>66</v>
      </c>
      <c r="O1193" s="61">
        <v>169</v>
      </c>
      <c r="P1193" s="44" t="s">
        <v>869</v>
      </c>
      <c r="Q1193" s="56">
        <v>23</v>
      </c>
      <c r="R1193" s="48" t="s">
        <v>418</v>
      </c>
      <c r="S1193" s="62" t="s">
        <v>385</v>
      </c>
      <c r="T1193" s="73" t="s">
        <v>857</v>
      </c>
      <c r="U1193" s="62"/>
      <c r="V1193" s="62"/>
      <c r="W1193" s="52">
        <v>25754609</v>
      </c>
      <c r="X1193" s="57"/>
      <c r="Z1193" s="104" t="s">
        <v>2413</v>
      </c>
      <c r="AA1193" s="47" t="str">
        <f>CONCATENATE("&gt;",F1193,"_",C1193," ",Z1193)</f>
        <v>&gt;PFlav-rKRBt_668 Flav</v>
      </c>
      <c r="AB1193" s="44" t="str">
        <f>P1193</f>
        <v>GTGTCCCAKCCRGCTGTGTCATC</v>
      </c>
      <c r="AH1193" s="45">
        <v>1192</v>
      </c>
    </row>
    <row r="1194" spans="1:34" ht="14.25" customHeight="1" thickTop="1" thickBot="1" x14ac:dyDescent="0.25">
      <c r="A1194" s="71">
        <v>100</v>
      </c>
      <c r="B1194" s="53">
        <f>(I1194/1000)/(A1194/1000000)</f>
        <v>585</v>
      </c>
      <c r="C1194" s="220">
        <v>696</v>
      </c>
      <c r="F1194" s="81" t="s">
        <v>2670</v>
      </c>
      <c r="H1194" s="48">
        <v>585</v>
      </c>
      <c r="I1194" s="49">
        <v>58.5</v>
      </c>
      <c r="J1194" s="95">
        <v>378</v>
      </c>
      <c r="K1194" s="48" t="s">
        <v>2682</v>
      </c>
      <c r="L1194" s="50">
        <v>6454</v>
      </c>
      <c r="M1194" s="48">
        <v>42</v>
      </c>
      <c r="N1194" s="75">
        <v>55.9</v>
      </c>
      <c r="O1194" s="61">
        <v>585</v>
      </c>
      <c r="P1194" s="44" t="s">
        <v>2683</v>
      </c>
      <c r="Q1194" s="56">
        <v>21</v>
      </c>
      <c r="R1194" s="48" t="s">
        <v>384</v>
      </c>
      <c r="S1194" s="62" t="s">
        <v>385</v>
      </c>
      <c r="T1194" s="73"/>
      <c r="U1194" s="62"/>
      <c r="V1194" s="62"/>
      <c r="W1194" s="52">
        <v>26036197</v>
      </c>
      <c r="X1194" s="57"/>
      <c r="Z1194" s="104" t="s">
        <v>3234</v>
      </c>
      <c r="AA1194" s="47" t="str">
        <f>CONCATENATE("&gt;",F1194,"_",C1194," ",Z1194)</f>
        <v>&gt;WESSVNS5-557Rv_c_696 Flav.WESSV</v>
      </c>
      <c r="AB1194" s="44" t="str">
        <f>P1194</f>
        <v>CAATCACATCTGGATGATAGG</v>
      </c>
      <c r="AH1194" s="45">
        <v>1193</v>
      </c>
    </row>
    <row r="1195" spans="1:34" ht="14.25" customHeight="1" thickTop="1" thickBot="1" x14ac:dyDescent="0.25">
      <c r="A1195" s="71">
        <v>100</v>
      </c>
      <c r="B1195" s="53">
        <f>(I1195/1000)/(A1195/1000000)</f>
        <v>287</v>
      </c>
      <c r="C1195" s="45">
        <v>697</v>
      </c>
      <c r="F1195" s="81" t="s">
        <v>2674</v>
      </c>
      <c r="H1195" s="48">
        <v>287</v>
      </c>
      <c r="I1195" s="49">
        <v>28.7</v>
      </c>
      <c r="J1195" s="95">
        <v>259</v>
      </c>
      <c r="K1195" s="48">
        <v>23285</v>
      </c>
      <c r="L1195" s="50">
        <v>9033</v>
      </c>
      <c r="M1195" s="48">
        <v>36</v>
      </c>
      <c r="N1195" s="75">
        <v>61.7</v>
      </c>
      <c r="O1195" s="61">
        <v>287</v>
      </c>
      <c r="P1195" s="44" t="s">
        <v>2684</v>
      </c>
      <c r="Q1195" s="56">
        <v>29</v>
      </c>
      <c r="R1195" s="48" t="s">
        <v>384</v>
      </c>
      <c r="S1195" s="62" t="s">
        <v>385</v>
      </c>
      <c r="T1195" s="73"/>
      <c r="U1195" s="62"/>
      <c r="V1195" s="62"/>
      <c r="W1195" s="52">
        <v>26036198</v>
      </c>
      <c r="X1195" s="57"/>
      <c r="Z1195" s="104" t="s">
        <v>3234</v>
      </c>
      <c r="AA1195" s="47" t="str">
        <f>CONCATENATE("&gt;",F1195,"_",C1195," ",Z1195)</f>
        <v>&gt;PFlav-fWESSV_697 Flav.WESSV</v>
      </c>
      <c r="AB1195" s="44" t="str">
        <f>P1195</f>
        <v>TACAACATGATGGGRAAACGTGAAAAGAA</v>
      </c>
      <c r="AH1195" s="45">
        <v>1194</v>
      </c>
    </row>
    <row r="1196" spans="1:34" ht="14.25" customHeight="1" thickTop="1" thickBot="1" x14ac:dyDescent="0.25">
      <c r="A1196" s="71">
        <v>100</v>
      </c>
      <c r="B1196" s="53">
        <f>(I1196/1000)/(A1196/1000000)</f>
        <v>159</v>
      </c>
      <c r="C1196" s="45">
        <v>698</v>
      </c>
      <c r="F1196" s="81" t="s">
        <v>2677</v>
      </c>
      <c r="H1196" s="48">
        <v>159</v>
      </c>
      <c r="I1196" s="49">
        <v>15.9</v>
      </c>
      <c r="J1196" s="95">
        <v>119</v>
      </c>
      <c r="K1196" s="48">
        <v>28216</v>
      </c>
      <c r="L1196" s="50">
        <v>7499</v>
      </c>
      <c r="M1196" s="48">
        <v>41</v>
      </c>
      <c r="N1196" s="75">
        <v>59.3</v>
      </c>
      <c r="O1196" s="61">
        <v>159</v>
      </c>
      <c r="P1196" s="44" t="s">
        <v>2685</v>
      </c>
      <c r="Q1196" s="56">
        <v>24</v>
      </c>
      <c r="R1196" s="48" t="s">
        <v>384</v>
      </c>
      <c r="S1196" s="62" t="s">
        <v>385</v>
      </c>
      <c r="T1196" s="73"/>
      <c r="U1196" s="62"/>
      <c r="V1196" s="62"/>
      <c r="W1196" s="52">
        <v>26036199</v>
      </c>
      <c r="X1196" s="57"/>
      <c r="Z1196" s="104" t="s">
        <v>3234</v>
      </c>
      <c r="AA1196" s="47" t="str">
        <f>CONCATENATE("&gt;",F1196,"_",C1196," ",Z1196)</f>
        <v>&gt;WESSV_NS5_f9011_698 Flav.WESSV</v>
      </c>
      <c r="AB1196" s="44" t="str">
        <f>P1196</f>
        <v>TGAATTTGGCAAAGCAAAGGGAAG</v>
      </c>
      <c r="AH1196" s="45">
        <v>1195</v>
      </c>
    </row>
    <row r="1197" spans="1:34" ht="14.25" customHeight="1" thickTop="1" thickBot="1" x14ac:dyDescent="0.25">
      <c r="A1197" s="71">
        <v>100</v>
      </c>
      <c r="B1197" s="53">
        <f>(I1197/1000)/(A1197/1000000)</f>
        <v>351</v>
      </c>
      <c r="C1197" s="45">
        <v>699</v>
      </c>
      <c r="F1197" s="81" t="s">
        <v>2678</v>
      </c>
      <c r="H1197" s="48">
        <v>351</v>
      </c>
      <c r="I1197" s="49">
        <v>35.1</v>
      </c>
      <c r="J1197" s="95">
        <v>265</v>
      </c>
      <c r="K1197" s="48">
        <v>27242</v>
      </c>
      <c r="L1197" s="50">
        <v>7534</v>
      </c>
      <c r="M1197" s="48">
        <v>44</v>
      </c>
      <c r="N1197" s="75">
        <v>61.3</v>
      </c>
      <c r="O1197" s="61">
        <v>351</v>
      </c>
      <c r="P1197" s="44" t="s">
        <v>2686</v>
      </c>
      <c r="Q1197" s="56">
        <v>25</v>
      </c>
      <c r="R1197" s="48" t="s">
        <v>384</v>
      </c>
      <c r="S1197" s="62" t="s">
        <v>385</v>
      </c>
      <c r="T1197" s="73"/>
      <c r="U1197" s="62"/>
      <c r="V1197" s="62"/>
      <c r="W1197" s="52">
        <v>26036200</v>
      </c>
      <c r="X1197" s="57"/>
      <c r="Z1197" s="104" t="s">
        <v>3234</v>
      </c>
      <c r="AA1197" s="47" t="str">
        <f>CONCATENATE("&gt;",F1197,"_",C1197," ",Z1197)</f>
        <v>&gt;WESSV_NS5_r9198_699 Flav.WESSV</v>
      </c>
      <c r="AB1197" s="44" t="str">
        <f>P1197</f>
        <v>TTTTGCCACCCAGTTCCTTCAGTAT</v>
      </c>
      <c r="AH1197" s="45">
        <v>1196</v>
      </c>
    </row>
    <row r="1198" spans="1:34" ht="14.25" customHeight="1" thickTop="1" thickBot="1" x14ac:dyDescent="0.25">
      <c r="A1198" s="71">
        <v>100</v>
      </c>
      <c r="B1198" s="53">
        <f>(I1198/1000)/(A1198/1000000)</f>
        <v>210</v>
      </c>
      <c r="C1198" s="45">
        <v>700</v>
      </c>
      <c r="F1198" s="81" t="s">
        <v>2679</v>
      </c>
      <c r="H1198" s="48">
        <v>210</v>
      </c>
      <c r="I1198" s="49">
        <v>21</v>
      </c>
      <c r="J1198" s="95">
        <v>178</v>
      </c>
      <c r="K1198" s="48">
        <v>15493</v>
      </c>
      <c r="L1198" s="50">
        <v>8478</v>
      </c>
      <c r="M1198" s="48">
        <v>45</v>
      </c>
      <c r="N1198" s="75">
        <v>61</v>
      </c>
      <c r="O1198" s="61">
        <v>210</v>
      </c>
      <c r="P1198" s="44" t="s">
        <v>2885</v>
      </c>
      <c r="Q1198" s="56">
        <v>24</v>
      </c>
      <c r="R1198" s="48" t="s">
        <v>384</v>
      </c>
      <c r="S1198" s="62" t="s">
        <v>406</v>
      </c>
      <c r="T1198" s="73" t="s">
        <v>278</v>
      </c>
      <c r="U1198" s="62" t="s">
        <v>426</v>
      </c>
      <c r="V1198" s="62"/>
      <c r="W1198" s="52">
        <v>26036201</v>
      </c>
      <c r="X1198" s="57"/>
      <c r="Z1198" s="104" t="s">
        <v>3234</v>
      </c>
      <c r="AA1198" s="47" t="str">
        <f>CONCATENATE("&gt;",F1198,"_",C1198," ",Z1198)</f>
        <v>&gt;WESSV_NS5_p9144_700 Flav.WESSV</v>
      </c>
      <c r="AB1198" s="44" t="str">
        <f>P1198</f>
        <v>GAAGGAACAGGCTTACAGTACCTT</v>
      </c>
      <c r="AH1198" s="45">
        <v>1197</v>
      </c>
    </row>
    <row r="1199" spans="1:34" ht="14.25" customHeight="1" thickTop="1" thickBot="1" x14ac:dyDescent="0.25">
      <c r="A1199" s="71">
        <v>100</v>
      </c>
      <c r="B1199" s="53">
        <f>(I1199/1000)/(A1199/1000000)</f>
        <v>105</v>
      </c>
      <c r="C1199" s="220">
        <v>820</v>
      </c>
      <c r="F1199" s="81" t="s">
        <v>983</v>
      </c>
      <c r="H1199" s="48">
        <v>105</v>
      </c>
      <c r="I1199" s="49">
        <v>10.5</v>
      </c>
      <c r="J1199" s="95">
        <v>100</v>
      </c>
      <c r="K1199" s="48">
        <v>4</v>
      </c>
      <c r="L1199" s="50">
        <v>9487</v>
      </c>
      <c r="M1199" s="48">
        <v>36</v>
      </c>
      <c r="N1199" s="75">
        <v>61.7</v>
      </c>
      <c r="O1199" s="61">
        <v>105</v>
      </c>
      <c r="P1199" s="44" t="s">
        <v>866</v>
      </c>
      <c r="Q1199" s="56">
        <v>29</v>
      </c>
      <c r="R1199" s="48" t="s">
        <v>418</v>
      </c>
      <c r="S1199" s="62" t="s">
        <v>385</v>
      </c>
      <c r="T1199" s="73" t="s">
        <v>857</v>
      </c>
      <c r="U1199" s="62"/>
      <c r="V1199" s="62"/>
      <c r="W1199" s="52">
        <v>21457502</v>
      </c>
      <c r="X1199" s="57"/>
      <c r="Z1199" s="104" t="s">
        <v>2413</v>
      </c>
      <c r="AA1199" s="47" t="str">
        <f>CONCATENATE("&gt;",F1199,"_",C1199," ",Z1199)</f>
        <v>&gt;PFlav-fAARBt_820 Flav</v>
      </c>
      <c r="AB1199" s="44" t="str">
        <f>P1199</f>
        <v>TACAACATGATGGGAAAGAGAGAGAARAA</v>
      </c>
      <c r="AH1199" s="45">
        <v>1198</v>
      </c>
    </row>
    <row r="1200" spans="1:34" ht="14.25" customHeight="1" thickTop="1" thickBot="1" x14ac:dyDescent="0.25">
      <c r="A1200" s="71">
        <v>100</v>
      </c>
      <c r="B1200" s="53">
        <f>(I1200/1000)/(A1200/1000000)</f>
        <v>123</v>
      </c>
      <c r="C1200" s="220">
        <v>821</v>
      </c>
      <c r="F1200" s="81" t="s">
        <v>984</v>
      </c>
      <c r="H1200" s="48">
        <v>123</v>
      </c>
      <c r="I1200" s="49">
        <v>12.3</v>
      </c>
      <c r="J1200" s="95">
        <v>91</v>
      </c>
      <c r="K1200" s="48">
        <v>2.8</v>
      </c>
      <c r="L1200" s="50">
        <v>7392</v>
      </c>
      <c r="M1200" s="48">
        <v>60</v>
      </c>
      <c r="N1200" s="75">
        <v>66</v>
      </c>
      <c r="O1200" s="61">
        <v>123</v>
      </c>
      <c r="P1200" s="44" t="s">
        <v>869</v>
      </c>
      <c r="Q1200" s="56">
        <v>23</v>
      </c>
      <c r="R1200" s="48" t="s">
        <v>418</v>
      </c>
      <c r="S1200" s="62" t="s">
        <v>385</v>
      </c>
      <c r="T1200" s="73" t="s">
        <v>857</v>
      </c>
      <c r="U1200" s="62"/>
      <c r="V1200" s="62"/>
      <c r="W1200" s="52">
        <v>21457503</v>
      </c>
      <c r="X1200" s="57"/>
      <c r="Z1200" s="104" t="s">
        <v>2413</v>
      </c>
      <c r="AA1200" s="47" t="str">
        <f>CONCATENATE("&gt;",F1200,"_",C1200," ",Z1200)</f>
        <v>&gt;PFlav-rKRBt_821 Flav</v>
      </c>
      <c r="AB1200" s="44" t="str">
        <f>P1200</f>
        <v>GTGTCCCAKCCRGCTGTGTCATC</v>
      </c>
      <c r="AH1200" s="45">
        <v>1199</v>
      </c>
    </row>
    <row r="1201" spans="1:34" ht="14.25" customHeight="1" thickTop="1" thickBot="1" x14ac:dyDescent="0.25">
      <c r="A1201" s="71">
        <v>100</v>
      </c>
      <c r="B1201" s="53">
        <f>(I1201/1000)/(A1201/1000000)</f>
        <v>0</v>
      </c>
      <c r="F1201" s="81"/>
      <c r="I1201" s="49"/>
      <c r="J1201" s="95"/>
      <c r="L1201" s="50"/>
      <c r="N1201" s="75"/>
      <c r="O1201" s="61"/>
      <c r="Q1201" s="56"/>
      <c r="S1201" s="62"/>
      <c r="T1201" s="73"/>
      <c r="U1201" s="62"/>
      <c r="V1201" s="62"/>
      <c r="W1201" s="52"/>
      <c r="X1201" s="57"/>
      <c r="AA1201" s="47" t="str">
        <f>CONCATENATE("&gt;",F1201,"_",C1201," ",Z1201)</f>
        <v xml:space="preserve">&gt;_ </v>
      </c>
      <c r="AB1201" s="44">
        <f>P1201</f>
        <v>0</v>
      </c>
      <c r="AH1201" s="45">
        <v>1200</v>
      </c>
    </row>
    <row r="1202" spans="1:34" ht="14.25" customHeight="1" thickTop="1" thickBot="1" x14ac:dyDescent="0.25">
      <c r="A1202" s="71">
        <v>100</v>
      </c>
      <c r="B1202" s="53">
        <f>(I1202/1000)/(A1202/1000000)</f>
        <v>0</v>
      </c>
      <c r="F1202" s="81"/>
      <c r="I1202" s="49"/>
      <c r="J1202" s="95"/>
      <c r="L1202" s="50"/>
      <c r="N1202" s="75"/>
      <c r="O1202" s="61"/>
      <c r="Q1202" s="56"/>
      <c r="S1202" s="62"/>
      <c r="T1202" s="73"/>
      <c r="U1202" s="62"/>
      <c r="V1202" s="62"/>
      <c r="W1202" s="52"/>
      <c r="X1202" s="57"/>
      <c r="AA1202" s="47" t="str">
        <f>CONCATENATE("&gt;",F1202,"_",C1202," ",Z1202)</f>
        <v xml:space="preserve">&gt;_ </v>
      </c>
      <c r="AB1202" s="44">
        <f>P1202</f>
        <v>0</v>
      </c>
      <c r="AH1202" s="45">
        <v>1201</v>
      </c>
    </row>
    <row r="1203" spans="1:34" ht="14.25" customHeight="1" thickTop="1" thickBot="1" x14ac:dyDescent="0.25">
      <c r="A1203" s="71">
        <v>100</v>
      </c>
      <c r="B1203" s="53">
        <f>(I1203/1000)/(A1203/1000000)</f>
        <v>0</v>
      </c>
      <c r="F1203" s="81"/>
      <c r="I1203" s="49"/>
      <c r="J1203" s="95"/>
      <c r="L1203" s="50"/>
      <c r="N1203" s="75"/>
      <c r="O1203" s="61"/>
      <c r="Q1203" s="56"/>
      <c r="S1203" s="62"/>
      <c r="T1203" s="73"/>
      <c r="U1203" s="62"/>
      <c r="V1203" s="62"/>
      <c r="W1203" s="52"/>
      <c r="X1203" s="57"/>
      <c r="AA1203" s="47" t="str">
        <f>CONCATENATE("&gt;",F1203,"_",C1203," ",Z1203)</f>
        <v xml:space="preserve">&gt;_ </v>
      </c>
      <c r="AB1203" s="44">
        <f>P1203</f>
        <v>0</v>
      </c>
      <c r="AH1203" s="45">
        <v>1202</v>
      </c>
    </row>
    <row r="1204" spans="1:34" ht="14.25" customHeight="1" thickTop="1" thickBot="1" x14ac:dyDescent="0.25">
      <c r="A1204" s="71">
        <v>100</v>
      </c>
      <c r="B1204" s="53">
        <f>(I1204/1000)/(A1204/1000000)</f>
        <v>0</v>
      </c>
      <c r="F1204" s="81"/>
      <c r="I1204" s="49"/>
      <c r="J1204" s="95"/>
      <c r="L1204" s="50"/>
      <c r="N1204" s="75"/>
      <c r="O1204" s="61"/>
      <c r="Q1204" s="56"/>
      <c r="S1204" s="62"/>
      <c r="T1204" s="73"/>
      <c r="U1204" s="62"/>
      <c r="V1204" s="62"/>
      <c r="W1204" s="52"/>
      <c r="X1204" s="57"/>
      <c r="AA1204" s="47" t="str">
        <f>CONCATENATE("&gt;",F1204,"_",C1204," ",Z1204)</f>
        <v xml:space="preserve">&gt;_ </v>
      </c>
      <c r="AB1204" s="44">
        <f>P1204</f>
        <v>0</v>
      </c>
      <c r="AH1204" s="45">
        <v>1203</v>
      </c>
    </row>
    <row r="1205" spans="1:34" ht="14.25" customHeight="1" thickTop="1" thickBot="1" x14ac:dyDescent="0.25">
      <c r="A1205" s="71">
        <v>100</v>
      </c>
      <c r="B1205" s="53">
        <f>(I1205/1000)/(A1205/1000000)</f>
        <v>0</v>
      </c>
      <c r="F1205" s="81"/>
      <c r="I1205" s="49"/>
      <c r="J1205" s="95"/>
      <c r="L1205" s="50"/>
      <c r="N1205" s="75"/>
      <c r="O1205" s="61"/>
      <c r="Q1205" s="56"/>
      <c r="S1205" s="62"/>
      <c r="T1205" s="73"/>
      <c r="U1205" s="62"/>
      <c r="V1205" s="62"/>
      <c r="W1205" s="52"/>
      <c r="X1205" s="57"/>
      <c r="AA1205" s="47" t="str">
        <f>CONCATENATE("&gt;",F1205,"_",C1205," ",Z1205)</f>
        <v xml:space="preserve">&gt;_ </v>
      </c>
      <c r="AB1205" s="44">
        <f>P1205</f>
        <v>0</v>
      </c>
      <c r="AH1205" s="45">
        <v>1204</v>
      </c>
    </row>
    <row r="1206" spans="1:34" ht="14.25" customHeight="1" thickTop="1" thickBot="1" x14ac:dyDescent="0.25">
      <c r="A1206" s="71">
        <v>100</v>
      </c>
      <c r="B1206" s="53">
        <f>(I1206/1000)/(A1206/1000000)</f>
        <v>347.99999999999994</v>
      </c>
      <c r="F1206" s="81" t="s">
        <v>1379</v>
      </c>
      <c r="H1206" s="48">
        <v>348</v>
      </c>
      <c r="I1206" s="49">
        <v>34.799999999999997</v>
      </c>
      <c r="J1206" s="95">
        <v>298</v>
      </c>
      <c r="K1206" s="48">
        <v>13789</v>
      </c>
      <c r="L1206" s="50">
        <v>8555</v>
      </c>
      <c r="M1206" s="48">
        <v>46</v>
      </c>
      <c r="N1206" s="75">
        <v>65.099999999999994</v>
      </c>
      <c r="O1206" s="61">
        <v>348</v>
      </c>
      <c r="P1206" s="44" t="s">
        <v>1380</v>
      </c>
      <c r="Q1206" s="56">
        <v>28</v>
      </c>
      <c r="R1206" s="48" t="s">
        <v>384</v>
      </c>
      <c r="S1206" s="62" t="s">
        <v>385</v>
      </c>
      <c r="T1206" s="73"/>
      <c r="U1206" s="62"/>
      <c r="V1206" s="62"/>
      <c r="W1206" s="52">
        <v>26022007</v>
      </c>
      <c r="X1206" s="57"/>
      <c r="AA1206" s="47" t="str">
        <f>CONCATENATE("&gt;",F1206,"_",C1206," ",Z1206)</f>
        <v xml:space="preserve">&gt;VIR966F_ </v>
      </c>
      <c r="AB1206" s="44" t="str">
        <f>P1206</f>
        <v>TCCATGCTAATGCTAGAGCGTTTTCGCA</v>
      </c>
      <c r="AH1206" s="45">
        <v>1205</v>
      </c>
    </row>
    <row r="1207" spans="1:34" ht="14.25" customHeight="1" thickTop="1" thickBot="1" x14ac:dyDescent="0.25">
      <c r="A1207" s="71">
        <v>100</v>
      </c>
      <c r="B1207" s="53">
        <f>(I1207/1000)/(A1207/1000000)</f>
        <v>345.99999999999994</v>
      </c>
      <c r="F1207" s="81" t="s">
        <v>1379</v>
      </c>
      <c r="H1207" s="48">
        <v>346</v>
      </c>
      <c r="I1207" s="49">
        <v>34.6</v>
      </c>
      <c r="J1207" s="95">
        <v>296</v>
      </c>
      <c r="K1207" s="48">
        <v>11232</v>
      </c>
      <c r="L1207" s="50">
        <v>8555</v>
      </c>
      <c r="M1207" s="48">
        <v>46</v>
      </c>
      <c r="N1207" s="75">
        <v>65.099999999999994</v>
      </c>
      <c r="O1207" s="61">
        <v>346</v>
      </c>
      <c r="P1207" s="44" t="s">
        <v>1380</v>
      </c>
      <c r="Q1207" s="56">
        <v>28</v>
      </c>
      <c r="R1207" s="48" t="s">
        <v>384</v>
      </c>
      <c r="S1207" s="62" t="s">
        <v>385</v>
      </c>
      <c r="T1207" s="73"/>
      <c r="U1207" s="62"/>
      <c r="V1207" s="62"/>
      <c r="W1207" s="52">
        <v>26022008</v>
      </c>
      <c r="X1207" s="57"/>
      <c r="AA1207" s="47" t="str">
        <f>CONCATENATE("&gt;",F1207,"_",C1207," ",Z1207)</f>
        <v xml:space="preserve">&gt;VIR966F_ </v>
      </c>
      <c r="AB1207" s="44" t="str">
        <f>P1207</f>
        <v>TCCATGCTAATGCTAGAGCGTTTTCGCA</v>
      </c>
      <c r="AH1207" s="45">
        <v>1206</v>
      </c>
    </row>
    <row r="1208" spans="1:34" ht="14.25" customHeight="1" thickTop="1" thickBot="1" x14ac:dyDescent="0.25">
      <c r="A1208" s="71">
        <v>100</v>
      </c>
      <c r="B1208" s="53">
        <f>(I1208/1000)/(A1208/1000000)</f>
        <v>492.99999999999994</v>
      </c>
      <c r="F1208" s="81" t="s">
        <v>1381</v>
      </c>
      <c r="H1208" s="48">
        <v>493</v>
      </c>
      <c r="I1208" s="49">
        <v>49.3</v>
      </c>
      <c r="J1208" s="95">
        <v>361</v>
      </c>
      <c r="K1208" s="48">
        <v>20790</v>
      </c>
      <c r="L1208" s="50">
        <v>7329</v>
      </c>
      <c r="M1208" s="48">
        <v>54</v>
      </c>
      <c r="N1208" s="75">
        <v>64.400000000000006</v>
      </c>
      <c r="O1208" s="61">
        <v>493</v>
      </c>
      <c r="P1208" s="44" t="s">
        <v>1382</v>
      </c>
      <c r="Q1208" s="56">
        <v>24</v>
      </c>
      <c r="R1208" s="48" t="s">
        <v>384</v>
      </c>
      <c r="S1208" s="62" t="s">
        <v>385</v>
      </c>
      <c r="T1208" s="73"/>
      <c r="U1208" s="62"/>
      <c r="V1208" s="62"/>
      <c r="W1208" s="52">
        <v>26022009</v>
      </c>
      <c r="X1208" s="57"/>
      <c r="AA1208" s="47" t="str">
        <f>CONCATENATE("&gt;",F1208,"_",C1208," ",Z1208)</f>
        <v xml:space="preserve">&gt;VIR966R_ </v>
      </c>
      <c r="AB1208" s="44" t="str">
        <f>P1208</f>
        <v>TGGCGCACTTCCAATGTCCAGGAT</v>
      </c>
      <c r="AH1208" s="45">
        <v>1207</v>
      </c>
    </row>
    <row r="1209" spans="1:34" ht="14.25" customHeight="1" thickTop="1" thickBot="1" x14ac:dyDescent="0.25">
      <c r="A1209" s="71">
        <v>100</v>
      </c>
      <c r="B1209" s="53">
        <f>(I1209/1000)/(A1209/1000000)</f>
        <v>533.99999999999989</v>
      </c>
      <c r="F1209" s="81" t="s">
        <v>1381</v>
      </c>
      <c r="H1209" s="48">
        <v>534</v>
      </c>
      <c r="I1209" s="49">
        <v>53.4</v>
      </c>
      <c r="J1209" s="95">
        <v>392</v>
      </c>
      <c r="K1209" s="48" t="s">
        <v>2563</v>
      </c>
      <c r="L1209" s="50">
        <v>7329</v>
      </c>
      <c r="M1209" s="48">
        <v>54</v>
      </c>
      <c r="N1209" s="75">
        <v>64.400000000000006</v>
      </c>
      <c r="O1209" s="61">
        <v>534</v>
      </c>
      <c r="P1209" s="44" t="s">
        <v>1382</v>
      </c>
      <c r="Q1209" s="56">
        <v>24</v>
      </c>
      <c r="R1209" s="48" t="s">
        <v>384</v>
      </c>
      <c r="S1209" s="62" t="s">
        <v>385</v>
      </c>
      <c r="T1209" s="73"/>
      <c r="U1209" s="62"/>
      <c r="V1209" s="62"/>
      <c r="W1209" s="52">
        <v>26022010</v>
      </c>
      <c r="X1209" s="57"/>
      <c r="AA1209" s="47" t="str">
        <f>CONCATENATE("&gt;",F1209,"_",C1209," ",Z1209)</f>
        <v xml:space="preserve">&gt;VIR966R_ </v>
      </c>
      <c r="AB1209" s="44" t="str">
        <f>P1209</f>
        <v>TGGCGCACTTCCAATGTCCAGGAT</v>
      </c>
      <c r="AH1209" s="45">
        <v>1208</v>
      </c>
    </row>
    <row r="1210" spans="1:34" ht="14.25" customHeight="1" thickTop="1" thickBot="1" x14ac:dyDescent="0.25">
      <c r="A1210" s="71">
        <v>100</v>
      </c>
      <c r="B1210" s="53">
        <f>(I1210/1000)/(A1210/1000000)</f>
        <v>340.99999999999994</v>
      </c>
      <c r="C1210" s="220"/>
      <c r="F1210" s="81" t="s">
        <v>2564</v>
      </c>
      <c r="H1210" s="48">
        <v>341</v>
      </c>
      <c r="I1210" s="49">
        <v>34.1</v>
      </c>
      <c r="J1210" s="95">
        <v>264</v>
      </c>
      <c r="K1210" s="48">
        <v>25812</v>
      </c>
      <c r="L1210" s="50">
        <v>7721</v>
      </c>
      <c r="M1210" s="48">
        <v>44</v>
      </c>
      <c r="N1210" s="75">
        <v>61.3</v>
      </c>
      <c r="O1210" s="61">
        <v>341</v>
      </c>
      <c r="P1210" s="44" t="s">
        <v>1386</v>
      </c>
      <c r="Q1210" s="56">
        <v>25</v>
      </c>
      <c r="R1210" s="48" t="s">
        <v>384</v>
      </c>
      <c r="S1210" s="62" t="s">
        <v>385</v>
      </c>
      <c r="T1210" s="73"/>
      <c r="U1210" s="62"/>
      <c r="V1210" s="62"/>
      <c r="W1210" s="52">
        <v>26022011</v>
      </c>
      <c r="X1210" s="57"/>
      <c r="Z1210" s="104" t="s">
        <v>3311</v>
      </c>
      <c r="AA1210" s="47" t="str">
        <f>CONCATENATE("&gt;",F1210,"_",C1210," ",Z1210)</f>
        <v>&gt;Cal_Bwa_Forw_ BunyaV.CEV</v>
      </c>
      <c r="AB1210" s="44" t="str">
        <f>P1210</f>
        <v>GCAAATGGATTTGATCCTGATGCAG</v>
      </c>
      <c r="AH1210" s="45">
        <v>1209</v>
      </c>
    </row>
    <row r="1211" spans="1:34" ht="14.25" customHeight="1" thickTop="1" thickBot="1" x14ac:dyDescent="0.25">
      <c r="A1211" s="71">
        <v>100</v>
      </c>
      <c r="B1211" s="53">
        <f>(I1211/1000)/(A1211/1000000)</f>
        <v>323.99999999999994</v>
      </c>
      <c r="C1211" s="220"/>
      <c r="F1211" s="81" t="s">
        <v>2564</v>
      </c>
      <c r="H1211" s="48">
        <v>324</v>
      </c>
      <c r="I1211" s="49">
        <v>32.4</v>
      </c>
      <c r="J1211" s="95">
        <v>250</v>
      </c>
      <c r="K1211" s="48">
        <v>44440</v>
      </c>
      <c r="L1211" s="50">
        <v>7721</v>
      </c>
      <c r="M1211" s="48">
        <v>44</v>
      </c>
      <c r="N1211" s="75">
        <v>61.3</v>
      </c>
      <c r="O1211" s="61">
        <v>324</v>
      </c>
      <c r="P1211" s="44" t="s">
        <v>1386</v>
      </c>
      <c r="Q1211" s="56">
        <v>25</v>
      </c>
      <c r="R1211" s="48" t="s">
        <v>384</v>
      </c>
      <c r="S1211" s="62" t="s">
        <v>385</v>
      </c>
      <c r="T1211" s="73"/>
      <c r="U1211" s="62"/>
      <c r="V1211" s="62"/>
      <c r="W1211" s="52">
        <v>26022012</v>
      </c>
      <c r="X1211" s="57"/>
      <c r="Z1211" s="104" t="s">
        <v>3311</v>
      </c>
      <c r="AA1211" s="47" t="str">
        <f>CONCATENATE("&gt;",F1211,"_",C1211," ",Z1211)</f>
        <v>&gt;Cal_Bwa_Forw_ BunyaV.CEV</v>
      </c>
      <c r="AB1211" s="44" t="str">
        <f>P1211</f>
        <v>GCAAATGGATTTGATCCTGATGCAG</v>
      </c>
      <c r="AH1211" s="45">
        <v>1210</v>
      </c>
    </row>
    <row r="1212" spans="1:34" ht="14.25" customHeight="1" thickTop="1" thickBot="1" x14ac:dyDescent="0.25">
      <c r="A1212" s="71">
        <v>100</v>
      </c>
      <c r="B1212" s="53">
        <f>(I1212/1000)/(A1212/1000000)</f>
        <v>340</v>
      </c>
      <c r="C1212" s="220"/>
      <c r="F1212" s="81" t="s">
        <v>2565</v>
      </c>
      <c r="H1212" s="48">
        <v>340</v>
      </c>
      <c r="I1212" s="49">
        <v>34</v>
      </c>
      <c r="J1212" s="95">
        <v>262</v>
      </c>
      <c r="K1212" s="48">
        <v>44805</v>
      </c>
      <c r="L1212" s="50">
        <v>7693</v>
      </c>
      <c r="M1212" s="48">
        <v>36</v>
      </c>
      <c r="N1212" s="75">
        <v>58.1</v>
      </c>
      <c r="O1212" s="61">
        <v>340</v>
      </c>
      <c r="P1212" s="44" t="s">
        <v>1394</v>
      </c>
      <c r="Q1212" s="56">
        <v>25</v>
      </c>
      <c r="R1212" s="48" t="s">
        <v>384</v>
      </c>
      <c r="S1212" s="62" t="s">
        <v>385</v>
      </c>
      <c r="T1212" s="73"/>
      <c r="U1212" s="62"/>
      <c r="V1212" s="62"/>
      <c r="W1212" s="52">
        <v>26022013</v>
      </c>
      <c r="X1212" s="57"/>
      <c r="Z1212" s="104" t="s">
        <v>3311</v>
      </c>
      <c r="AA1212" s="47" t="str">
        <f>CONCATENATE("&gt;",F1212,"_",C1212," ",Z1212)</f>
        <v>&gt;Cal_Bwa_Rev_ BunyaV.CEV</v>
      </c>
      <c r="AB1212" s="44" t="str">
        <f>P1212</f>
        <v>TTGTTCCTGTTTGCTGGAAAATGAT</v>
      </c>
      <c r="AH1212" s="45">
        <v>1211</v>
      </c>
    </row>
    <row r="1213" spans="1:34" ht="14.25" customHeight="1" thickTop="1" thickBot="1" x14ac:dyDescent="0.25">
      <c r="A1213" s="71">
        <v>100</v>
      </c>
      <c r="B1213" s="53">
        <f>(I1213/1000)/(A1213/1000000)</f>
        <v>347.99999999999994</v>
      </c>
      <c r="C1213" s="220"/>
      <c r="F1213" s="81" t="s">
        <v>2565</v>
      </c>
      <c r="H1213" s="48">
        <v>348</v>
      </c>
      <c r="I1213" s="49">
        <v>34.799999999999997</v>
      </c>
      <c r="J1213" s="95">
        <v>268</v>
      </c>
      <c r="K1213" s="48">
        <v>16316</v>
      </c>
      <c r="L1213" s="50">
        <v>7693</v>
      </c>
      <c r="M1213" s="48">
        <v>36</v>
      </c>
      <c r="N1213" s="75">
        <v>58.1</v>
      </c>
      <c r="O1213" s="61">
        <v>348</v>
      </c>
      <c r="P1213" s="44" t="s">
        <v>1394</v>
      </c>
      <c r="Q1213" s="56">
        <v>25</v>
      </c>
      <c r="R1213" s="48" t="s">
        <v>384</v>
      </c>
      <c r="S1213" s="62" t="s">
        <v>385</v>
      </c>
      <c r="T1213" s="73"/>
      <c r="U1213" s="62"/>
      <c r="V1213" s="62"/>
      <c r="W1213" s="52">
        <v>26022014</v>
      </c>
      <c r="X1213" s="57"/>
      <c r="Z1213" s="104" t="s">
        <v>3311</v>
      </c>
      <c r="AA1213" s="47" t="str">
        <f>CONCATENATE("&gt;",F1213,"_",C1213," ",Z1213)</f>
        <v>&gt;Cal_Bwa_Rev_ BunyaV.CEV</v>
      </c>
      <c r="AB1213" s="44" t="str">
        <f>P1213</f>
        <v>TTGTTCCTGTTTGCTGGAAAATGAT</v>
      </c>
      <c r="AH1213" s="45">
        <v>1212</v>
      </c>
    </row>
    <row r="1214" spans="1:34" ht="14.25" customHeight="1" thickTop="1" thickBot="1" x14ac:dyDescent="0.25">
      <c r="A1214" s="71">
        <v>100</v>
      </c>
      <c r="B1214" s="53">
        <f>(I1214/1000)/(A1214/1000000)</f>
        <v>352</v>
      </c>
      <c r="C1214" s="220"/>
      <c r="F1214" s="81" t="s">
        <v>2566</v>
      </c>
      <c r="H1214" s="48">
        <v>352</v>
      </c>
      <c r="I1214" s="49">
        <v>35.200000000000003</v>
      </c>
      <c r="J1214" s="95">
        <v>278</v>
      </c>
      <c r="K1214" s="48">
        <v>30560</v>
      </c>
      <c r="L1214" s="50">
        <v>7890</v>
      </c>
      <c r="M1214" s="48">
        <v>46</v>
      </c>
      <c r="N1214" s="75">
        <v>63.2</v>
      </c>
      <c r="O1214" s="61">
        <v>352</v>
      </c>
      <c r="P1214" s="44" t="s">
        <v>1388</v>
      </c>
      <c r="Q1214" s="56">
        <v>26</v>
      </c>
      <c r="R1214" s="48" t="s">
        <v>384</v>
      </c>
      <c r="S1214" s="62" t="s">
        <v>385</v>
      </c>
      <c r="T1214" s="73"/>
      <c r="U1214" s="62"/>
      <c r="V1214" s="62"/>
      <c r="W1214" s="52">
        <v>26022015</v>
      </c>
      <c r="X1214" s="57"/>
      <c r="Y1214" s="220"/>
      <c r="Z1214" s="104" t="s">
        <v>3310</v>
      </c>
      <c r="AA1214" s="47" t="str">
        <f>CONCATENATE("&gt;",F1214,"_",C1214," ",Z1214)</f>
        <v>&gt;Bun_group_forward_ BunyaV.Bunyamw</v>
      </c>
      <c r="AB1214" s="44" t="str">
        <f>P1214</f>
        <v>CTGCTAACACCAGCAGTACTTTTGAC</v>
      </c>
      <c r="AH1214" s="45">
        <v>1213</v>
      </c>
    </row>
    <row r="1215" spans="1:34" ht="14.25" customHeight="1" thickTop="1" thickBot="1" x14ac:dyDescent="0.25">
      <c r="A1215" s="71">
        <v>100</v>
      </c>
      <c r="B1215" s="53">
        <f>(I1215/1000)/(A1215/1000000)</f>
        <v>340.99999999999994</v>
      </c>
      <c r="C1215" s="220"/>
      <c r="F1215" s="81" t="s">
        <v>2566</v>
      </c>
      <c r="H1215" s="48">
        <v>341</v>
      </c>
      <c r="I1215" s="49">
        <v>34.1</v>
      </c>
      <c r="J1215" s="95">
        <v>269</v>
      </c>
      <c r="K1215" s="48">
        <v>18507</v>
      </c>
      <c r="L1215" s="50">
        <v>7890</v>
      </c>
      <c r="M1215" s="48">
        <v>46</v>
      </c>
      <c r="N1215" s="75">
        <v>63.2</v>
      </c>
      <c r="O1215" s="61">
        <v>341</v>
      </c>
      <c r="P1215" s="44" t="s">
        <v>1388</v>
      </c>
      <c r="Q1215" s="56">
        <v>26</v>
      </c>
      <c r="R1215" s="48" t="s">
        <v>384</v>
      </c>
      <c r="S1215" s="62" t="s">
        <v>385</v>
      </c>
      <c r="T1215" s="73"/>
      <c r="U1215" s="62"/>
      <c r="V1215" s="62"/>
      <c r="W1215" s="52">
        <v>26022016</v>
      </c>
      <c r="X1215" s="57"/>
      <c r="Y1215" s="220"/>
      <c r="Z1215" s="104" t="s">
        <v>3310</v>
      </c>
      <c r="AA1215" s="47" t="str">
        <f>CONCATENATE("&gt;",F1215,"_",C1215," ",Z1215)</f>
        <v>&gt;Bun_group_forward_ BunyaV.Bunyamw</v>
      </c>
      <c r="AB1215" s="44" t="str">
        <f>P1215</f>
        <v>CTGCTAACACCAGCAGTACTTTTGAC</v>
      </c>
      <c r="AH1215" s="45">
        <v>1214</v>
      </c>
    </row>
    <row r="1216" spans="1:34" ht="14.25" customHeight="1" thickTop="1" thickBot="1" x14ac:dyDescent="0.25">
      <c r="A1216" s="71">
        <v>100</v>
      </c>
      <c r="B1216" s="53">
        <f>(I1216/1000)/(A1216/1000000)</f>
        <v>378.99999999999994</v>
      </c>
      <c r="C1216" s="220"/>
      <c r="F1216" s="81" t="s">
        <v>2567</v>
      </c>
      <c r="H1216" s="48">
        <v>379</v>
      </c>
      <c r="I1216" s="49">
        <v>37.9</v>
      </c>
      <c r="J1216" s="95">
        <v>330</v>
      </c>
      <c r="K1216" s="48">
        <v>46722</v>
      </c>
      <c r="L1216" s="50">
        <v>8703</v>
      </c>
      <c r="M1216" s="48">
        <v>53</v>
      </c>
      <c r="N1216" s="75">
        <v>68</v>
      </c>
      <c r="O1216" s="61">
        <v>379</v>
      </c>
      <c r="P1216" s="44" t="s">
        <v>1396</v>
      </c>
      <c r="Q1216" s="56">
        <v>28</v>
      </c>
      <c r="R1216" s="48" t="s">
        <v>384</v>
      </c>
      <c r="S1216" s="62" t="s">
        <v>385</v>
      </c>
      <c r="T1216" s="73"/>
      <c r="U1216" s="62"/>
      <c r="V1216" s="62"/>
      <c r="W1216" s="52">
        <v>26022017</v>
      </c>
      <c r="X1216" s="57"/>
      <c r="Y1216" s="220"/>
      <c r="Z1216" s="104" t="s">
        <v>3310</v>
      </c>
      <c r="AA1216" s="47" t="str">
        <f>CONCATENATE("&gt;",F1216,"_",C1216," ",Z1216)</f>
        <v>&gt;Bun_group_reverse_ BunyaV.Bunyamw</v>
      </c>
      <c r="AB1216" s="44" t="str">
        <f>P1216</f>
        <v>TGGAGGGTAAGACCATCGTCAGGAACTG</v>
      </c>
      <c r="AH1216" s="45">
        <v>1215</v>
      </c>
    </row>
    <row r="1217" spans="1:34" ht="14.25" customHeight="1" thickTop="1" thickBot="1" x14ac:dyDescent="0.25">
      <c r="A1217" s="71">
        <v>100</v>
      </c>
      <c r="B1217" s="53">
        <f>(I1217/1000)/(A1217/1000000)</f>
        <v>336.00000000000006</v>
      </c>
      <c r="C1217" s="220"/>
      <c r="F1217" s="81" t="s">
        <v>2567</v>
      </c>
      <c r="H1217" s="48">
        <v>336</v>
      </c>
      <c r="I1217" s="49">
        <v>33.6</v>
      </c>
      <c r="J1217" s="95">
        <v>293</v>
      </c>
      <c r="K1217" s="48">
        <v>32417</v>
      </c>
      <c r="L1217" s="50">
        <v>8703</v>
      </c>
      <c r="M1217" s="48">
        <v>53</v>
      </c>
      <c r="N1217" s="75">
        <v>68</v>
      </c>
      <c r="O1217" s="61">
        <v>336</v>
      </c>
      <c r="P1217" s="44" t="s">
        <v>1396</v>
      </c>
      <c r="Q1217" s="56">
        <v>28</v>
      </c>
      <c r="R1217" s="48" t="s">
        <v>384</v>
      </c>
      <c r="S1217" s="62" t="s">
        <v>385</v>
      </c>
      <c r="T1217" s="73"/>
      <c r="U1217" s="62"/>
      <c r="V1217" s="62"/>
      <c r="W1217" s="52">
        <v>26022018</v>
      </c>
      <c r="X1217" s="57"/>
      <c r="Y1217" s="220"/>
      <c r="Z1217" s="104" t="s">
        <v>3310</v>
      </c>
      <c r="AA1217" s="47" t="str">
        <f>CONCATENATE("&gt;",F1217,"_",C1217," ",Z1217)</f>
        <v>&gt;Bun_group_reverse_ BunyaV.Bunyamw</v>
      </c>
      <c r="AB1217" s="44" t="str">
        <f>P1217</f>
        <v>TGGAGGGTAAGACCATCGTCAGGAACTG</v>
      </c>
      <c r="AH1217" s="45">
        <v>1216</v>
      </c>
    </row>
    <row r="1218" spans="1:34" ht="14.25" customHeight="1" thickTop="1" thickBot="1" x14ac:dyDescent="0.25">
      <c r="A1218" s="71">
        <v>100</v>
      </c>
      <c r="B1218" s="53">
        <f>(I1218/1000)/(A1218/1000000)</f>
        <v>299</v>
      </c>
      <c r="C1218" s="220">
        <v>718</v>
      </c>
      <c r="F1218" s="81" t="s">
        <v>2568</v>
      </c>
      <c r="H1218" s="48">
        <v>299</v>
      </c>
      <c r="I1218" s="49">
        <v>29.9</v>
      </c>
      <c r="J1218" s="95">
        <v>272</v>
      </c>
      <c r="K1218" s="48">
        <v>14916</v>
      </c>
      <c r="L1218" s="50">
        <v>9082</v>
      </c>
      <c r="M1218" s="48">
        <v>36</v>
      </c>
      <c r="N1218" s="75">
        <v>61.7</v>
      </c>
      <c r="O1218" s="61">
        <v>299</v>
      </c>
      <c r="P1218" s="44" t="s">
        <v>866</v>
      </c>
      <c r="Q1218" s="56">
        <v>29</v>
      </c>
      <c r="R1218" s="48" t="s">
        <v>384</v>
      </c>
      <c r="S1218" s="62" t="s">
        <v>385</v>
      </c>
      <c r="T1218" s="73"/>
      <c r="U1218" s="62"/>
      <c r="V1218" s="62"/>
      <c r="W1218" s="52">
        <v>26022019</v>
      </c>
      <c r="X1218" s="57"/>
      <c r="Z1218" s="104" t="s">
        <v>2413</v>
      </c>
      <c r="AA1218" s="47" t="str">
        <f>CONCATENATE("&gt;",F1218,"_",C1218," ",Z1218)</f>
        <v>&gt;PFlav_fAAR_718 Flav</v>
      </c>
      <c r="AB1218" s="44" t="str">
        <f>P1218</f>
        <v>TACAACATGATGGGAAAGAGAGAGAARAA</v>
      </c>
      <c r="AH1218" s="45">
        <v>1217</v>
      </c>
    </row>
    <row r="1219" spans="1:34" ht="14.25" customHeight="1" thickTop="1" thickBot="1" x14ac:dyDescent="0.25">
      <c r="A1219" s="71">
        <v>100</v>
      </c>
      <c r="B1219" s="53">
        <f>(I1219/1000)/(A1219/1000000)</f>
        <v>298</v>
      </c>
      <c r="C1219" s="220">
        <v>719</v>
      </c>
      <c r="F1219" s="81" t="s">
        <v>2568</v>
      </c>
      <c r="H1219" s="48">
        <v>298</v>
      </c>
      <c r="I1219" s="49">
        <v>29.8</v>
      </c>
      <c r="J1219" s="95">
        <v>271</v>
      </c>
      <c r="K1219" s="48">
        <v>13455</v>
      </c>
      <c r="L1219" s="50">
        <v>9082</v>
      </c>
      <c r="M1219" s="48">
        <v>36</v>
      </c>
      <c r="N1219" s="75">
        <v>61.7</v>
      </c>
      <c r="O1219" s="61">
        <v>298</v>
      </c>
      <c r="P1219" s="44" t="s">
        <v>866</v>
      </c>
      <c r="Q1219" s="56">
        <v>29</v>
      </c>
      <c r="R1219" s="48" t="s">
        <v>384</v>
      </c>
      <c r="S1219" s="62" t="s">
        <v>385</v>
      </c>
      <c r="T1219" s="73"/>
      <c r="U1219" s="62"/>
      <c r="V1219" s="62"/>
      <c r="W1219" s="52">
        <v>26022020</v>
      </c>
      <c r="X1219" s="57"/>
      <c r="Z1219" s="104" t="s">
        <v>2413</v>
      </c>
      <c r="AA1219" s="47" t="str">
        <f>CONCATENATE("&gt;",F1219,"_",C1219," ",Z1219)</f>
        <v>&gt;PFlav_fAAR_719 Flav</v>
      </c>
      <c r="AB1219" s="44" t="str">
        <f>P1219</f>
        <v>TACAACATGATGGGAAAGAGAGAGAARAA</v>
      </c>
      <c r="AH1219" s="45">
        <v>1218</v>
      </c>
    </row>
    <row r="1220" spans="1:34" ht="14.25" customHeight="1" thickTop="1" thickBot="1" x14ac:dyDescent="0.25">
      <c r="A1220" s="71">
        <v>100</v>
      </c>
      <c r="B1220" s="53">
        <f>(I1220/1000)/(A1220/1000000)</f>
        <v>586</v>
      </c>
      <c r="C1220" s="220">
        <v>720</v>
      </c>
      <c r="F1220" s="81" t="s">
        <v>2569</v>
      </c>
      <c r="H1220" s="48">
        <v>586</v>
      </c>
      <c r="I1220" s="49">
        <v>58.6</v>
      </c>
      <c r="J1220" s="95">
        <v>409</v>
      </c>
      <c r="K1220" s="48" t="s">
        <v>2570</v>
      </c>
      <c r="L1220" s="50">
        <v>6987</v>
      </c>
      <c r="M1220" s="48">
        <v>60</v>
      </c>
      <c r="N1220" s="75">
        <v>66</v>
      </c>
      <c r="O1220" s="61">
        <v>586</v>
      </c>
      <c r="P1220" s="44" t="s">
        <v>869</v>
      </c>
      <c r="Q1220" s="56">
        <v>23</v>
      </c>
      <c r="R1220" s="48" t="s">
        <v>384</v>
      </c>
      <c r="S1220" s="62" t="s">
        <v>385</v>
      </c>
      <c r="T1220" s="73"/>
      <c r="U1220" s="62"/>
      <c r="V1220" s="62"/>
      <c r="W1220" s="52">
        <v>26022021</v>
      </c>
      <c r="X1220" s="57"/>
      <c r="Z1220" s="104" t="s">
        <v>2413</v>
      </c>
      <c r="AA1220" s="47" t="str">
        <f>CONCATENATE("&gt;",F1220,"_",C1220," ",Z1220)</f>
        <v>&gt;PFlavrKR_720 Flav</v>
      </c>
      <c r="AB1220" s="44" t="str">
        <f>P1220</f>
        <v>GTGTCCCAKCCRGCTGTGTCATC</v>
      </c>
      <c r="AH1220" s="45">
        <v>1219</v>
      </c>
    </row>
    <row r="1221" spans="1:34" ht="14.25" customHeight="1" thickTop="1" thickBot="1" x14ac:dyDescent="0.25">
      <c r="A1221" s="71">
        <v>100</v>
      </c>
      <c r="B1221" s="53">
        <f>(I1221/1000)/(A1221/1000000)</f>
        <v>586</v>
      </c>
      <c r="C1221" s="220">
        <v>721</v>
      </c>
      <c r="F1221" s="81" t="s">
        <v>2569</v>
      </c>
      <c r="H1221" s="48">
        <v>586</v>
      </c>
      <c r="I1221" s="49">
        <v>58.6</v>
      </c>
      <c r="J1221" s="95">
        <v>409</v>
      </c>
      <c r="K1221" s="48" t="s">
        <v>2571</v>
      </c>
      <c r="L1221" s="50">
        <v>6987</v>
      </c>
      <c r="M1221" s="48">
        <v>60</v>
      </c>
      <c r="N1221" s="75">
        <v>66</v>
      </c>
      <c r="O1221" s="61">
        <v>586</v>
      </c>
      <c r="P1221" s="44" t="s">
        <v>869</v>
      </c>
      <c r="Q1221" s="56">
        <v>23</v>
      </c>
      <c r="R1221" s="48" t="s">
        <v>384</v>
      </c>
      <c r="S1221" s="62" t="s">
        <v>385</v>
      </c>
      <c r="T1221" s="73"/>
      <c r="U1221" s="62"/>
      <c r="V1221" s="62"/>
      <c r="W1221" s="52">
        <v>26022022</v>
      </c>
      <c r="X1221" s="57"/>
      <c r="Z1221" s="104" t="s">
        <v>2413</v>
      </c>
      <c r="AA1221" s="47" t="str">
        <f>CONCATENATE("&gt;",F1221,"_",C1221," ",Z1221)</f>
        <v>&gt;PFlavrKR_721 Flav</v>
      </c>
      <c r="AB1221" s="44" t="str">
        <f>P1221</f>
        <v>GTGTCCCAKCCRGCTGTGTCATC</v>
      </c>
      <c r="AH1221" s="45">
        <v>1220</v>
      </c>
    </row>
    <row r="1222" spans="1:34" ht="14.25" customHeight="1" thickTop="1" thickBot="1" x14ac:dyDescent="0.25">
      <c r="A1222" s="71">
        <v>100</v>
      </c>
      <c r="B1222" s="53">
        <f>(I1222/1000)/(A1222/1000000)</f>
        <v>492</v>
      </c>
      <c r="C1222" s="220"/>
      <c r="F1222" s="81" t="s">
        <v>2572</v>
      </c>
      <c r="H1222" s="48">
        <v>492</v>
      </c>
      <c r="I1222" s="49">
        <v>49.2</v>
      </c>
      <c r="J1222" s="95">
        <v>314</v>
      </c>
      <c r="K1222" s="48">
        <v>20394</v>
      </c>
      <c r="L1222" s="50">
        <v>6384</v>
      </c>
      <c r="M1222" s="48">
        <v>52</v>
      </c>
      <c r="N1222" s="75">
        <v>59.8</v>
      </c>
      <c r="O1222" s="61">
        <v>492</v>
      </c>
      <c r="P1222" s="44" t="s">
        <v>1384</v>
      </c>
      <c r="Q1222" s="56">
        <v>21</v>
      </c>
      <c r="R1222" s="48" t="s">
        <v>384</v>
      </c>
      <c r="S1222" s="62" t="s">
        <v>385</v>
      </c>
      <c r="T1222" s="73"/>
      <c r="U1222" s="62"/>
      <c r="V1222" s="62"/>
      <c r="W1222" s="52">
        <v>26022023</v>
      </c>
      <c r="X1222" s="57"/>
      <c r="Z1222" s="104" t="s">
        <v>1682</v>
      </c>
      <c r="AA1222" s="47" t="str">
        <f>CONCATENATE("&gt;",F1222,"_",C1222," ",Z1222)</f>
        <v>&gt;Nairo_forward_ Nairo</v>
      </c>
      <c r="AB1222" s="44" t="str">
        <f>P1222</f>
        <v>TCTCAAAGAAACACGTGCCGC</v>
      </c>
      <c r="AH1222" s="45">
        <v>1221</v>
      </c>
    </row>
    <row r="1223" spans="1:34" ht="14.25" customHeight="1" thickTop="1" thickBot="1" x14ac:dyDescent="0.25">
      <c r="A1223" s="71">
        <v>100</v>
      </c>
      <c r="B1223" s="53">
        <f>(I1223/1000)/(A1223/1000000)</f>
        <v>482.99999999999994</v>
      </c>
      <c r="C1223" s="220"/>
      <c r="F1223" s="81" t="s">
        <v>2572</v>
      </c>
      <c r="H1223" s="48">
        <v>483</v>
      </c>
      <c r="I1223" s="49">
        <v>48.3</v>
      </c>
      <c r="J1223" s="95">
        <v>308</v>
      </c>
      <c r="K1223" s="48">
        <v>12359</v>
      </c>
      <c r="L1223" s="50">
        <v>6384</v>
      </c>
      <c r="M1223" s="48">
        <v>52</v>
      </c>
      <c r="N1223" s="75">
        <v>59.8</v>
      </c>
      <c r="O1223" s="61">
        <v>483</v>
      </c>
      <c r="P1223" s="44" t="s">
        <v>1384</v>
      </c>
      <c r="Q1223" s="56">
        <v>21</v>
      </c>
      <c r="R1223" s="48" t="s">
        <v>384</v>
      </c>
      <c r="S1223" s="62" t="s">
        <v>385</v>
      </c>
      <c r="T1223" s="73"/>
      <c r="U1223" s="62"/>
      <c r="V1223" s="62"/>
      <c r="W1223" s="52">
        <v>26022024</v>
      </c>
      <c r="X1223" s="57"/>
      <c r="Z1223" s="104" t="s">
        <v>1682</v>
      </c>
      <c r="AA1223" s="47" t="str">
        <f>CONCATENATE("&gt;",F1223,"_",C1223," ",Z1223)</f>
        <v>&gt;Nairo_forward_ Nairo</v>
      </c>
      <c r="AB1223" s="44" t="str">
        <f>P1223</f>
        <v>TCTCAAAGAAACACGTGCCGC</v>
      </c>
      <c r="AH1223" s="45">
        <v>1222</v>
      </c>
    </row>
    <row r="1224" spans="1:34" ht="14.25" customHeight="1" thickTop="1" thickBot="1" x14ac:dyDescent="0.25">
      <c r="A1224" s="71">
        <v>100</v>
      </c>
      <c r="B1224" s="53">
        <f>(I1224/1000)/(A1224/1000000)</f>
        <v>342.99999999999994</v>
      </c>
      <c r="C1224" s="220"/>
      <c r="F1224" s="81" t="s">
        <v>2573</v>
      </c>
      <c r="H1224" s="48">
        <v>343</v>
      </c>
      <c r="I1224" s="49">
        <v>34.299999999999997</v>
      </c>
      <c r="J1224" s="95">
        <v>345</v>
      </c>
      <c r="K1224" s="48">
        <v>13455</v>
      </c>
      <c r="L1224" s="50">
        <v>10060</v>
      </c>
      <c r="M1224" s="48">
        <v>59</v>
      </c>
      <c r="N1224" s="75">
        <v>73.8</v>
      </c>
      <c r="O1224" s="61">
        <v>343</v>
      </c>
      <c r="P1224" s="44" t="s">
        <v>1378</v>
      </c>
      <c r="Q1224" s="56">
        <v>33</v>
      </c>
      <c r="R1224" s="48" t="s">
        <v>384</v>
      </c>
      <c r="S1224" s="62" t="s">
        <v>385</v>
      </c>
      <c r="T1224" s="73"/>
      <c r="U1224" s="62"/>
      <c r="V1224" s="62"/>
      <c r="W1224" s="52">
        <v>26022025</v>
      </c>
      <c r="X1224" s="57"/>
      <c r="Z1224" s="104" t="s">
        <v>1682</v>
      </c>
      <c r="AA1224" s="47" t="str">
        <f>CONCATENATE("&gt;",F1224,"_",C1224," ",Z1224)</f>
        <v>&gt;Nairo_reverse_ Nairo</v>
      </c>
      <c r="AB1224" s="44" t="str">
        <f>P1224</f>
        <v>GTCCTTCCTCCACTTGWGRGCAGCCTGCTGGTA</v>
      </c>
      <c r="AH1224" s="45">
        <v>1223</v>
      </c>
    </row>
    <row r="1225" spans="1:34" ht="14.25" customHeight="1" thickTop="1" thickBot="1" x14ac:dyDescent="0.25">
      <c r="A1225" s="71">
        <v>100</v>
      </c>
      <c r="B1225" s="53">
        <f>(I1225/1000)/(A1225/1000000)</f>
        <v>163</v>
      </c>
      <c r="C1225" s="220"/>
      <c r="F1225" s="81" t="s">
        <v>2573</v>
      </c>
      <c r="H1225" s="48">
        <v>163</v>
      </c>
      <c r="I1225" s="49">
        <v>16.3</v>
      </c>
      <c r="J1225" s="95">
        <v>164</v>
      </c>
      <c r="K1225" s="48">
        <v>14732</v>
      </c>
      <c r="L1225" s="50">
        <v>10060</v>
      </c>
      <c r="M1225" s="48">
        <v>59</v>
      </c>
      <c r="N1225" s="75">
        <v>73.8</v>
      </c>
      <c r="O1225" s="61">
        <v>163</v>
      </c>
      <c r="P1225" s="44" t="s">
        <v>1378</v>
      </c>
      <c r="Q1225" s="56">
        <v>33</v>
      </c>
      <c r="R1225" s="48" t="s">
        <v>384</v>
      </c>
      <c r="S1225" s="62" t="s">
        <v>385</v>
      </c>
      <c r="T1225" s="73"/>
      <c r="U1225" s="62"/>
      <c r="V1225" s="62"/>
      <c r="W1225" s="52">
        <v>26022026</v>
      </c>
      <c r="X1225" s="57"/>
      <c r="Z1225" s="104" t="s">
        <v>1682</v>
      </c>
      <c r="AA1225" s="47" t="str">
        <f>CONCATENATE("&gt;",F1225,"_",C1225," ",Z1225)</f>
        <v>&gt;Nairo_reverse_ Nairo</v>
      </c>
      <c r="AB1225" s="44" t="str">
        <f>P1225</f>
        <v>GTCCTTCCTCCACTTGWGRGCAGCCTGCTGGTA</v>
      </c>
      <c r="AH1225" s="45">
        <v>1224</v>
      </c>
    </row>
    <row r="1226" spans="1:34" ht="14.25" customHeight="1" thickTop="1" thickBot="1" x14ac:dyDescent="0.25">
      <c r="A1226" s="71">
        <v>100</v>
      </c>
      <c r="B1226" s="53">
        <f>(I1226/1000)/(A1226/1000000)</f>
        <v>523</v>
      </c>
      <c r="F1226" s="81" t="s">
        <v>2574</v>
      </c>
      <c r="H1226" s="48">
        <v>523</v>
      </c>
      <c r="I1226" s="49">
        <v>52.3</v>
      </c>
      <c r="J1226" s="95">
        <v>369</v>
      </c>
      <c r="K1226" s="48">
        <v>43659</v>
      </c>
      <c r="L1226" s="50">
        <v>7060</v>
      </c>
      <c r="M1226" s="48">
        <v>34</v>
      </c>
      <c r="N1226" s="75">
        <v>55.3</v>
      </c>
      <c r="O1226" s="61">
        <v>523</v>
      </c>
      <c r="P1226" s="44" t="s">
        <v>1674</v>
      </c>
      <c r="Q1226" s="56">
        <v>23</v>
      </c>
      <c r="R1226" s="48" t="s">
        <v>384</v>
      </c>
      <c r="S1226" s="62" t="s">
        <v>385</v>
      </c>
      <c r="T1226" s="73"/>
      <c r="U1226" s="62"/>
      <c r="V1226" s="62"/>
      <c r="W1226" s="52">
        <v>26022027</v>
      </c>
      <c r="X1226" s="57"/>
      <c r="Z1226" s="104" t="s">
        <v>1681</v>
      </c>
      <c r="AA1226" s="47" t="str">
        <f>CONCATENATE("&gt;",F1226,"_",C1226," ",Z1226)</f>
        <v>&gt;Phlebo_forward1_ Phlebo</v>
      </c>
      <c r="AB1226" s="44" t="str">
        <f>P1226</f>
        <v>TTTGCTTATCAAGGATTTGATGC</v>
      </c>
      <c r="AH1226" s="45">
        <v>1225</v>
      </c>
    </row>
    <row r="1227" spans="1:34" ht="14.25" customHeight="1" thickTop="1" thickBot="1" x14ac:dyDescent="0.25">
      <c r="A1227" s="71">
        <v>100</v>
      </c>
      <c r="B1227" s="53">
        <f>(I1227/1000)/(A1227/1000000)</f>
        <v>587</v>
      </c>
      <c r="F1227" s="81" t="s">
        <v>2574</v>
      </c>
      <c r="H1227" s="48">
        <v>587</v>
      </c>
      <c r="I1227" s="49">
        <v>58.7</v>
      </c>
      <c r="J1227" s="95">
        <v>415</v>
      </c>
      <c r="K1227" s="48" t="s">
        <v>2575</v>
      </c>
      <c r="L1227" s="50">
        <v>7060</v>
      </c>
      <c r="M1227" s="48">
        <v>34</v>
      </c>
      <c r="N1227" s="75">
        <v>55.3</v>
      </c>
      <c r="O1227" s="61">
        <v>587</v>
      </c>
      <c r="P1227" s="44" t="s">
        <v>1674</v>
      </c>
      <c r="Q1227" s="56">
        <v>23</v>
      </c>
      <c r="R1227" s="48" t="s">
        <v>384</v>
      </c>
      <c r="S1227" s="62" t="s">
        <v>385</v>
      </c>
      <c r="T1227" s="73"/>
      <c r="U1227" s="62"/>
      <c r="V1227" s="62"/>
      <c r="W1227" s="52">
        <v>26022028</v>
      </c>
      <c r="X1227" s="57"/>
      <c r="Z1227" s="104" t="s">
        <v>1681</v>
      </c>
      <c r="AA1227" s="47" t="str">
        <f>CONCATENATE("&gt;",F1227,"_",C1227," ",Z1227)</f>
        <v>&gt;Phlebo_forward1_ Phlebo</v>
      </c>
      <c r="AB1227" s="44" t="str">
        <f>P1227</f>
        <v>TTTGCTTATCAAGGATTTGATGC</v>
      </c>
      <c r="AH1227" s="45">
        <v>1226</v>
      </c>
    </row>
    <row r="1228" spans="1:34" ht="14.25" customHeight="1" thickTop="1" thickBot="1" x14ac:dyDescent="0.25">
      <c r="A1228" s="71">
        <v>100</v>
      </c>
      <c r="B1228" s="53">
        <f>(I1228/1000)/(A1228/1000000)</f>
        <v>505.99999999999994</v>
      </c>
      <c r="F1228" s="81" t="s">
        <v>2576</v>
      </c>
      <c r="H1228" s="48">
        <v>506</v>
      </c>
      <c r="I1228" s="49">
        <v>50.6</v>
      </c>
      <c r="J1228" s="95">
        <v>340</v>
      </c>
      <c r="K1228" s="48">
        <v>36100</v>
      </c>
      <c r="L1228" s="50">
        <v>6715</v>
      </c>
      <c r="M1228" s="48">
        <v>36</v>
      </c>
      <c r="N1228" s="75">
        <v>54.7</v>
      </c>
      <c r="O1228" s="61">
        <v>506</v>
      </c>
      <c r="P1228" s="44" t="s">
        <v>1675</v>
      </c>
      <c r="Q1228" s="56">
        <v>22</v>
      </c>
      <c r="R1228" s="48" t="s">
        <v>384</v>
      </c>
      <c r="S1228" s="62" t="s">
        <v>385</v>
      </c>
      <c r="T1228" s="73"/>
      <c r="U1228" s="62"/>
      <c r="V1228" s="62"/>
      <c r="W1228" s="52">
        <v>26022029</v>
      </c>
      <c r="X1228" s="57"/>
      <c r="Z1228" s="104" t="s">
        <v>1681</v>
      </c>
      <c r="AA1228" s="47" t="str">
        <f>CONCATENATE("&gt;",F1228,"_",C1228," ",Z1228)</f>
        <v>&gt;Phlebo_forward2_ Phlebo</v>
      </c>
      <c r="AB1228" s="44" t="str">
        <f>P1228</f>
        <v>TTTGCTTATCAAGGATTTGACC</v>
      </c>
      <c r="AH1228" s="45">
        <v>1227</v>
      </c>
    </row>
    <row r="1229" spans="1:34" ht="14.25" customHeight="1" thickTop="1" thickBot="1" x14ac:dyDescent="0.25">
      <c r="A1229" s="71">
        <v>100</v>
      </c>
      <c r="B1229" s="53">
        <f>(I1229/1000)/(A1229/1000000)</f>
        <v>497</v>
      </c>
      <c r="F1229" s="81" t="s">
        <v>2576</v>
      </c>
      <c r="H1229" s="48">
        <v>497</v>
      </c>
      <c r="I1229" s="49">
        <v>49.7</v>
      </c>
      <c r="J1229" s="95">
        <v>334</v>
      </c>
      <c r="K1229" s="48">
        <v>28430</v>
      </c>
      <c r="L1229" s="50">
        <v>6715</v>
      </c>
      <c r="M1229" s="48">
        <v>36</v>
      </c>
      <c r="N1229" s="75">
        <v>54.7</v>
      </c>
      <c r="O1229" s="61">
        <v>497</v>
      </c>
      <c r="P1229" s="44" t="s">
        <v>1675</v>
      </c>
      <c r="Q1229" s="56">
        <v>22</v>
      </c>
      <c r="R1229" s="48" t="s">
        <v>384</v>
      </c>
      <c r="S1229" s="62" t="s">
        <v>385</v>
      </c>
      <c r="T1229" s="73"/>
      <c r="U1229" s="62"/>
      <c r="V1229" s="62"/>
      <c r="W1229" s="52">
        <v>26022030</v>
      </c>
      <c r="X1229" s="57"/>
      <c r="Z1229" s="104" t="s">
        <v>1681</v>
      </c>
      <c r="AA1229" s="47" t="str">
        <f>CONCATENATE("&gt;",F1229,"_",C1229," ",Z1229)</f>
        <v>&gt;Phlebo_forward2_ Phlebo</v>
      </c>
      <c r="AB1229" s="44" t="str">
        <f>P1229</f>
        <v>TTTGCTTATCAAGGATTTGACC</v>
      </c>
      <c r="AH1229" s="45">
        <v>1228</v>
      </c>
    </row>
    <row r="1230" spans="1:34" ht="14.25" customHeight="1" thickTop="1" thickBot="1" x14ac:dyDescent="0.25">
      <c r="A1230" s="71">
        <v>100</v>
      </c>
      <c r="B1230" s="53">
        <f>(I1230/1000)/(A1230/1000000)</f>
        <v>186.99999999999997</v>
      </c>
      <c r="F1230" s="81" t="s">
        <v>2577</v>
      </c>
      <c r="H1230" s="48">
        <v>187</v>
      </c>
      <c r="I1230" s="49">
        <v>18.7</v>
      </c>
      <c r="J1230" s="95">
        <v>183</v>
      </c>
      <c r="K1230" s="48">
        <v>26451</v>
      </c>
      <c r="L1230" s="50">
        <v>9817</v>
      </c>
      <c r="M1230" s="48">
        <v>46</v>
      </c>
      <c r="N1230" s="75">
        <v>68.2</v>
      </c>
      <c r="O1230" s="61">
        <v>187</v>
      </c>
      <c r="P1230" s="44" t="s">
        <v>1673</v>
      </c>
      <c r="Q1230" s="56">
        <v>32</v>
      </c>
      <c r="R1230" s="48" t="s">
        <v>384</v>
      </c>
      <c r="S1230" s="62" t="s">
        <v>385</v>
      </c>
      <c r="T1230" s="73"/>
      <c r="U1230" s="62"/>
      <c r="V1230" s="62"/>
      <c r="W1230" s="52">
        <v>26022031</v>
      </c>
      <c r="X1230" s="57"/>
      <c r="Z1230" s="104" t="s">
        <v>1681</v>
      </c>
      <c r="AA1230" s="47" t="str">
        <f>CONCATENATE("&gt;",F1230,"_",C1230," ",Z1230)</f>
        <v>&gt;Phlebo_reverse_ Phlebo</v>
      </c>
      <c r="AB1230" s="44" t="str">
        <f>P1230</f>
        <v>TCAATCAGTCCAGCAAAGCTGGGATGCATCAT</v>
      </c>
      <c r="AH1230" s="45">
        <v>1229</v>
      </c>
    </row>
    <row r="1231" spans="1:34" ht="14.25" customHeight="1" thickTop="1" thickBot="1" x14ac:dyDescent="0.25">
      <c r="A1231" s="71">
        <v>100</v>
      </c>
      <c r="B1231" s="53">
        <f>(I1231/1000)/(A1231/1000000)</f>
        <v>167</v>
      </c>
      <c r="F1231" s="81" t="s">
        <v>2577</v>
      </c>
      <c r="H1231" s="48">
        <v>167</v>
      </c>
      <c r="I1231" s="49">
        <v>16.7</v>
      </c>
      <c r="J1231" s="95">
        <v>164</v>
      </c>
      <c r="K1231" s="48">
        <v>43471</v>
      </c>
      <c r="L1231" s="50">
        <v>9817</v>
      </c>
      <c r="M1231" s="48">
        <v>46</v>
      </c>
      <c r="N1231" s="75">
        <v>68.2</v>
      </c>
      <c r="O1231" s="61">
        <v>167</v>
      </c>
      <c r="P1231" s="44" t="s">
        <v>1673</v>
      </c>
      <c r="Q1231" s="56">
        <v>32</v>
      </c>
      <c r="R1231" s="48" t="s">
        <v>384</v>
      </c>
      <c r="S1231" s="62" t="s">
        <v>385</v>
      </c>
      <c r="T1231" s="73"/>
      <c r="U1231" s="62"/>
      <c r="V1231" s="62"/>
      <c r="W1231" s="52">
        <v>26022032</v>
      </c>
      <c r="X1231" s="57"/>
      <c r="Z1231" s="104" t="s">
        <v>1681</v>
      </c>
      <c r="AA1231" s="47" t="str">
        <f>CONCATENATE("&gt;",F1231,"_",C1231," ",Z1231)</f>
        <v>&gt;Phlebo_reverse_ Phlebo</v>
      </c>
      <c r="AB1231" s="44" t="str">
        <f>P1231</f>
        <v>TCAATCAGTCCAGCAAAGCTGGGATGCATCAT</v>
      </c>
      <c r="AH1231" s="45">
        <v>1230</v>
      </c>
    </row>
    <row r="1232" spans="1:34" ht="14.25" customHeight="1" thickTop="1" thickBot="1" x14ac:dyDescent="0.25">
      <c r="A1232" s="71">
        <v>100</v>
      </c>
      <c r="B1232" s="53">
        <f>(I1232/1000)/(A1232/1000000)</f>
        <v>172.99999999999997</v>
      </c>
      <c r="C1232" s="220"/>
      <c r="F1232" s="81" t="s">
        <v>2578</v>
      </c>
      <c r="H1232" s="48">
        <v>173</v>
      </c>
      <c r="I1232" s="49">
        <v>17.3</v>
      </c>
      <c r="J1232" s="95">
        <v>175</v>
      </c>
      <c r="K1232" s="48">
        <v>14032</v>
      </c>
      <c r="L1232" s="50">
        <v>10122</v>
      </c>
      <c r="M1232" s="48">
        <v>45</v>
      </c>
      <c r="N1232" s="75">
        <v>68.2</v>
      </c>
      <c r="O1232" s="61">
        <v>173</v>
      </c>
      <c r="P1232" s="44" t="s">
        <v>2579</v>
      </c>
      <c r="Q1232" s="56">
        <v>33</v>
      </c>
      <c r="R1232" s="48" t="s">
        <v>384</v>
      </c>
      <c r="S1232" s="62" t="s">
        <v>385</v>
      </c>
      <c r="T1232" s="73"/>
      <c r="U1232" s="62"/>
      <c r="V1232" s="62"/>
      <c r="W1232" s="52">
        <v>26022033</v>
      </c>
      <c r="X1232" s="57"/>
      <c r="Z1232" s="104" t="s">
        <v>3205</v>
      </c>
      <c r="AA1232" s="47" t="str">
        <f>CONCATENATE("&gt;",F1232,"_",C1232," ",Z1232)</f>
        <v>&gt;CCHF_forv:_ Nairo.CCHFV</v>
      </c>
      <c r="AB1232" s="44" t="str">
        <f>P1232</f>
        <v>GTGCCACTGATGATGCACAAAAGGAYTCYATCT</v>
      </c>
      <c r="AH1232" s="45">
        <v>1231</v>
      </c>
    </row>
    <row r="1233" spans="1:34" ht="14.25" customHeight="1" thickTop="1" thickBot="1" x14ac:dyDescent="0.25">
      <c r="A1233" s="71">
        <v>100</v>
      </c>
      <c r="B1233" s="53">
        <f>(I1233/1000)/(A1233/1000000)</f>
        <v>155</v>
      </c>
      <c r="C1233" s="220"/>
      <c r="F1233" s="81" t="s">
        <v>2578</v>
      </c>
      <c r="H1233" s="48">
        <v>155</v>
      </c>
      <c r="I1233" s="49">
        <v>15.5</v>
      </c>
      <c r="J1233" s="95">
        <v>156</v>
      </c>
      <c r="K1233" s="48">
        <v>26054</v>
      </c>
      <c r="L1233" s="50">
        <v>10122</v>
      </c>
      <c r="M1233" s="48">
        <v>45</v>
      </c>
      <c r="N1233" s="75">
        <v>68.2</v>
      </c>
      <c r="O1233" s="61">
        <v>155</v>
      </c>
      <c r="P1233" s="44" t="s">
        <v>2579</v>
      </c>
      <c r="Q1233" s="56">
        <v>33</v>
      </c>
      <c r="R1233" s="48" t="s">
        <v>384</v>
      </c>
      <c r="S1233" s="62" t="s">
        <v>385</v>
      </c>
      <c r="T1233" s="73"/>
      <c r="U1233" s="62"/>
      <c r="V1233" s="62"/>
      <c r="W1233" s="52">
        <v>26022034</v>
      </c>
      <c r="X1233" s="57"/>
      <c r="Z1233" s="104" t="s">
        <v>3205</v>
      </c>
      <c r="AA1233" s="47" t="str">
        <f>CONCATENATE("&gt;",F1233,"_",C1233," ",Z1233)</f>
        <v>&gt;CCHF_forv:_ Nairo.CCHFV</v>
      </c>
      <c r="AB1233" s="44" t="str">
        <f>P1233</f>
        <v>GTGCCACTGATGATGCACAAAAGGAYTCYATCT</v>
      </c>
      <c r="AH1233" s="45">
        <v>1232</v>
      </c>
    </row>
    <row r="1234" spans="1:34" ht="14.25" customHeight="1" thickTop="1" thickBot="1" x14ac:dyDescent="0.25">
      <c r="A1234" s="71">
        <v>100</v>
      </c>
      <c r="B1234" s="53">
        <f>(I1234/1000)/(A1234/1000000)</f>
        <v>362</v>
      </c>
      <c r="C1234" s="220"/>
      <c r="F1234" s="81" t="s">
        <v>2580</v>
      </c>
      <c r="H1234" s="48">
        <v>362</v>
      </c>
      <c r="I1234" s="49">
        <v>36.200000000000003</v>
      </c>
      <c r="J1234" s="95">
        <v>323</v>
      </c>
      <c r="K1234" s="48">
        <v>18568</v>
      </c>
      <c r="L1234" s="50">
        <v>8908</v>
      </c>
      <c r="M1234" s="48">
        <v>44</v>
      </c>
      <c r="N1234" s="75">
        <v>65.3</v>
      </c>
      <c r="O1234" s="61">
        <v>362</v>
      </c>
      <c r="P1234" s="44" t="s">
        <v>2581</v>
      </c>
      <c r="Q1234" s="56">
        <v>29</v>
      </c>
      <c r="R1234" s="48" t="s">
        <v>384</v>
      </c>
      <c r="S1234" s="62" t="s">
        <v>385</v>
      </c>
      <c r="T1234" s="73"/>
      <c r="U1234" s="62"/>
      <c r="V1234" s="62"/>
      <c r="W1234" s="52">
        <v>26022035</v>
      </c>
      <c r="X1234" s="57"/>
      <c r="Z1234" s="104" t="s">
        <v>3205</v>
      </c>
      <c r="AA1234" s="47" t="str">
        <f>CONCATENATE("&gt;",F1234,"_",C1234," ",Z1234)</f>
        <v>&gt;CCHFrev_ Nairo.CCHFV</v>
      </c>
      <c r="AB1234" s="44" t="str">
        <f>P1234</f>
        <v>GTGTTTGCATTGACACGGAARCCTATRTC</v>
      </c>
      <c r="AH1234" s="45">
        <v>1233</v>
      </c>
    </row>
    <row r="1235" spans="1:34" ht="14.25" customHeight="1" thickTop="1" thickBot="1" x14ac:dyDescent="0.25">
      <c r="A1235" s="71">
        <v>100</v>
      </c>
      <c r="B1235" s="53">
        <f>(I1235/1000)/(A1235/1000000)</f>
        <v>356</v>
      </c>
      <c r="C1235" s="220"/>
      <c r="F1235" s="81" t="s">
        <v>2580</v>
      </c>
      <c r="H1235" s="48">
        <v>356</v>
      </c>
      <c r="I1235" s="49">
        <v>35.6</v>
      </c>
      <c r="J1235" s="95">
        <v>317</v>
      </c>
      <c r="K1235" s="48">
        <v>11628</v>
      </c>
      <c r="L1235" s="50">
        <v>8908</v>
      </c>
      <c r="M1235" s="48">
        <v>44</v>
      </c>
      <c r="N1235" s="75">
        <v>65.3</v>
      </c>
      <c r="O1235" s="61">
        <v>356</v>
      </c>
      <c r="P1235" s="44" t="s">
        <v>2581</v>
      </c>
      <c r="Q1235" s="56">
        <v>29</v>
      </c>
      <c r="R1235" s="48" t="s">
        <v>384</v>
      </c>
      <c r="S1235" s="62" t="s">
        <v>385</v>
      </c>
      <c r="T1235" s="73"/>
      <c r="U1235" s="62"/>
      <c r="V1235" s="62"/>
      <c r="W1235" s="52">
        <v>26022036</v>
      </c>
      <c r="X1235" s="57"/>
      <c r="Z1235" s="104" t="s">
        <v>3205</v>
      </c>
      <c r="AA1235" s="47" t="str">
        <f>CONCATENATE("&gt;",F1235,"_",C1235," ",Z1235)</f>
        <v>&gt;CCHFrev_ Nairo.CCHFV</v>
      </c>
      <c r="AB1235" s="44" t="str">
        <f>P1235</f>
        <v>GTGTTTGCATTGACACGGAARCCTATRTC</v>
      </c>
      <c r="AH1235" s="45">
        <v>1234</v>
      </c>
    </row>
    <row r="1236" spans="1:34" ht="14.25" customHeight="1" thickTop="1" thickBot="1" x14ac:dyDescent="0.25">
      <c r="A1236" s="71">
        <v>100</v>
      </c>
      <c r="B1236" s="53">
        <f>(I1236/1000)/(A1236/1000000)</f>
        <v>283.99999999999994</v>
      </c>
      <c r="C1236" s="45">
        <v>661</v>
      </c>
      <c r="F1236" s="81" t="s">
        <v>2526</v>
      </c>
      <c r="H1236" s="48">
        <v>284</v>
      </c>
      <c r="I1236" s="49">
        <v>28.4</v>
      </c>
      <c r="J1236" s="95">
        <v>223</v>
      </c>
      <c r="K1236" s="48">
        <v>44805</v>
      </c>
      <c r="L1236" s="50">
        <v>7861</v>
      </c>
      <c r="M1236" s="48">
        <v>40</v>
      </c>
      <c r="N1236" s="75">
        <v>59.7</v>
      </c>
      <c r="O1236" s="61">
        <v>284</v>
      </c>
      <c r="P1236" s="44" t="s">
        <v>2527</v>
      </c>
      <c r="Q1236" s="56">
        <v>25</v>
      </c>
      <c r="R1236" s="48" t="s">
        <v>384</v>
      </c>
      <c r="S1236" s="62" t="s">
        <v>385</v>
      </c>
      <c r="T1236" s="73"/>
      <c r="U1236" s="62"/>
      <c r="V1236" s="62"/>
      <c r="W1236" s="52">
        <v>26021945</v>
      </c>
      <c r="X1236" s="57"/>
      <c r="Z1236" s="104" t="s">
        <v>3234</v>
      </c>
      <c r="AA1236" s="47" t="str">
        <f>CONCATENATE("&gt;",F1236,"_",C1236," ",Z1236)</f>
        <v>&gt;WESSV_f_661 Flav.WESSV</v>
      </c>
      <c r="AB1236" s="44" t="str">
        <f>P1236</f>
        <v>GAAAGGAGTAGAAGAAAGGAGATTC</v>
      </c>
      <c r="AH1236" s="45">
        <v>1235</v>
      </c>
    </row>
    <row r="1237" spans="1:34" ht="14.25" customHeight="1" thickTop="1" thickBot="1" x14ac:dyDescent="0.25">
      <c r="A1237" s="71">
        <v>200</v>
      </c>
      <c r="B1237" s="53">
        <f>(I1237/1000)/(A1237/1000000)</f>
        <v>270</v>
      </c>
      <c r="C1237" s="45">
        <v>662</v>
      </c>
      <c r="F1237" s="81" t="s">
        <v>2528</v>
      </c>
      <c r="H1237" s="48">
        <v>540</v>
      </c>
      <c r="I1237" s="49">
        <v>54</v>
      </c>
      <c r="J1237" s="95">
        <v>376</v>
      </c>
      <c r="K1237" s="48">
        <v>24807</v>
      </c>
      <c r="L1237" s="50">
        <v>6966</v>
      </c>
      <c r="M1237" s="48">
        <v>47</v>
      </c>
      <c r="N1237" s="75">
        <v>60.6</v>
      </c>
      <c r="O1237" s="61">
        <v>540</v>
      </c>
      <c r="P1237" s="44" t="s">
        <v>2529</v>
      </c>
      <c r="Q1237" s="56">
        <v>23</v>
      </c>
      <c r="R1237" s="48" t="s">
        <v>384</v>
      </c>
      <c r="S1237" s="62" t="s">
        <v>385</v>
      </c>
      <c r="T1237" s="73"/>
      <c r="U1237" s="62"/>
      <c r="V1237" s="62"/>
      <c r="W1237" s="52">
        <v>26021946</v>
      </c>
      <c r="X1237" s="57"/>
      <c r="Z1237" s="104" t="s">
        <v>3234</v>
      </c>
      <c r="AA1237" s="47" t="str">
        <f>CONCATENATE("&gt;",F1237,"_",C1237," ",Z1237)</f>
        <v>&gt;WESSV_r_662 Flav.WESSV</v>
      </c>
      <c r="AB1237" s="44" t="str">
        <f>P1237</f>
        <v>TAGGTTCTTCACTCTAGCCGCTA</v>
      </c>
      <c r="AH1237" s="45">
        <v>1236</v>
      </c>
    </row>
    <row r="1238" spans="1:34" ht="14.25" customHeight="1" thickTop="1" thickBot="1" x14ac:dyDescent="0.25">
      <c r="A1238" s="71">
        <v>100</v>
      </c>
      <c r="B1238" s="53">
        <f>(I1238/1000)/(A1238/1000000)</f>
        <v>195</v>
      </c>
      <c r="C1238" s="220">
        <v>663</v>
      </c>
      <c r="F1238" s="81" t="s">
        <v>2530</v>
      </c>
      <c r="H1238" s="48">
        <v>195</v>
      </c>
      <c r="I1238" s="49">
        <v>19.5</v>
      </c>
      <c r="J1238" s="95">
        <v>172</v>
      </c>
      <c r="K1238" s="48">
        <v>17319</v>
      </c>
      <c r="L1238" s="50">
        <v>8840</v>
      </c>
      <c r="M1238" s="48">
        <v>44</v>
      </c>
      <c r="N1238" s="75">
        <v>61.3</v>
      </c>
      <c r="O1238" s="61">
        <v>195</v>
      </c>
      <c r="P1238" s="44" t="s">
        <v>2652</v>
      </c>
      <c r="Q1238" s="56">
        <v>25</v>
      </c>
      <c r="R1238" s="48" t="s">
        <v>384</v>
      </c>
      <c r="S1238" s="62" t="s">
        <v>406</v>
      </c>
      <c r="T1238" s="73" t="s">
        <v>278</v>
      </c>
      <c r="U1238" s="62" t="s">
        <v>426</v>
      </c>
      <c r="V1238" s="62"/>
      <c r="W1238" s="52">
        <v>26021947</v>
      </c>
      <c r="X1238" s="57"/>
      <c r="Z1238" s="104" t="s">
        <v>3234</v>
      </c>
      <c r="AA1238" s="47" t="str">
        <f>CONCATENATE("&gt;",F1238,"_",C1238," ",Z1238)</f>
        <v>&gt;WESSV_p_663 Flav.WESSV</v>
      </c>
      <c r="AB1238" s="44" t="str">
        <f>P1238</f>
        <v>CAACAAAGGGGATGAATAAGTCTCG</v>
      </c>
      <c r="AH1238" s="45">
        <v>1237</v>
      </c>
    </row>
    <row r="1239" spans="1:34" ht="14.25" customHeight="1" thickTop="1" thickBot="1" x14ac:dyDescent="0.25">
      <c r="A1239" s="71">
        <v>100</v>
      </c>
      <c r="B1239" s="53">
        <f>(I1239/1000)/(A1239/1000000)</f>
        <v>321</v>
      </c>
      <c r="C1239" s="220">
        <v>653</v>
      </c>
      <c r="F1239" s="81" t="s">
        <v>2534</v>
      </c>
      <c r="H1239" s="48">
        <v>321</v>
      </c>
      <c r="I1239" s="49">
        <v>32.1</v>
      </c>
      <c r="J1239" s="95">
        <v>276</v>
      </c>
      <c r="K1239" s="48">
        <v>25082</v>
      </c>
      <c r="L1239" s="50">
        <v>8590</v>
      </c>
      <c r="M1239" s="48">
        <v>57</v>
      </c>
      <c r="N1239" s="75">
        <v>69.5</v>
      </c>
      <c r="O1239" s="61">
        <v>321</v>
      </c>
      <c r="P1239" s="44" t="s">
        <v>2535</v>
      </c>
      <c r="Q1239" s="56">
        <v>28</v>
      </c>
      <c r="R1239" s="48" t="s">
        <v>384</v>
      </c>
      <c r="S1239" s="62" t="s">
        <v>385</v>
      </c>
      <c r="T1239" s="73"/>
      <c r="U1239" s="62"/>
      <c r="V1239" s="62"/>
      <c r="W1239" s="52">
        <v>26021948</v>
      </c>
      <c r="X1239" s="57"/>
      <c r="Y1239" s="220"/>
      <c r="Z1239" s="104" t="s">
        <v>3233</v>
      </c>
      <c r="AA1239" s="47" t="str">
        <f>CONCATENATE("&gt;",F1239,"_",C1239," ",Z1239)</f>
        <v>&gt;MIDV_PA_f_653 Alpha.MIDV</v>
      </c>
      <c r="AB1239" s="44" t="str">
        <f>P1239</f>
        <v>ACCATGCTAACGCGAGGGCGTTTTCGCA</v>
      </c>
      <c r="AH1239" s="45">
        <v>1238</v>
      </c>
    </row>
    <row r="1240" spans="1:34" ht="14.25" customHeight="1" thickTop="1" thickBot="1" x14ac:dyDescent="0.25">
      <c r="A1240" s="71">
        <v>200</v>
      </c>
      <c r="B1240" s="53">
        <f>(I1240/1000)/(A1240/1000000)</f>
        <v>207.99999999999997</v>
      </c>
      <c r="C1240" s="220">
        <v>655</v>
      </c>
      <c r="F1240" s="81" t="s">
        <v>2536</v>
      </c>
      <c r="H1240" s="48">
        <v>416</v>
      </c>
      <c r="I1240" s="49">
        <v>41.6</v>
      </c>
      <c r="J1240" s="95">
        <v>305</v>
      </c>
      <c r="K1240" s="48">
        <v>47392</v>
      </c>
      <c r="L1240" s="50">
        <v>7338</v>
      </c>
      <c r="M1240" s="48">
        <v>64</v>
      </c>
      <c r="N1240" s="75">
        <v>68.7</v>
      </c>
      <c r="O1240" s="61">
        <v>416</v>
      </c>
      <c r="P1240" s="44" t="s">
        <v>2537</v>
      </c>
      <c r="Q1240" s="56">
        <v>24</v>
      </c>
      <c r="R1240" s="48" t="s">
        <v>384</v>
      </c>
      <c r="S1240" s="62" t="s">
        <v>385</v>
      </c>
      <c r="T1240" s="73"/>
      <c r="U1240" s="62"/>
      <c r="V1240" s="62"/>
      <c r="W1240" s="52">
        <v>26021949</v>
      </c>
      <c r="X1240" s="57"/>
      <c r="Z1240" s="104" t="s">
        <v>3233</v>
      </c>
      <c r="AA1240" s="47" t="str">
        <f>CONCATENATE("&gt;",F1240,"_",C1240," ",Z1240)</f>
        <v>&gt;MIDV_PA_r_655 Alpha.MIDV</v>
      </c>
      <c r="AB1240" s="44" t="str">
        <f>P1240</f>
        <v>CGGCGCGCTGCCTATRTCCAGGAT</v>
      </c>
      <c r="AH1240" s="45">
        <v>1239</v>
      </c>
    </row>
    <row r="1241" spans="1:34" ht="14.25" customHeight="1" thickTop="1" thickBot="1" x14ac:dyDescent="0.25">
      <c r="A1241" s="71">
        <v>100</v>
      </c>
      <c r="B1241" s="53">
        <f>(I1241/1000)/(A1241/1000000)</f>
        <v>330</v>
      </c>
      <c r="C1241" s="220">
        <v>656</v>
      </c>
      <c r="F1241" s="81" t="s">
        <v>2538</v>
      </c>
      <c r="H1241" s="48">
        <v>330</v>
      </c>
      <c r="I1241" s="49">
        <v>33</v>
      </c>
      <c r="J1241" s="95">
        <v>282</v>
      </c>
      <c r="K1241" s="48">
        <v>35674</v>
      </c>
      <c r="L1241" s="50">
        <v>8549</v>
      </c>
      <c r="M1241" s="48">
        <v>50</v>
      </c>
      <c r="N1241" s="75">
        <v>66.599999999999994</v>
      </c>
      <c r="O1241" s="61">
        <v>330</v>
      </c>
      <c r="P1241" s="44" t="s">
        <v>2539</v>
      </c>
      <c r="Q1241" s="56">
        <v>28</v>
      </c>
      <c r="R1241" s="48" t="s">
        <v>384</v>
      </c>
      <c r="S1241" s="62" t="s">
        <v>385</v>
      </c>
      <c r="T1241" s="73"/>
      <c r="U1241" s="62"/>
      <c r="V1241" s="62"/>
      <c r="W1241" s="52">
        <v>26021950</v>
      </c>
      <c r="X1241" s="57"/>
      <c r="Y1241" s="220"/>
      <c r="Z1241" s="104" t="s">
        <v>3206</v>
      </c>
      <c r="AA1241" s="47" t="str">
        <f>CONCATENATE("&gt;",F1241,"_",C1241," ",Z1241)</f>
        <v>&gt;PA_f_656 Alpha</v>
      </c>
      <c r="AB1241" s="44" t="str">
        <f>P1241</f>
        <v>ACCATGCTAAYGCYAGAGCGTTTTCGCA</v>
      </c>
      <c r="AH1241" s="45">
        <v>1240</v>
      </c>
    </row>
    <row r="1242" spans="1:34" ht="14.25" customHeight="1" thickTop="1" thickBot="1" x14ac:dyDescent="0.25">
      <c r="A1242" s="71">
        <v>200</v>
      </c>
      <c r="B1242" s="53">
        <f>(I1242/1000)/(A1242/1000000)</f>
        <v>278</v>
      </c>
      <c r="C1242" s="220">
        <v>657</v>
      </c>
      <c r="F1242" s="81" t="s">
        <v>2540</v>
      </c>
      <c r="H1242" s="48">
        <v>556</v>
      </c>
      <c r="I1242" s="49">
        <v>55.6</v>
      </c>
      <c r="J1242" s="95">
        <v>392</v>
      </c>
      <c r="K1242" s="48" t="s">
        <v>2582</v>
      </c>
      <c r="L1242" s="50">
        <v>7045</v>
      </c>
      <c r="M1242" s="48">
        <v>55</v>
      </c>
      <c r="N1242" s="75">
        <v>63.9</v>
      </c>
      <c r="O1242" s="61">
        <v>556</v>
      </c>
      <c r="P1242" s="44" t="s">
        <v>2541</v>
      </c>
      <c r="Q1242" s="56">
        <v>23</v>
      </c>
      <c r="R1242" s="48" t="s">
        <v>384</v>
      </c>
      <c r="S1242" s="62" t="s">
        <v>385</v>
      </c>
      <c r="T1242" s="73"/>
      <c r="U1242" s="62"/>
      <c r="V1242" s="62"/>
      <c r="W1242" s="52">
        <v>26021951</v>
      </c>
      <c r="X1242" s="57"/>
      <c r="Z1242" s="104" t="s">
        <v>3233</v>
      </c>
      <c r="AA1242" s="47" t="str">
        <f>CONCATENATE("&gt;",F1242,"_",C1242," ",Z1242)</f>
        <v>&gt;PA_r_657 Alpha.MIDV</v>
      </c>
      <c r="AB1242" s="44" t="str">
        <f>P1242</f>
        <v>GGCGCACTKCCWATGTCHAGGAT</v>
      </c>
      <c r="AH1242" s="45">
        <v>1241</v>
      </c>
    </row>
    <row r="1243" spans="1:34" ht="14.25" customHeight="1" thickTop="1" thickBot="1" x14ac:dyDescent="0.25">
      <c r="A1243" s="71">
        <v>100</v>
      </c>
      <c r="B1243" s="53">
        <f>(I1243/1000)/(A1243/1000000)</f>
        <v>176</v>
      </c>
      <c r="C1243" s="220">
        <v>654</v>
      </c>
      <c r="F1243" s="81" t="s">
        <v>2542</v>
      </c>
      <c r="H1243" s="48">
        <v>176</v>
      </c>
      <c r="I1243" s="49">
        <v>17.600000000000001</v>
      </c>
      <c r="J1243" s="95">
        <v>164</v>
      </c>
      <c r="K1243" s="48">
        <v>41791</v>
      </c>
      <c r="L1243" s="50">
        <v>9301</v>
      </c>
      <c r="M1243" s="48">
        <v>50</v>
      </c>
      <c r="N1243" s="75">
        <v>64.8</v>
      </c>
      <c r="O1243" s="61">
        <v>176</v>
      </c>
      <c r="P1243" s="44" t="s">
        <v>2543</v>
      </c>
      <c r="Q1243" s="56">
        <v>26</v>
      </c>
      <c r="R1243" s="48" t="s">
        <v>384</v>
      </c>
      <c r="S1243" s="62" t="s">
        <v>406</v>
      </c>
      <c r="T1243" s="73" t="s">
        <v>278</v>
      </c>
      <c r="U1243" s="62" t="s">
        <v>426</v>
      </c>
      <c r="V1243" s="62"/>
      <c r="W1243" s="52">
        <v>26021952</v>
      </c>
      <c r="X1243" s="57"/>
      <c r="Z1243" s="104" t="s">
        <v>3233</v>
      </c>
      <c r="AA1243" s="47" t="str">
        <f>CONCATENATE("&gt;",F1243,"_",C1243," ",Z1243)</f>
        <v>&gt;MIDV_PA_p_654 Alpha.MIDV</v>
      </c>
      <c r="AB1243" s="44" t="str">
        <f>P1243</f>
        <v>TAATWGAAGGAGAGGTGGAAGTGGGC</v>
      </c>
      <c r="AH1243" s="45">
        <v>1242</v>
      </c>
    </row>
    <row r="1244" spans="1:34" ht="14.25" customHeight="1" thickTop="1" thickBot="1" x14ac:dyDescent="0.25">
      <c r="A1244" s="71">
        <v>100</v>
      </c>
      <c r="B1244" s="53">
        <f>(I1244/1000)/(A1244/1000000)</f>
        <v>328.99999999999994</v>
      </c>
      <c r="C1244" s="220">
        <v>683</v>
      </c>
      <c r="F1244" s="81" t="s">
        <v>2488</v>
      </c>
      <c r="H1244" s="48">
        <v>329</v>
      </c>
      <c r="I1244" s="49">
        <v>32.9</v>
      </c>
      <c r="J1244" s="95">
        <v>263</v>
      </c>
      <c r="K1244" s="48">
        <v>33117</v>
      </c>
      <c r="L1244" s="50">
        <v>7996</v>
      </c>
      <c r="M1244" s="48">
        <v>44</v>
      </c>
      <c r="N1244" s="75">
        <v>62.4</v>
      </c>
      <c r="O1244" s="61">
        <v>329</v>
      </c>
      <c r="P1244" s="44" t="s">
        <v>2489</v>
      </c>
      <c r="Q1244" s="56">
        <v>26</v>
      </c>
      <c r="R1244" s="48" t="s">
        <v>384</v>
      </c>
      <c r="S1244" s="62" t="s">
        <v>385</v>
      </c>
      <c r="T1244" s="73"/>
      <c r="U1244" s="62"/>
      <c r="V1244" s="62"/>
      <c r="W1244" s="52">
        <v>26021953</v>
      </c>
      <c r="X1244" s="57"/>
      <c r="Z1244" s="104" t="s">
        <v>3209</v>
      </c>
      <c r="AA1244" s="47" t="str">
        <f>CONCATENATE("&gt;",F1244,"_",C1244," ",Z1244)</f>
        <v>&gt;DUGV-Sp184-f_683 Nairo.NSD.DGBV</v>
      </c>
      <c r="AB1244" s="44" t="str">
        <f>P1244</f>
        <v>CTAGCAGAAATGAAAATGGCYCTTGC</v>
      </c>
      <c r="AH1244" s="45">
        <v>1243</v>
      </c>
    </row>
    <row r="1245" spans="1:34" ht="14.25" customHeight="1" thickTop="1" thickBot="1" x14ac:dyDescent="0.25">
      <c r="A1245" s="71">
        <v>100</v>
      </c>
      <c r="B1245" s="53">
        <f>(I1245/1000)/(A1245/1000000)</f>
        <v>318.99999999999994</v>
      </c>
      <c r="C1245" s="220">
        <v>684</v>
      </c>
      <c r="F1245" s="81" t="s">
        <v>2490</v>
      </c>
      <c r="H1245" s="48">
        <v>319</v>
      </c>
      <c r="I1245" s="49">
        <v>31.9</v>
      </c>
      <c r="J1245" s="95">
        <v>255</v>
      </c>
      <c r="K1245" s="48">
        <v>29099</v>
      </c>
      <c r="L1245" s="50">
        <v>8005</v>
      </c>
      <c r="M1245" s="48">
        <v>44</v>
      </c>
      <c r="N1245" s="75">
        <v>62.4</v>
      </c>
      <c r="O1245" s="61">
        <v>319</v>
      </c>
      <c r="P1245" s="44" t="s">
        <v>2491</v>
      </c>
      <c r="Q1245" s="56">
        <v>26</v>
      </c>
      <c r="R1245" s="48" t="s">
        <v>384</v>
      </c>
      <c r="S1245" s="62" t="s">
        <v>385</v>
      </c>
      <c r="T1245" s="73"/>
      <c r="U1245" s="62"/>
      <c r="V1245" s="62"/>
      <c r="W1245" s="52">
        <v>26021954</v>
      </c>
      <c r="X1245" s="57"/>
      <c r="Z1245" s="104" t="s">
        <v>3209</v>
      </c>
      <c r="AA1245" s="47" t="str">
        <f>CONCATENATE("&gt;",F1245,"_",C1245," ",Z1245)</f>
        <v>&gt;DUGV-Sp293-r_684 Nairo.NSD.DGBV</v>
      </c>
      <c r="AB1245" s="44" t="str">
        <f>P1245</f>
        <v>GCACAYTCATAGATTGGAGCACAGAA</v>
      </c>
      <c r="AH1245" s="45">
        <v>1244</v>
      </c>
    </row>
    <row r="1246" spans="1:34" ht="14.25" customHeight="1" thickTop="1" thickBot="1" x14ac:dyDescent="0.25">
      <c r="A1246" s="71">
        <v>200</v>
      </c>
      <c r="B1246" s="53">
        <f>(I1246/1000)/(A1246/1000000)</f>
        <v>244.49999999999997</v>
      </c>
      <c r="C1246" s="220">
        <v>686</v>
      </c>
      <c r="F1246" s="81" t="s">
        <v>2492</v>
      </c>
      <c r="H1246" s="48">
        <v>489</v>
      </c>
      <c r="I1246" s="49">
        <v>48.9</v>
      </c>
      <c r="J1246" s="95">
        <v>301</v>
      </c>
      <c r="K1246" s="48">
        <v>30956</v>
      </c>
      <c r="L1246" s="50">
        <v>6142</v>
      </c>
      <c r="M1246" s="48">
        <v>55</v>
      </c>
      <c r="N1246" s="75">
        <v>59.4</v>
      </c>
      <c r="O1246" s="61">
        <v>489</v>
      </c>
      <c r="P1246" s="44" t="s">
        <v>2493</v>
      </c>
      <c r="Q1246" s="56">
        <v>20</v>
      </c>
      <c r="R1246" s="48" t="s">
        <v>384</v>
      </c>
      <c r="S1246" s="62" t="s">
        <v>385</v>
      </c>
      <c r="T1246" s="73"/>
      <c r="U1246" s="62"/>
      <c r="V1246" s="62"/>
      <c r="W1246" s="52">
        <v>26021955</v>
      </c>
      <c r="X1246" s="57"/>
      <c r="Z1246" s="104" t="s">
        <v>3209</v>
      </c>
      <c r="AA1246" s="47" t="str">
        <f>CONCATENATE("&gt;",F1246,"_",C1246," ",Z1246)</f>
        <v>&gt;DUGV-S904-f_686 Nairo.NSD.DGBV</v>
      </c>
      <c r="AB1246" s="44" t="str">
        <f>P1246</f>
        <v>CTGGCTCAAGCAGTGGAACT</v>
      </c>
      <c r="AH1246" s="45">
        <v>1245</v>
      </c>
    </row>
    <row r="1247" spans="1:34" ht="14.25" customHeight="1" thickTop="1" thickBot="1" x14ac:dyDescent="0.25">
      <c r="A1247" s="71">
        <v>200</v>
      </c>
      <c r="B1247" s="53">
        <f>(I1247/1000)/(A1247/1000000)</f>
        <v>241.49999999999997</v>
      </c>
      <c r="C1247" s="220">
        <v>687</v>
      </c>
      <c r="F1247" s="81" t="s">
        <v>2494</v>
      </c>
      <c r="H1247" s="48">
        <v>483</v>
      </c>
      <c r="I1247" s="49">
        <v>48.3</v>
      </c>
      <c r="J1247" s="95">
        <v>317</v>
      </c>
      <c r="K1247" s="48">
        <v>43690</v>
      </c>
      <c r="L1247" s="50">
        <v>6576</v>
      </c>
      <c r="M1247" s="48">
        <v>38</v>
      </c>
      <c r="N1247" s="75">
        <v>54</v>
      </c>
      <c r="O1247" s="61">
        <v>483</v>
      </c>
      <c r="P1247" s="44" t="s">
        <v>2495</v>
      </c>
      <c r="Q1247" s="56">
        <v>21</v>
      </c>
      <c r="R1247" s="48" t="s">
        <v>384</v>
      </c>
      <c r="S1247" s="62" t="s">
        <v>385</v>
      </c>
      <c r="T1247" s="73"/>
      <c r="U1247" s="62"/>
      <c r="V1247" s="62"/>
      <c r="W1247" s="52">
        <v>26021956</v>
      </c>
      <c r="X1247" s="57"/>
      <c r="Z1247" s="104" t="s">
        <v>3209</v>
      </c>
      <c r="AA1247" s="47" t="str">
        <f>CONCATENATE("&gt;",F1247,"_",C1247," ",Z1247)</f>
        <v>&gt;DUGV-S1048-r_687 Nairo.NSD.DGBV</v>
      </c>
      <c r="AB1247" s="44" t="str">
        <f>P1247</f>
        <v>AGAGGAATTGAGACAAAGTGA</v>
      </c>
      <c r="AH1247" s="45">
        <v>1246</v>
      </c>
    </row>
    <row r="1248" spans="1:34" ht="14.25" customHeight="1" thickTop="1" thickBot="1" x14ac:dyDescent="0.25">
      <c r="A1248" s="71">
        <v>100</v>
      </c>
      <c r="B1248" s="53">
        <f>(I1248/1000)/(A1248/1000000)</f>
        <v>178</v>
      </c>
      <c r="C1248" s="220">
        <v>685</v>
      </c>
      <c r="F1248" s="81" t="s">
        <v>2496</v>
      </c>
      <c r="H1248" s="48">
        <v>178</v>
      </c>
      <c r="I1248" s="49">
        <v>17.8</v>
      </c>
      <c r="J1248" s="95">
        <v>172</v>
      </c>
      <c r="K1248" s="48">
        <v>31168</v>
      </c>
      <c r="L1248" s="50">
        <v>9628</v>
      </c>
      <c r="M1248" s="48">
        <v>37</v>
      </c>
      <c r="N1248" s="75">
        <v>61.5</v>
      </c>
      <c r="O1248" s="61">
        <v>178</v>
      </c>
      <c r="P1248" s="44" t="s">
        <v>2498</v>
      </c>
      <c r="Q1248" s="56">
        <v>28</v>
      </c>
      <c r="R1248" s="48" t="s">
        <v>384</v>
      </c>
      <c r="S1248" s="62" t="s">
        <v>406</v>
      </c>
      <c r="T1248" s="73" t="s">
        <v>278</v>
      </c>
      <c r="U1248" s="62" t="s">
        <v>426</v>
      </c>
      <c r="V1248" s="62"/>
      <c r="W1248" s="52">
        <v>26021957</v>
      </c>
      <c r="X1248" s="57"/>
      <c r="Z1248" s="104" t="s">
        <v>3209</v>
      </c>
      <c r="AA1248" s="47" t="str">
        <f>CONCATENATE("&gt;",F1248,"_",C1248," ",Z1248)</f>
        <v>&gt;DUGV-Sp230-s_685 Nairo.NSD.DGBV</v>
      </c>
      <c r="AB1248" s="44" t="str">
        <f>P1248</f>
        <v>ACTCAATCTTTTCTAATGCTCTRGTGGA</v>
      </c>
      <c r="AH1248" s="45">
        <v>1247</v>
      </c>
    </row>
    <row r="1249" spans="1:34" ht="14.25" customHeight="1" thickTop="1" thickBot="1" x14ac:dyDescent="0.25">
      <c r="A1249" s="71">
        <v>100</v>
      </c>
      <c r="B1249" s="53">
        <f>(I1249/1000)/(A1249/1000000)</f>
        <v>188</v>
      </c>
      <c r="C1249" s="220">
        <v>688</v>
      </c>
      <c r="F1249" s="81" t="s">
        <v>2497</v>
      </c>
      <c r="H1249" s="48">
        <v>188</v>
      </c>
      <c r="I1249" s="49">
        <v>18.8</v>
      </c>
      <c r="J1249" s="95">
        <v>142</v>
      </c>
      <c r="K1249" s="48">
        <v>17654</v>
      </c>
      <c r="L1249" s="50">
        <v>7542</v>
      </c>
      <c r="M1249" s="48">
        <v>42</v>
      </c>
      <c r="N1249" s="75">
        <v>55.9</v>
      </c>
      <c r="O1249" s="61">
        <v>188</v>
      </c>
      <c r="P1249" s="44" t="s">
        <v>2499</v>
      </c>
      <c r="Q1249" s="56">
        <v>21</v>
      </c>
      <c r="R1249" s="48" t="s">
        <v>384</v>
      </c>
      <c r="S1249" s="62" t="s">
        <v>406</v>
      </c>
      <c r="T1249" s="73" t="s">
        <v>278</v>
      </c>
      <c r="U1249" s="62" t="s">
        <v>426</v>
      </c>
      <c r="V1249" s="62"/>
      <c r="W1249" s="52">
        <v>26021958</v>
      </c>
      <c r="X1249" s="57"/>
      <c r="Z1249" s="104" t="s">
        <v>3209</v>
      </c>
      <c r="AA1249" s="47" t="str">
        <f>CONCATENATE("&gt;",F1249,"_",C1249," ",Z1249)</f>
        <v>&gt;DUGV-S950-s_688 Nairo.NSD.DGBV</v>
      </c>
      <c r="AB1249" s="44" t="str">
        <f>P1249</f>
        <v>CACAAGGAGCACAAATAGACA</v>
      </c>
      <c r="AH1249" s="45">
        <v>1248</v>
      </c>
    </row>
    <row r="1250" spans="1:34" ht="14.25" customHeight="1" thickTop="1" thickBot="1" x14ac:dyDescent="0.25">
      <c r="A1250" s="71">
        <v>100</v>
      </c>
      <c r="B1250" s="53">
        <f>(I1250/1000)/(A1250/1000000)</f>
        <v>330</v>
      </c>
      <c r="C1250" s="220">
        <v>678</v>
      </c>
      <c r="F1250" s="81" t="s">
        <v>2500</v>
      </c>
      <c r="H1250" s="48">
        <v>330</v>
      </c>
      <c r="I1250" s="49">
        <v>33</v>
      </c>
      <c r="J1250" s="95">
        <v>250</v>
      </c>
      <c r="K1250" s="48">
        <v>32356</v>
      </c>
      <c r="L1250" s="50">
        <v>7581</v>
      </c>
      <c r="M1250" s="48">
        <v>60</v>
      </c>
      <c r="N1250" s="75">
        <v>67.900000000000006</v>
      </c>
      <c r="O1250" s="61">
        <v>330</v>
      </c>
      <c r="P1250" s="44" t="s">
        <v>2484</v>
      </c>
      <c r="Q1250" s="56">
        <v>25</v>
      </c>
      <c r="R1250" s="48" t="s">
        <v>384</v>
      </c>
      <c r="S1250" s="62" t="s">
        <v>385</v>
      </c>
      <c r="T1250" s="73"/>
      <c r="U1250" s="62"/>
      <c r="V1250" s="62"/>
      <c r="W1250" s="52">
        <v>26021959</v>
      </c>
      <c r="X1250" s="57"/>
      <c r="Y1250" s="220"/>
      <c r="Z1250" s="104" t="s">
        <v>3218</v>
      </c>
      <c r="AA1250" s="47" t="str">
        <f>CONCATENATE("&gt;",F1250,"_",C1250," ",Z1250)</f>
        <v>&gt;HAZV_S_N_56_82_F_650_678 Nairo.CCHFV.HAZV</v>
      </c>
      <c r="AB1250" s="44" t="str">
        <f>P1250</f>
        <v>ACCGGTCGCCTCACAACATCAGCGA</v>
      </c>
      <c r="AH1250" s="45">
        <v>1249</v>
      </c>
    </row>
    <row r="1251" spans="1:34" ht="14.25" customHeight="1" thickTop="1" thickBot="1" x14ac:dyDescent="0.25">
      <c r="A1251" s="71">
        <v>100</v>
      </c>
      <c r="B1251" s="53">
        <f>(I1251/1000)/(A1251/1000000)</f>
        <v>342</v>
      </c>
      <c r="C1251" s="220">
        <v>679</v>
      </c>
      <c r="F1251" s="81" t="s">
        <v>2501</v>
      </c>
      <c r="H1251" s="48">
        <v>342</v>
      </c>
      <c r="I1251" s="49">
        <v>34.200000000000003</v>
      </c>
      <c r="J1251" s="95">
        <v>275</v>
      </c>
      <c r="K1251" s="48">
        <v>17441</v>
      </c>
      <c r="L1251" s="50">
        <v>8043</v>
      </c>
      <c r="M1251" s="48">
        <v>42</v>
      </c>
      <c r="N1251" s="75">
        <v>61.6</v>
      </c>
      <c r="O1251" s="61">
        <v>342</v>
      </c>
      <c r="P1251" s="44" t="s">
        <v>2478</v>
      </c>
      <c r="Q1251" s="56">
        <v>26</v>
      </c>
      <c r="R1251" s="48" t="s">
        <v>384</v>
      </c>
      <c r="S1251" s="62" t="s">
        <v>385</v>
      </c>
      <c r="T1251" s="73"/>
      <c r="U1251" s="62"/>
      <c r="V1251" s="62"/>
      <c r="W1251" s="52">
        <v>26021960</v>
      </c>
      <c r="X1251" s="57"/>
      <c r="Z1251" s="104" t="s">
        <v>3218</v>
      </c>
      <c r="AA1251" s="47" t="str">
        <f>CONCATENATE("&gt;",F1251,"_",C1251," ",Z1251)</f>
        <v>&gt;HAZV_S_N_91_118_F_648_679 Nairo.CCHFV.HAZV</v>
      </c>
      <c r="AB1251" s="44" t="str">
        <f>P1251</f>
        <v>CAAGATTGTTGCCAGTACTAAGGAAG</v>
      </c>
      <c r="AH1251" s="45">
        <v>1250</v>
      </c>
    </row>
    <row r="1252" spans="1:34" ht="14.25" customHeight="1" thickTop="1" thickBot="1" x14ac:dyDescent="0.25">
      <c r="A1252" s="71">
        <v>100</v>
      </c>
      <c r="B1252" s="53">
        <f>(I1252/1000)/(A1252/1000000)</f>
        <v>306</v>
      </c>
      <c r="C1252" s="220">
        <v>680</v>
      </c>
      <c r="F1252" s="81" t="s">
        <v>2502</v>
      </c>
      <c r="H1252" s="48">
        <v>306</v>
      </c>
      <c r="I1252" s="49">
        <v>30.6</v>
      </c>
      <c r="J1252" s="95">
        <v>245</v>
      </c>
      <c r="K1252" s="48">
        <v>29434</v>
      </c>
      <c r="L1252" s="50">
        <v>8026</v>
      </c>
      <c r="M1252" s="48">
        <v>50</v>
      </c>
      <c r="N1252" s="75">
        <v>64.8</v>
      </c>
      <c r="O1252" s="61">
        <v>306</v>
      </c>
      <c r="P1252" s="44" t="s">
        <v>2483</v>
      </c>
      <c r="Q1252" s="56">
        <v>26</v>
      </c>
      <c r="R1252" s="48" t="s">
        <v>384</v>
      </c>
      <c r="S1252" s="62" t="s">
        <v>385</v>
      </c>
      <c r="T1252" s="73"/>
      <c r="U1252" s="62"/>
      <c r="V1252" s="62"/>
      <c r="W1252" s="52">
        <v>26021961</v>
      </c>
      <c r="X1252" s="57"/>
      <c r="Z1252" s="104" t="s">
        <v>3218</v>
      </c>
      <c r="AA1252" s="47" t="str">
        <f>CONCATENATE("&gt;",F1252,"_",C1252," ",Z1252)</f>
        <v>&gt;HAZV_S_N_290_R_649_680 Nairo.CCHFV.HAZV</v>
      </c>
      <c r="AB1252" s="44" t="str">
        <f>P1252</f>
        <v>CCTCAATGAGTGCTGAGCTGTAGATG</v>
      </c>
      <c r="AH1252" s="45">
        <v>1251</v>
      </c>
    </row>
    <row r="1253" spans="1:34" ht="14.25" customHeight="1" thickTop="1" thickBot="1" x14ac:dyDescent="0.25">
      <c r="A1253" s="71">
        <v>100</v>
      </c>
      <c r="B1253" s="53">
        <f>(I1253/1000)/(A1253/1000000)</f>
        <v>359</v>
      </c>
      <c r="C1253" s="220">
        <v>681</v>
      </c>
      <c r="F1253" s="81" t="s">
        <v>2503</v>
      </c>
      <c r="H1253" s="48">
        <v>359</v>
      </c>
      <c r="I1253" s="49">
        <v>35.9</v>
      </c>
      <c r="J1253" s="95">
        <v>283</v>
      </c>
      <c r="K1253" s="48">
        <v>43505</v>
      </c>
      <c r="L1253" s="50">
        <v>7880</v>
      </c>
      <c r="M1253" s="48">
        <v>57</v>
      </c>
      <c r="N1253" s="75">
        <v>68</v>
      </c>
      <c r="O1253" s="61">
        <v>359</v>
      </c>
      <c r="P1253" s="44" t="s">
        <v>2504</v>
      </c>
      <c r="Q1253" s="56">
        <v>26</v>
      </c>
      <c r="R1253" s="48" t="s">
        <v>384</v>
      </c>
      <c r="S1253" s="62" t="s">
        <v>385</v>
      </c>
      <c r="T1253" s="73"/>
      <c r="U1253" s="62"/>
      <c r="V1253" s="62"/>
      <c r="W1253" s="52">
        <v>26021962</v>
      </c>
      <c r="X1253" s="57"/>
      <c r="Z1253" s="104" t="s">
        <v>3218</v>
      </c>
      <c r="AA1253" s="47" t="str">
        <f>CONCATENATE("&gt;",F1253,"_",C1253," ",Z1253)</f>
        <v>&gt;HAZV_S_N_267_R_651_681 Nairo.CCHFV.HAZV</v>
      </c>
      <c r="AB1253" s="44" t="str">
        <f>P1253</f>
        <v>ATGGCGTCCCTCTCATTGTCCGTGCT</v>
      </c>
      <c r="AH1253" s="45">
        <v>1252</v>
      </c>
    </row>
    <row r="1254" spans="1:34" ht="14.25" customHeight="1" thickTop="1" thickBot="1" x14ac:dyDescent="0.25">
      <c r="A1254" s="71">
        <v>100</v>
      </c>
      <c r="B1254" s="53">
        <f>(I1254/1000)/(A1254/1000000)</f>
        <v>296</v>
      </c>
      <c r="C1254" s="220">
        <v>673</v>
      </c>
      <c r="F1254" s="81" t="s">
        <v>2505</v>
      </c>
      <c r="H1254" s="48">
        <v>296</v>
      </c>
      <c r="I1254" s="49">
        <v>29.6</v>
      </c>
      <c r="J1254" s="95">
        <v>231</v>
      </c>
      <c r="K1254" s="48">
        <v>27273</v>
      </c>
      <c r="L1254" s="50">
        <v>7799</v>
      </c>
      <c r="M1254" s="48">
        <v>40</v>
      </c>
      <c r="N1254" s="75">
        <v>59.7</v>
      </c>
      <c r="O1254" s="61">
        <v>296</v>
      </c>
      <c r="P1254" s="44" t="s">
        <v>2506</v>
      </c>
      <c r="Q1254" s="56">
        <v>25</v>
      </c>
      <c r="R1254" s="48" t="s">
        <v>384</v>
      </c>
      <c r="S1254" s="62" t="s">
        <v>385</v>
      </c>
      <c r="T1254" s="73"/>
      <c r="U1254" s="62"/>
      <c r="V1254" s="62"/>
      <c r="W1254" s="52">
        <v>26021963</v>
      </c>
      <c r="X1254" s="57"/>
      <c r="Z1254" s="104" t="s">
        <v>3218</v>
      </c>
      <c r="AA1254" s="47" t="str">
        <f>CONCATENATE("&gt;",F1254,"_",C1254," ",Z1254)</f>
        <v>&gt;HAZV-S-CCHF-f_673 Nairo.CCHFV.HAZV</v>
      </c>
      <c r="AB1254" s="44" t="str">
        <f>P1254</f>
        <v>AGGGACAGAAAAAAATGCAAAAGGC</v>
      </c>
      <c r="AH1254" s="45">
        <v>1253</v>
      </c>
    </row>
    <row r="1255" spans="1:34" ht="14.25" customHeight="1" thickTop="1" thickBot="1" x14ac:dyDescent="0.25">
      <c r="A1255" s="71">
        <v>200</v>
      </c>
      <c r="B1255" s="53">
        <f>(I1255/1000)/(A1255/1000000)</f>
        <v>269.49999999999994</v>
      </c>
      <c r="C1255" s="220">
        <v>674</v>
      </c>
      <c r="F1255" s="81" t="s">
        <v>2507</v>
      </c>
      <c r="H1255" s="48">
        <v>539</v>
      </c>
      <c r="I1255" s="49">
        <v>53.9</v>
      </c>
      <c r="J1255" s="95">
        <v>347</v>
      </c>
      <c r="K1255" s="48">
        <v>25173</v>
      </c>
      <c r="L1255" s="50">
        <v>6440</v>
      </c>
      <c r="M1255" s="48">
        <v>57</v>
      </c>
      <c r="N1255" s="75">
        <v>61.8</v>
      </c>
      <c r="O1255" s="61">
        <v>539</v>
      </c>
      <c r="P1255" s="44" t="s">
        <v>2508</v>
      </c>
      <c r="Q1255" s="56">
        <v>21</v>
      </c>
      <c r="R1255" s="48" t="s">
        <v>384</v>
      </c>
      <c r="S1255" s="62" t="s">
        <v>385</v>
      </c>
      <c r="T1255" s="73"/>
      <c r="U1255" s="62"/>
      <c r="V1255" s="62"/>
      <c r="W1255" s="52">
        <v>26021964</v>
      </c>
      <c r="X1255" s="57"/>
      <c r="Z1255" s="104" t="s">
        <v>3218</v>
      </c>
      <c r="AA1255" s="47" t="str">
        <f>CONCATENATE("&gt;",F1255,"_",C1255," ",Z1255)</f>
        <v>&gt;HAZV-S-CCHF-r_674 Nairo.CCHFV.HAZV</v>
      </c>
      <c r="AB1255" s="44" t="str">
        <f>P1255</f>
        <v>GGGCACGGCTCCAAACGATAT</v>
      </c>
      <c r="AH1255" s="45">
        <v>1254</v>
      </c>
    </row>
    <row r="1256" spans="1:34" ht="14.25" customHeight="1" thickTop="1" thickBot="1" x14ac:dyDescent="0.25">
      <c r="A1256" s="71">
        <v>100</v>
      </c>
      <c r="B1256" s="53">
        <f>(I1256/1000)/(A1256/1000000)</f>
        <v>342.99999999999994</v>
      </c>
      <c r="C1256" s="220">
        <v>670</v>
      </c>
      <c r="F1256" s="81" t="s">
        <v>2509</v>
      </c>
      <c r="H1256" s="48">
        <v>343</v>
      </c>
      <c r="I1256" s="49">
        <v>34.299999999999997</v>
      </c>
      <c r="J1256" s="95">
        <v>263</v>
      </c>
      <c r="K1256" s="48">
        <v>45200</v>
      </c>
      <c r="L1256" s="50">
        <v>7652</v>
      </c>
      <c r="M1256" s="48">
        <v>40</v>
      </c>
      <c r="N1256" s="75">
        <v>59.7</v>
      </c>
      <c r="O1256" s="61">
        <v>343</v>
      </c>
      <c r="P1256" s="44" t="s">
        <v>2510</v>
      </c>
      <c r="Q1256" s="56">
        <v>25</v>
      </c>
      <c r="R1256" s="48" t="s">
        <v>384</v>
      </c>
      <c r="S1256" s="62" t="s">
        <v>385</v>
      </c>
      <c r="T1256" s="73"/>
      <c r="U1256" s="62"/>
      <c r="V1256" s="62"/>
      <c r="W1256" s="52">
        <v>26021965</v>
      </c>
      <c r="X1256" s="57"/>
      <c r="Z1256" s="104" t="s">
        <v>3218</v>
      </c>
      <c r="AA1256" s="47" t="str">
        <f>CONCATENATE("&gt;",F1256,"_",C1256," ",Z1256)</f>
        <v>&gt;HAZV-S-f_670 Nairo.CCHFV.HAZV</v>
      </c>
      <c r="AB1256" s="44" t="str">
        <f>P1256</f>
        <v>TCACAGAGAACAGAATCTACATGCA</v>
      </c>
      <c r="AH1256" s="45">
        <v>1255</v>
      </c>
    </row>
    <row r="1257" spans="1:34" ht="14.25" customHeight="1" thickTop="1" thickBot="1" x14ac:dyDescent="0.25">
      <c r="A1257" s="71">
        <v>100</v>
      </c>
      <c r="B1257" s="53">
        <f>(I1257/1000)/(A1257/1000000)</f>
        <v>306</v>
      </c>
      <c r="C1257" s="220">
        <v>671</v>
      </c>
      <c r="F1257" s="81" t="s">
        <v>2511</v>
      </c>
      <c r="H1257" s="48">
        <v>306</v>
      </c>
      <c r="I1257" s="49">
        <v>30.6</v>
      </c>
      <c r="J1257" s="95">
        <v>236</v>
      </c>
      <c r="K1257" s="48" t="s">
        <v>2583</v>
      </c>
      <c r="L1257" s="50">
        <v>7714</v>
      </c>
      <c r="M1257" s="48">
        <v>40</v>
      </c>
      <c r="N1257" s="75">
        <v>59.7</v>
      </c>
      <c r="O1257" s="61">
        <v>306</v>
      </c>
      <c r="P1257" s="44" t="s">
        <v>2512</v>
      </c>
      <c r="Q1257" s="56">
        <v>25</v>
      </c>
      <c r="R1257" s="48" t="s">
        <v>384</v>
      </c>
      <c r="S1257" s="62" t="s">
        <v>385</v>
      </c>
      <c r="T1257" s="73"/>
      <c r="U1257" s="62"/>
      <c r="V1257" s="62"/>
      <c r="W1257" s="52">
        <v>26021966</v>
      </c>
      <c r="X1257" s="57"/>
      <c r="Z1257" s="104" t="s">
        <v>3218</v>
      </c>
      <c r="AA1257" s="47" t="str">
        <f>CONCATENATE("&gt;",F1257,"_",C1257," ",Z1257)</f>
        <v>&gt;HAZV-S-r_671 Nairo.CCHFV.HAZV</v>
      </c>
      <c r="AB1257" s="44" t="str">
        <f>P1257</f>
        <v>ATCTCAAAGAGGCTTGAAATGATGC</v>
      </c>
      <c r="AH1257" s="45">
        <v>1256</v>
      </c>
    </row>
    <row r="1258" spans="1:34" ht="14.25" customHeight="1" thickTop="1" thickBot="1" x14ac:dyDescent="0.25">
      <c r="A1258" s="71">
        <v>100</v>
      </c>
      <c r="B1258" s="53">
        <f>(I1258/1000)/(A1258/1000000)</f>
        <v>160</v>
      </c>
      <c r="C1258" s="220">
        <v>682</v>
      </c>
      <c r="F1258" s="81" t="s">
        <v>2513</v>
      </c>
      <c r="H1258" s="48">
        <v>160</v>
      </c>
      <c r="I1258" s="49">
        <v>16</v>
      </c>
      <c r="J1258" s="95">
        <v>146</v>
      </c>
      <c r="K1258" s="48">
        <v>12905</v>
      </c>
      <c r="L1258" s="50">
        <v>9135</v>
      </c>
      <c r="M1258" s="48">
        <v>42</v>
      </c>
      <c r="N1258" s="75">
        <v>61.6</v>
      </c>
      <c r="O1258" s="61">
        <v>160</v>
      </c>
      <c r="P1258" s="44" t="s">
        <v>2478</v>
      </c>
      <c r="Q1258" s="56">
        <v>26</v>
      </c>
      <c r="R1258" s="48" t="s">
        <v>384</v>
      </c>
      <c r="S1258" s="62" t="s">
        <v>406</v>
      </c>
      <c r="T1258" s="73" t="s">
        <v>278</v>
      </c>
      <c r="U1258" s="62" t="s">
        <v>426</v>
      </c>
      <c r="V1258" s="62"/>
      <c r="W1258" s="52">
        <v>26021967</v>
      </c>
      <c r="X1258" s="57"/>
      <c r="Z1258" s="104" t="s">
        <v>3218</v>
      </c>
      <c r="AA1258" s="47" t="str">
        <f>CONCATENATE("&gt;",F1258,"_",C1258," ",Z1258)</f>
        <v>&gt;HAZV_S_91_118_p_682 Nairo.CCHFV.HAZV</v>
      </c>
      <c r="AB1258" s="44" t="str">
        <f>P1258</f>
        <v>CAAGATTGTTGCCAGTACTAAGGAAG</v>
      </c>
      <c r="AH1258" s="45">
        <v>1257</v>
      </c>
    </row>
    <row r="1259" spans="1:34" ht="14.25" customHeight="1" thickTop="1" thickBot="1" x14ac:dyDescent="0.25">
      <c r="A1259" s="71">
        <v>100</v>
      </c>
      <c r="B1259" s="53">
        <f>(I1259/1000)/(A1259/1000000)</f>
        <v>159</v>
      </c>
      <c r="C1259" s="220">
        <v>675</v>
      </c>
      <c r="F1259" s="81" t="s">
        <v>2514</v>
      </c>
      <c r="H1259" s="48">
        <v>159</v>
      </c>
      <c r="I1259" s="49">
        <v>15.9</v>
      </c>
      <c r="J1259" s="95">
        <v>148</v>
      </c>
      <c r="K1259" s="48">
        <v>43501</v>
      </c>
      <c r="L1259" s="50">
        <v>9271</v>
      </c>
      <c r="M1259" s="48">
        <v>48</v>
      </c>
      <c r="N1259" s="75">
        <v>65</v>
      </c>
      <c r="O1259" s="61">
        <v>159</v>
      </c>
      <c r="P1259" s="44" t="s">
        <v>2516</v>
      </c>
      <c r="Q1259" s="56">
        <v>27</v>
      </c>
      <c r="R1259" s="48" t="s">
        <v>384</v>
      </c>
      <c r="S1259" s="62" t="s">
        <v>406</v>
      </c>
      <c r="T1259" s="73" t="s">
        <v>278</v>
      </c>
      <c r="U1259" s="62" t="s">
        <v>426</v>
      </c>
      <c r="V1259" s="62"/>
      <c r="W1259" s="52">
        <v>26021968</v>
      </c>
      <c r="X1259" s="57"/>
      <c r="Z1259" s="104" t="s">
        <v>3218</v>
      </c>
      <c r="AA1259" s="47" t="str">
        <f>CONCATENATE("&gt;",F1259,"_",C1259," ",Z1259)</f>
        <v>&gt;HAZV-S-CCHF-probe-1_675 Nairo.CCHFV.HAZV</v>
      </c>
      <c r="AB1259" s="44" t="str">
        <f>P1259</f>
        <v>ATCTACATGCACCCCTGTGTGCTAACA</v>
      </c>
      <c r="AH1259" s="45">
        <v>1258</v>
      </c>
    </row>
    <row r="1260" spans="1:34" ht="14.25" customHeight="1" thickTop="1" thickBot="1" x14ac:dyDescent="0.25">
      <c r="A1260" s="71">
        <v>100</v>
      </c>
      <c r="B1260" s="53">
        <f>(I1260/1000)/(A1260/1000000)</f>
        <v>198.99999999999997</v>
      </c>
      <c r="C1260" s="220">
        <v>672</v>
      </c>
      <c r="F1260" s="81" t="s">
        <v>2515</v>
      </c>
      <c r="H1260" s="48">
        <v>199</v>
      </c>
      <c r="I1260" s="49">
        <v>19.899999999999999</v>
      </c>
      <c r="J1260" s="95">
        <v>173</v>
      </c>
      <c r="K1260" s="48">
        <v>21671</v>
      </c>
      <c r="L1260" s="50">
        <v>8717</v>
      </c>
      <c r="M1260" s="48">
        <v>60</v>
      </c>
      <c r="N1260" s="75">
        <v>67.900000000000006</v>
      </c>
      <c r="O1260" s="61">
        <v>199</v>
      </c>
      <c r="P1260" s="44" t="s">
        <v>2517</v>
      </c>
      <c r="Q1260" s="56">
        <v>25</v>
      </c>
      <c r="R1260" s="48" t="s">
        <v>384</v>
      </c>
      <c r="S1260" s="62" t="s">
        <v>406</v>
      </c>
      <c r="T1260" s="73" t="s">
        <v>278</v>
      </c>
      <c r="U1260" s="62" t="s">
        <v>426</v>
      </c>
      <c r="V1260" s="62"/>
      <c r="W1260" s="52">
        <v>26021969</v>
      </c>
      <c r="X1260" s="57"/>
      <c r="Z1260" s="104" t="s">
        <v>3218</v>
      </c>
      <c r="AA1260" s="47" t="str">
        <f>CONCATENATE("&gt;",F1260,"_",C1260," ",Z1260)</f>
        <v>&gt;HAZV-S-p_672 Nairo.CCHFV.HAZV</v>
      </c>
      <c r="AB1260" s="44" t="str">
        <f>P1260</f>
        <v>TATCGTTTGGAGCCGTGCCCGTCAC</v>
      </c>
      <c r="AH1260" s="45">
        <v>1259</v>
      </c>
    </row>
    <row r="1261" spans="1:34" ht="14.25" customHeight="1" thickTop="1" thickBot="1" x14ac:dyDescent="0.25">
      <c r="A1261" s="71">
        <v>200</v>
      </c>
      <c r="B1261" s="53">
        <f>(I1261/1000)/(A1261/1000000)</f>
        <v>305.5</v>
      </c>
      <c r="C1261" s="45">
        <v>664</v>
      </c>
      <c r="F1261" s="81" t="s">
        <v>2545</v>
      </c>
      <c r="H1261" s="48">
        <v>611</v>
      </c>
      <c r="I1261" s="49">
        <v>61.1</v>
      </c>
      <c r="J1261" s="95">
        <v>343</v>
      </c>
      <c r="K1261" s="271">
        <v>32478</v>
      </c>
      <c r="L1261" s="50">
        <v>5604</v>
      </c>
      <c r="M1261" s="48">
        <v>50</v>
      </c>
      <c r="N1261" s="75">
        <v>53.7</v>
      </c>
      <c r="O1261" s="61">
        <v>611</v>
      </c>
      <c r="P1261" s="44" t="s">
        <v>2555</v>
      </c>
      <c r="Q1261" s="56">
        <v>18</v>
      </c>
      <c r="R1261" s="48" t="s">
        <v>384</v>
      </c>
      <c r="S1261" s="62" t="s">
        <v>385</v>
      </c>
      <c r="T1261" s="73"/>
      <c r="U1261" s="62"/>
      <c r="V1261" s="62"/>
      <c r="W1261" s="52">
        <v>26021900</v>
      </c>
      <c r="X1261" s="57"/>
      <c r="Z1261" s="104" t="s">
        <v>3234</v>
      </c>
      <c r="AA1261" s="47" t="str">
        <f>CONCATENATE("&gt;",F1261,"_",C1261," ",Z1261)</f>
        <v>&gt;WESSVNS5-479Fw_664 Flav.WESSV</v>
      </c>
      <c r="AB1261" s="44" t="str">
        <f>P1261</f>
        <v>GGACCATGAAAGTGTTGG</v>
      </c>
      <c r="AH1261" s="45">
        <v>1260</v>
      </c>
    </row>
    <row r="1262" spans="1:34" ht="14.25" customHeight="1" thickTop="1" thickBot="1" x14ac:dyDescent="0.25">
      <c r="A1262" s="276">
        <v>200</v>
      </c>
      <c r="B1262" s="277">
        <f>(I1262/1000)/(A1262/1000000)</f>
        <v>298</v>
      </c>
      <c r="C1262" s="278">
        <v>665</v>
      </c>
      <c r="D1262" s="278"/>
      <c r="E1262" s="278"/>
      <c r="F1262" s="275" t="s">
        <v>2546</v>
      </c>
      <c r="G1262" s="278"/>
      <c r="H1262" s="279">
        <v>596</v>
      </c>
      <c r="I1262" s="280">
        <v>59.6</v>
      </c>
      <c r="J1262" s="281">
        <v>381</v>
      </c>
      <c r="K1262" s="279" t="s">
        <v>2584</v>
      </c>
      <c r="L1262" s="282">
        <v>6396</v>
      </c>
      <c r="M1262" s="279">
        <v>42</v>
      </c>
      <c r="N1262" s="283">
        <v>55.9</v>
      </c>
      <c r="O1262" s="284">
        <v>596</v>
      </c>
      <c r="P1262" s="285" t="s">
        <v>2556</v>
      </c>
      <c r="Q1262" s="286">
        <v>21</v>
      </c>
      <c r="R1262" s="279" t="s">
        <v>384</v>
      </c>
      <c r="S1262" s="287" t="s">
        <v>385</v>
      </c>
      <c r="T1262" s="288"/>
      <c r="U1262" s="287"/>
      <c r="V1262" s="287"/>
      <c r="W1262" s="289">
        <v>26021901</v>
      </c>
      <c r="X1262" s="290"/>
      <c r="Y1262" s="278"/>
      <c r="Z1262" s="104" t="s">
        <v>3234</v>
      </c>
      <c r="AA1262" s="291" t="str">
        <f>CONCATENATE("&gt;",F1262,"_",C1262," ",Z1262)</f>
        <v>&gt;WESSVNS5-557Rv_665 Flav.WESSV</v>
      </c>
      <c r="AB1262" s="285" t="str">
        <f>P1262</f>
        <v>CCTATCATCCAGATGTGATTG</v>
      </c>
      <c r="AC1262" s="278"/>
      <c r="AD1262" s="278"/>
      <c r="AE1262" s="278"/>
      <c r="AF1262" s="278"/>
      <c r="AG1262" s="278"/>
      <c r="AH1262" s="45">
        <v>1261</v>
      </c>
    </row>
    <row r="1263" spans="1:34" ht="14.25" customHeight="1" thickTop="1" thickBot="1" x14ac:dyDescent="0.25">
      <c r="A1263" s="71">
        <v>200</v>
      </c>
      <c r="B1263" s="53">
        <f>(I1263/1000)/(A1263/1000000)</f>
        <v>298.5</v>
      </c>
      <c r="C1263" s="220">
        <v>660</v>
      </c>
      <c r="F1263" s="81" t="s">
        <v>2547</v>
      </c>
      <c r="H1263" s="48">
        <v>597</v>
      </c>
      <c r="I1263" s="49">
        <v>59.7</v>
      </c>
      <c r="J1263" s="95">
        <v>325</v>
      </c>
      <c r="K1263" s="271">
        <v>11628</v>
      </c>
      <c r="L1263" s="50">
        <v>5450</v>
      </c>
      <c r="M1263" s="48">
        <v>44</v>
      </c>
      <c r="N1263" s="75">
        <v>51.4</v>
      </c>
      <c r="O1263" s="61">
        <v>597</v>
      </c>
      <c r="P1263" s="44" t="s">
        <v>2557</v>
      </c>
      <c r="Q1263" s="56">
        <v>18</v>
      </c>
      <c r="R1263" s="48" t="s">
        <v>384</v>
      </c>
      <c r="S1263" s="62" t="s">
        <v>385</v>
      </c>
      <c r="T1263" s="73"/>
      <c r="U1263" s="62"/>
      <c r="V1263" s="62"/>
      <c r="W1263" s="52">
        <v>26021902</v>
      </c>
      <c r="X1263" s="57"/>
      <c r="Z1263" s="104" t="s">
        <v>3233</v>
      </c>
      <c r="AA1263" s="47" t="str">
        <f>CONCATENATE("&gt;",F1263,"_",C1263," ",Z1263)</f>
        <v>&gt;MIDVNS4-6827-Fw_660 Alpha.MIDV</v>
      </c>
      <c r="AB1263" s="44" t="str">
        <f>P1263</f>
        <v>AAATGTGCCGCCTTTATC</v>
      </c>
      <c r="AH1263" s="45">
        <v>1262</v>
      </c>
    </row>
    <row r="1264" spans="1:34" ht="14.25" customHeight="1" thickTop="1" thickBot="1" x14ac:dyDescent="0.25">
      <c r="A1264" s="71">
        <v>200</v>
      </c>
      <c r="B1264" s="53">
        <f>(I1264/1000)/(A1264/1000000)</f>
        <v>205.5</v>
      </c>
      <c r="C1264" s="220">
        <v>659</v>
      </c>
      <c r="F1264" s="81" t="s">
        <v>2549</v>
      </c>
      <c r="H1264" s="48">
        <v>411</v>
      </c>
      <c r="I1264" s="49">
        <v>41.1</v>
      </c>
      <c r="J1264" s="95">
        <v>258</v>
      </c>
      <c r="K1264" s="271">
        <v>13058</v>
      </c>
      <c r="L1264" s="50">
        <v>6279</v>
      </c>
      <c r="M1264" s="48">
        <v>45</v>
      </c>
      <c r="N1264" s="75">
        <v>55.3</v>
      </c>
      <c r="O1264" s="61">
        <v>411</v>
      </c>
      <c r="P1264" s="44" t="s">
        <v>2558</v>
      </c>
      <c r="Q1264" s="56">
        <v>20</v>
      </c>
      <c r="R1264" s="48" t="s">
        <v>384</v>
      </c>
      <c r="S1264" s="62" t="s">
        <v>385</v>
      </c>
      <c r="T1264" s="73"/>
      <c r="U1264" s="62"/>
      <c r="V1264" s="62"/>
      <c r="W1264" s="52">
        <v>26021903</v>
      </c>
      <c r="X1264" s="57"/>
      <c r="Z1264" s="104" t="s">
        <v>3233</v>
      </c>
      <c r="AA1264" s="47" t="str">
        <f>CONCATENATE("&gt;",F1264,"_",C1264," ",Z1264)</f>
        <v>&gt;MIDVNS4-6906-Rv_659 Alpha.MIDV</v>
      </c>
      <c r="AB1264" s="44" t="str">
        <f>P1264</f>
        <v>GGATGAACATGGAAGTGAAG</v>
      </c>
      <c r="AH1264" s="45">
        <v>1263</v>
      </c>
    </row>
    <row r="1265" spans="1:34" ht="14.25" customHeight="1" thickTop="1" thickBot="1" x14ac:dyDescent="0.25">
      <c r="A1265" s="71">
        <v>200</v>
      </c>
      <c r="B1265" s="53">
        <f>(I1265/1000)/(A1265/1000000)</f>
        <v>241.49999999999997</v>
      </c>
      <c r="C1265" s="220">
        <v>689</v>
      </c>
      <c r="F1265" s="81" t="s">
        <v>2550</v>
      </c>
      <c r="H1265" s="48">
        <v>483</v>
      </c>
      <c r="I1265" s="49">
        <v>48.3</v>
      </c>
      <c r="J1265" s="95">
        <v>269</v>
      </c>
      <c r="K1265" s="271">
        <v>46661</v>
      </c>
      <c r="L1265" s="50">
        <v>5573</v>
      </c>
      <c r="M1265" s="48">
        <v>50</v>
      </c>
      <c r="N1265" s="75">
        <v>53.7</v>
      </c>
      <c r="O1265" s="61">
        <v>483</v>
      </c>
      <c r="P1265" s="44" t="s">
        <v>2585</v>
      </c>
      <c r="Q1265" s="56">
        <v>18</v>
      </c>
      <c r="R1265" s="48" t="s">
        <v>384</v>
      </c>
      <c r="S1265" s="62" t="s">
        <v>385</v>
      </c>
      <c r="T1265" s="73"/>
      <c r="U1265" s="62"/>
      <c r="V1265" s="62"/>
      <c r="W1265" s="52">
        <v>26021904</v>
      </c>
      <c r="X1265" s="57"/>
      <c r="Z1265" s="104" t="s">
        <v>3306</v>
      </c>
      <c r="AA1265" s="47" t="str">
        <f>CONCATENATE("&gt;",F1265,"_",C1265," ",Z1265)</f>
        <v>&gt;SHUV-S177-Fw_689 BunyaV.SHUV</v>
      </c>
      <c r="AB1265" s="44" t="str">
        <f>P1265</f>
        <v>GAAGGCCAAGATGGTACT</v>
      </c>
      <c r="AH1265" s="45">
        <v>1264</v>
      </c>
    </row>
    <row r="1266" spans="1:34" ht="14.25" customHeight="1" thickTop="1" thickBot="1" x14ac:dyDescent="0.25">
      <c r="A1266" s="71">
        <v>200</v>
      </c>
      <c r="B1266" s="53">
        <f>(I1266/1000)/(A1266/1000000)</f>
        <v>266.5</v>
      </c>
      <c r="C1266" s="220">
        <v>690</v>
      </c>
      <c r="F1266" s="81" t="s">
        <v>2551</v>
      </c>
      <c r="H1266" s="48">
        <v>533</v>
      </c>
      <c r="I1266" s="49">
        <v>53.3</v>
      </c>
      <c r="J1266" s="95">
        <v>323</v>
      </c>
      <c r="K1266" s="271">
        <v>43070</v>
      </c>
      <c r="L1266" s="50">
        <v>6054</v>
      </c>
      <c r="M1266" s="48">
        <v>40</v>
      </c>
      <c r="N1266" s="75">
        <v>53.2</v>
      </c>
      <c r="O1266" s="61">
        <v>533</v>
      </c>
      <c r="P1266" s="44" t="s">
        <v>2559</v>
      </c>
      <c r="Q1266" s="56">
        <v>20</v>
      </c>
      <c r="R1266" s="48" t="s">
        <v>384</v>
      </c>
      <c r="S1266" s="62" t="s">
        <v>385</v>
      </c>
      <c r="T1266" s="73"/>
      <c r="U1266" s="62"/>
      <c r="V1266" s="62"/>
      <c r="W1266" s="52">
        <v>26021905</v>
      </c>
      <c r="X1266" s="57"/>
      <c r="Z1266" s="104" t="s">
        <v>3306</v>
      </c>
      <c r="AA1266" s="47" t="str">
        <f>CONCATENATE("&gt;",F1266,"_",C1266," ",Z1266)</f>
        <v>&gt;SHUV-S271-Rv_690 BunyaV.SHUV</v>
      </c>
      <c r="AB1266" s="44" t="str">
        <f>P1266</f>
        <v>CAATACACAGCAAATCCTGT</v>
      </c>
      <c r="AH1266" s="45">
        <v>1265</v>
      </c>
    </row>
    <row r="1267" spans="1:34" ht="14.25" customHeight="1" thickTop="1" thickBot="1" x14ac:dyDescent="0.25">
      <c r="A1267" s="71">
        <v>100</v>
      </c>
      <c r="B1267" s="53">
        <f>(I1267/1000)/(A1267/1000000)</f>
        <v>364.99999999999994</v>
      </c>
      <c r="C1267" s="220" t="s">
        <v>3131</v>
      </c>
      <c r="F1267" s="81" t="s">
        <v>2552</v>
      </c>
      <c r="H1267" s="48">
        <v>365</v>
      </c>
      <c r="I1267" s="49">
        <v>36.5</v>
      </c>
      <c r="J1267" s="95">
        <v>259</v>
      </c>
      <c r="K1267" s="224">
        <v>43595</v>
      </c>
      <c r="L1267" s="50">
        <v>7106</v>
      </c>
      <c r="M1267" s="48">
        <v>43</v>
      </c>
      <c r="N1267" s="75">
        <v>58.9</v>
      </c>
      <c r="O1267" s="61">
        <v>365</v>
      </c>
      <c r="P1267" s="44" t="s">
        <v>27</v>
      </c>
      <c r="Q1267" s="56">
        <v>23</v>
      </c>
      <c r="R1267" s="48" t="s">
        <v>384</v>
      </c>
      <c r="S1267" s="62" t="s">
        <v>385</v>
      </c>
      <c r="T1267" s="73"/>
      <c r="U1267" s="62"/>
      <c r="V1267" s="62"/>
      <c r="W1267" s="52">
        <v>26021906</v>
      </c>
      <c r="X1267" s="57"/>
      <c r="Z1267" s="104" t="s">
        <v>3239</v>
      </c>
      <c r="AA1267" s="47" t="str">
        <f>CONCATENATE("&gt;",F1267,"_",C1267," ",Z1267)</f>
        <v>&gt;RVS_164c Phlebo.RVFV</v>
      </c>
      <c r="AB1267" s="44" t="str">
        <f>P1267</f>
        <v>AAAGGAACAATGGACTCTGGTCA</v>
      </c>
      <c r="AH1267" s="45">
        <v>1266</v>
      </c>
    </row>
    <row r="1268" spans="1:34" ht="14.25" customHeight="1" thickTop="1" thickBot="1" x14ac:dyDescent="0.25">
      <c r="A1268" s="71">
        <v>100</v>
      </c>
      <c r="B1268" s="53">
        <f>(I1268/1000)/(A1268/1000000)</f>
        <v>315</v>
      </c>
      <c r="C1268" s="220"/>
      <c r="F1268" s="81" t="s">
        <v>2554</v>
      </c>
      <c r="H1268" s="48">
        <v>315</v>
      </c>
      <c r="I1268" s="49">
        <v>31.5</v>
      </c>
      <c r="J1268" s="95">
        <v>245</v>
      </c>
      <c r="K1268" s="271">
        <v>45870</v>
      </c>
      <c r="L1268" s="50">
        <v>7776</v>
      </c>
      <c r="M1268" s="48">
        <v>42</v>
      </c>
      <c r="N1268" s="75">
        <v>61.6</v>
      </c>
      <c r="O1268" s="61">
        <v>315</v>
      </c>
      <c r="P1268" s="44" t="s">
        <v>30</v>
      </c>
      <c r="Q1268" s="56">
        <v>26</v>
      </c>
      <c r="R1268" s="48" t="s">
        <v>384</v>
      </c>
      <c r="S1268" s="62" t="s">
        <v>385</v>
      </c>
      <c r="T1268" s="73"/>
      <c r="U1268" s="62"/>
      <c r="V1268" s="62"/>
      <c r="W1268" s="52">
        <v>26021907</v>
      </c>
      <c r="X1268" s="57"/>
      <c r="Z1268" s="104" t="s">
        <v>3239</v>
      </c>
      <c r="AA1268" s="47" t="str">
        <f>CONCATENATE("&gt;",F1268,"_",C1268," ",Z1268)</f>
        <v>&gt;RVP_ Phlebo.RVFV</v>
      </c>
      <c r="AB1268" s="44" t="str">
        <f>P1268</f>
        <v>CACTTCTTACTACCATGTCCTCCAAT</v>
      </c>
      <c r="AH1268" s="45">
        <v>1267</v>
      </c>
    </row>
    <row r="1269" spans="1:34" ht="14.25" customHeight="1" thickTop="1" thickBot="1" x14ac:dyDescent="0.25">
      <c r="A1269" s="71">
        <v>100</v>
      </c>
      <c r="B1269" s="53">
        <f>(I1269/1000)/(A1269/1000000)</f>
        <v>165</v>
      </c>
      <c r="C1269" s="45">
        <v>666</v>
      </c>
      <c r="F1269" s="81" t="s">
        <v>2586</v>
      </c>
      <c r="H1269" s="48">
        <v>165</v>
      </c>
      <c r="I1269" s="49">
        <v>16.5</v>
      </c>
      <c r="J1269" s="95">
        <v>156</v>
      </c>
      <c r="K1269" s="271">
        <v>35551</v>
      </c>
      <c r="L1269" s="50">
        <v>9451</v>
      </c>
      <c r="M1269" s="48">
        <v>44</v>
      </c>
      <c r="N1269" s="75">
        <v>63.4</v>
      </c>
      <c r="O1269" s="61">
        <v>165</v>
      </c>
      <c r="P1269" s="44" t="s">
        <v>2560</v>
      </c>
      <c r="Q1269" s="56">
        <v>27</v>
      </c>
      <c r="R1269" s="48" t="s">
        <v>384</v>
      </c>
      <c r="S1269" s="62" t="s">
        <v>406</v>
      </c>
      <c r="T1269" s="73" t="s">
        <v>278</v>
      </c>
      <c r="U1269" s="62" t="s">
        <v>426</v>
      </c>
      <c r="V1269" s="62"/>
      <c r="W1269" s="52">
        <v>26021908</v>
      </c>
      <c r="X1269" s="57"/>
      <c r="Z1269" s="104" t="s">
        <v>3234</v>
      </c>
      <c r="AA1269" s="47" t="str">
        <f>CONCATENATE("&gt;",F1269,"_",C1269," ",Z1269)</f>
        <v>&gt;WESSVNS5-504P_666 Flav.WESSV</v>
      </c>
      <c r="AB1269" s="44" t="str">
        <f>P1269</f>
        <v>TGAACGATGGAAACACGTGAACACAGA</v>
      </c>
      <c r="AH1269" s="45">
        <v>1268</v>
      </c>
    </row>
    <row r="1270" spans="1:34" ht="14.25" customHeight="1" thickTop="1" thickBot="1" x14ac:dyDescent="0.25">
      <c r="A1270" s="71">
        <v>100</v>
      </c>
      <c r="B1270" s="53">
        <f>(I1270/1000)/(A1270/1000000)</f>
        <v>147</v>
      </c>
      <c r="C1270" s="220">
        <v>658</v>
      </c>
      <c r="F1270" s="81" t="s">
        <v>2548</v>
      </c>
      <c r="H1270" s="48">
        <v>147</v>
      </c>
      <c r="I1270" s="49">
        <v>14.7</v>
      </c>
      <c r="J1270" s="95">
        <v>135</v>
      </c>
      <c r="K1270" s="271">
        <v>29677</v>
      </c>
      <c r="L1270" s="50">
        <v>9167</v>
      </c>
      <c r="M1270" s="48">
        <v>50</v>
      </c>
      <c r="N1270" s="75">
        <v>64.8</v>
      </c>
      <c r="O1270" s="61">
        <v>147</v>
      </c>
      <c r="P1270" s="44" t="s">
        <v>2561</v>
      </c>
      <c r="Q1270" s="56">
        <v>26</v>
      </c>
      <c r="R1270" s="48" t="s">
        <v>384</v>
      </c>
      <c r="S1270" s="62" t="s">
        <v>406</v>
      </c>
      <c r="T1270" s="73" t="s">
        <v>278</v>
      </c>
      <c r="U1270" s="62" t="s">
        <v>426</v>
      </c>
      <c r="V1270" s="62"/>
      <c r="W1270" s="52">
        <v>26021909</v>
      </c>
      <c r="X1270" s="57"/>
      <c r="Z1270" s="104" t="s">
        <v>3233</v>
      </c>
      <c r="AA1270" s="47" t="str">
        <f>CONCATENATE("&gt;",F1270,"_",C1270," ",Z1270)</f>
        <v>&gt;MIDVNS4-6877-Probe_658 Alpha.MIDV</v>
      </c>
      <c r="AB1270" s="44" t="str">
        <f>P1270</f>
        <v>TGATAAACTGCTGGCTGAGAGATGCG</v>
      </c>
      <c r="AH1270" s="45">
        <v>1269</v>
      </c>
    </row>
    <row r="1271" spans="1:34" ht="14.25" customHeight="1" thickTop="1" thickBot="1" x14ac:dyDescent="0.25">
      <c r="A1271" s="71">
        <v>100</v>
      </c>
      <c r="B1271" s="53">
        <f>(I1271/1000)/(A1271/1000000)</f>
        <v>186</v>
      </c>
      <c r="C1271" s="220">
        <v>691</v>
      </c>
      <c r="F1271" s="81" t="s">
        <v>2587</v>
      </c>
      <c r="H1271" s="48">
        <v>186</v>
      </c>
      <c r="I1271" s="49">
        <v>18.600000000000001</v>
      </c>
      <c r="J1271" s="95">
        <v>158</v>
      </c>
      <c r="K1271" s="271">
        <v>26785</v>
      </c>
      <c r="L1271" s="50">
        <v>8503</v>
      </c>
      <c r="M1271" s="48">
        <v>50</v>
      </c>
      <c r="N1271" s="75">
        <v>62.7</v>
      </c>
      <c r="O1271" s="61">
        <v>186</v>
      </c>
      <c r="P1271" s="44" t="s">
        <v>2562</v>
      </c>
      <c r="Q1271" s="56">
        <v>24</v>
      </c>
      <c r="R1271" s="48" t="s">
        <v>384</v>
      </c>
      <c r="S1271" s="62" t="s">
        <v>406</v>
      </c>
      <c r="T1271" s="73" t="s">
        <v>278</v>
      </c>
      <c r="U1271" s="62" t="s">
        <v>426</v>
      </c>
      <c r="V1271" s="62"/>
      <c r="W1271" s="52">
        <v>26021910</v>
      </c>
      <c r="X1271" s="57"/>
      <c r="Z1271" s="104" t="s">
        <v>3306</v>
      </c>
      <c r="AA1271" s="47" t="str">
        <f>CONCATENATE("&gt;",F1271,"_",C1271," ",Z1271)</f>
        <v>&gt;SHUV-S196-Probe_691 BunyaV.SHUV</v>
      </c>
      <c r="AB1271" s="44" t="str">
        <f>P1271</f>
        <v>AGTAAGACGGCACAACCGAGTGTT</v>
      </c>
      <c r="AH1271" s="45">
        <v>1270</v>
      </c>
    </row>
    <row r="1272" spans="1:34" ht="14.25" customHeight="1" thickTop="1" thickBot="1" x14ac:dyDescent="0.25">
      <c r="A1272" s="71">
        <v>100</v>
      </c>
      <c r="B1272" s="53">
        <f>(I1272/1000)/(A1272/1000000)</f>
        <v>183</v>
      </c>
      <c r="C1272" s="220" t="s">
        <v>3127</v>
      </c>
      <c r="F1272" s="81" t="s">
        <v>2553</v>
      </c>
      <c r="H1272" s="48">
        <v>183</v>
      </c>
      <c r="I1272" s="49">
        <v>18.3</v>
      </c>
      <c r="J1272" s="95">
        <v>175</v>
      </c>
      <c r="K1272" s="224">
        <v>43652</v>
      </c>
      <c r="L1272" s="50">
        <v>9599</v>
      </c>
      <c r="M1272" s="48">
        <v>42</v>
      </c>
      <c r="N1272" s="75">
        <v>63.7</v>
      </c>
      <c r="O1272" s="61">
        <v>183</v>
      </c>
      <c r="P1272" s="44" t="s">
        <v>32</v>
      </c>
      <c r="Q1272" s="56">
        <v>28</v>
      </c>
      <c r="R1272" s="48" t="s">
        <v>384</v>
      </c>
      <c r="S1272" s="62" t="s">
        <v>406</v>
      </c>
      <c r="T1272" s="73" t="s">
        <v>278</v>
      </c>
      <c r="U1272" s="62" t="s">
        <v>426</v>
      </c>
      <c r="V1272" s="62"/>
      <c r="W1272" s="52">
        <v>26021911</v>
      </c>
      <c r="X1272" s="57"/>
      <c r="Z1272" s="104" t="s">
        <v>3239</v>
      </c>
      <c r="AA1272" s="47" t="str">
        <f>CONCATENATE("&gt;",F1272,"_",C1272," ",Z1272)</f>
        <v>&gt;RVAs_166c Phlebo.RVFV</v>
      </c>
      <c r="AB1272" s="44" t="str">
        <f>P1272</f>
        <v>AAAGCTTTGATATCTCTCAGTGCCCCAA</v>
      </c>
      <c r="AH1272" s="45">
        <v>1271</v>
      </c>
    </row>
    <row r="1273" spans="1:34" s="278" customFormat="1" ht="14.25" customHeight="1" thickTop="1" thickBot="1" x14ac:dyDescent="0.25">
      <c r="A1273" s="71">
        <v>100</v>
      </c>
      <c r="B1273" s="53">
        <f>(I1273/1000)/(A1273/1000000)</f>
        <v>523.99999999999989</v>
      </c>
      <c r="C1273" s="45"/>
      <c r="D1273" s="45"/>
      <c r="E1273" s="45"/>
      <c r="F1273" s="81" t="s">
        <v>2588</v>
      </c>
      <c r="G1273" s="45"/>
      <c r="H1273" s="48">
        <v>524</v>
      </c>
      <c r="I1273" s="49">
        <v>52.4</v>
      </c>
      <c r="J1273" s="95">
        <v>339</v>
      </c>
      <c r="K1273" s="271">
        <v>24047</v>
      </c>
      <c r="L1273" s="50">
        <v>6468</v>
      </c>
      <c r="M1273" s="48">
        <v>52</v>
      </c>
      <c r="N1273" s="75">
        <v>59.8</v>
      </c>
      <c r="O1273" s="61">
        <v>524</v>
      </c>
      <c r="P1273" s="44" t="s">
        <v>2589</v>
      </c>
      <c r="Q1273" s="56">
        <v>21</v>
      </c>
      <c r="R1273" s="48" t="s">
        <v>384</v>
      </c>
      <c r="S1273" s="62" t="s">
        <v>385</v>
      </c>
      <c r="T1273" s="73"/>
      <c r="U1273" s="62"/>
      <c r="V1273" s="62"/>
      <c r="W1273" s="52">
        <v>26005239</v>
      </c>
      <c r="X1273" s="57"/>
      <c r="Y1273" s="45"/>
      <c r="Z1273" s="104"/>
      <c r="AA1273" s="47" t="str">
        <f>CONCATENATE("&gt;",F1273,"_",C1273," ",Z1273)</f>
        <v xml:space="preserve">&gt;L190FOR_ </v>
      </c>
      <c r="AB1273" s="44" t="str">
        <f>P1273</f>
        <v>TCTTACTGATGGCAGGTGTGC</v>
      </c>
      <c r="AC1273" s="45"/>
      <c r="AD1273" s="45"/>
      <c r="AE1273" s="45"/>
      <c r="AF1273" s="45"/>
      <c r="AG1273" s="45"/>
      <c r="AH1273" s="45">
        <v>1272</v>
      </c>
    </row>
    <row r="1274" spans="1:34" ht="14.25" customHeight="1" thickTop="1" thickBot="1" x14ac:dyDescent="0.25">
      <c r="A1274" s="71">
        <v>100</v>
      </c>
      <c r="B1274" s="53">
        <f>(I1274/1000)/(A1274/1000000)</f>
        <v>497.99999999999994</v>
      </c>
      <c r="C1274" s="220"/>
      <c r="F1274" s="81" t="s">
        <v>2590</v>
      </c>
      <c r="H1274" s="48">
        <v>498</v>
      </c>
      <c r="I1274" s="49">
        <v>49.8</v>
      </c>
      <c r="J1274" s="95">
        <v>324</v>
      </c>
      <c r="K1274" s="271">
        <v>12024</v>
      </c>
      <c r="L1274" s="50">
        <v>6504</v>
      </c>
      <c r="M1274" s="48">
        <v>52</v>
      </c>
      <c r="N1274" s="75">
        <v>59.8</v>
      </c>
      <c r="O1274" s="61">
        <v>498</v>
      </c>
      <c r="P1274" s="44" t="s">
        <v>2591</v>
      </c>
      <c r="Q1274" s="56">
        <v>21</v>
      </c>
      <c r="R1274" s="48" t="s">
        <v>384</v>
      </c>
      <c r="S1274" s="62" t="s">
        <v>385</v>
      </c>
      <c r="T1274" s="73"/>
      <c r="U1274" s="62"/>
      <c r="V1274" s="62"/>
      <c r="W1274" s="52">
        <v>26005240</v>
      </c>
      <c r="X1274" s="57"/>
      <c r="AA1274" s="47" t="str">
        <f>CONCATENATE("&gt;",F1274,"_",C1274," ",Z1274)</f>
        <v xml:space="preserve">&gt;L245FOR_ </v>
      </c>
      <c r="AB1274" s="44" t="str">
        <f>P1274</f>
        <v>ATACCAGGGAGCAATAGTGGC</v>
      </c>
      <c r="AH1274" s="45">
        <v>1273</v>
      </c>
    </row>
    <row r="1275" spans="1:34" ht="14.25" customHeight="1" thickTop="1" thickBot="1" x14ac:dyDescent="0.25">
      <c r="A1275" s="71">
        <v>100</v>
      </c>
      <c r="B1275" s="53">
        <f>(I1275/1000)/(A1275/1000000)</f>
        <v>642</v>
      </c>
      <c r="F1275" s="81" t="s">
        <v>2592</v>
      </c>
      <c r="H1275" s="48">
        <v>642</v>
      </c>
      <c r="I1275" s="49">
        <v>64.2</v>
      </c>
      <c r="J1275" s="95">
        <v>446</v>
      </c>
      <c r="K1275" s="48" t="s">
        <v>2593</v>
      </c>
      <c r="L1275" s="50">
        <v>6944</v>
      </c>
      <c r="M1275" s="48">
        <v>47</v>
      </c>
      <c r="N1275" s="75">
        <v>60.6</v>
      </c>
      <c r="O1275" s="61">
        <v>642</v>
      </c>
      <c r="P1275" s="44" t="s">
        <v>2594</v>
      </c>
      <c r="Q1275" s="56">
        <v>23</v>
      </c>
      <c r="R1275" s="48" t="s">
        <v>384</v>
      </c>
      <c r="S1275" s="62" t="s">
        <v>385</v>
      </c>
      <c r="T1275" s="73"/>
      <c r="U1275" s="62"/>
      <c r="V1275" s="62"/>
      <c r="W1275" s="52">
        <v>26005241</v>
      </c>
      <c r="X1275" s="57"/>
      <c r="AA1275" s="47" t="str">
        <f>CONCATENATE("&gt;",F1275,"_",C1275," ",Z1275)</f>
        <v xml:space="preserve">&gt;L1213REV_ </v>
      </c>
      <c r="AB1275" s="44" t="str">
        <f>P1275</f>
        <v>TCACCRAANAYNCCYSSYTTTGA</v>
      </c>
      <c r="AH1275" s="45">
        <v>1274</v>
      </c>
    </row>
    <row r="1276" spans="1:34" ht="14.25" customHeight="1" thickTop="1" thickBot="1" x14ac:dyDescent="0.25">
      <c r="A1276" s="71">
        <v>100</v>
      </c>
      <c r="B1276" s="53">
        <f>(I1276/1000)/(A1276/1000000)</f>
        <v>315</v>
      </c>
      <c r="F1276" s="81" t="s">
        <v>2595</v>
      </c>
      <c r="H1276" s="48">
        <v>315</v>
      </c>
      <c r="I1276" s="49">
        <v>31.5</v>
      </c>
      <c r="J1276" s="95">
        <v>299</v>
      </c>
      <c r="K1276" s="48" t="s">
        <v>2596</v>
      </c>
      <c r="L1276" s="50">
        <v>9510</v>
      </c>
      <c r="M1276" s="48">
        <v>31</v>
      </c>
      <c r="N1276" s="75">
        <v>61.1</v>
      </c>
      <c r="O1276" s="61">
        <v>315</v>
      </c>
      <c r="P1276" s="44" t="s">
        <v>2597</v>
      </c>
      <c r="Q1276" s="56">
        <v>31</v>
      </c>
      <c r="R1276" s="48" t="s">
        <v>384</v>
      </c>
      <c r="S1276" s="62" t="s">
        <v>385</v>
      </c>
      <c r="T1276" s="73"/>
      <c r="U1276" s="62"/>
      <c r="V1276" s="62"/>
      <c r="W1276" s="52">
        <v>26005242</v>
      </c>
      <c r="X1276" s="57"/>
      <c r="AA1276" s="47" t="str">
        <f>CONCATENATE("&gt;",F1276,"_",C1276," ",Z1276)</f>
        <v xml:space="preserve">&gt;L658FOR_ </v>
      </c>
      <c r="AB1276" s="44" t="str">
        <f>P1276</f>
        <v>GCHATGTTYAATTTRAARTTYCATGTHACAG</v>
      </c>
      <c r="AH1276" s="45">
        <v>1275</v>
      </c>
    </row>
    <row r="1277" spans="1:34" ht="14.25" customHeight="1" thickTop="1" thickBot="1" x14ac:dyDescent="0.25">
      <c r="A1277" s="71">
        <v>100</v>
      </c>
      <c r="B1277" s="53">
        <f>(I1277/1000)/(A1277/1000000)</f>
        <v>280</v>
      </c>
      <c r="F1277" s="81" t="s">
        <v>2598</v>
      </c>
      <c r="H1277" s="48">
        <v>280</v>
      </c>
      <c r="I1277" s="49">
        <v>28</v>
      </c>
      <c r="J1277" s="95">
        <v>267</v>
      </c>
      <c r="K1277" s="224">
        <v>43779</v>
      </c>
      <c r="L1277" s="50">
        <v>9514</v>
      </c>
      <c r="M1277" s="48">
        <v>31</v>
      </c>
      <c r="N1277" s="75">
        <v>61.1</v>
      </c>
      <c r="O1277" s="61">
        <v>280</v>
      </c>
      <c r="P1277" s="44" t="s">
        <v>2599</v>
      </c>
      <c r="Q1277" s="56">
        <v>31</v>
      </c>
      <c r="R1277" s="48" t="s">
        <v>384</v>
      </c>
      <c r="S1277" s="62" t="s">
        <v>385</v>
      </c>
      <c r="T1277" s="73"/>
      <c r="U1277" s="62"/>
      <c r="V1277" s="62"/>
      <c r="W1277" s="52">
        <v>26005243</v>
      </c>
      <c r="X1277" s="57"/>
      <c r="AA1277" s="47" t="str">
        <f>CONCATENATE("&gt;",F1277,"_",C1277," ",Z1277)</f>
        <v xml:space="preserve">&gt;L658REV_ </v>
      </c>
      <c r="AB1277" s="44" t="str">
        <f>P1277</f>
        <v>CTGTDACATGRAAYTTYAAATTRAACATDGC</v>
      </c>
      <c r="AH1277" s="45">
        <v>1276</v>
      </c>
    </row>
    <row r="1278" spans="1:34" ht="14.25" customHeight="1" thickTop="1" thickBot="1" x14ac:dyDescent="0.25">
      <c r="A1278" s="71">
        <v>100</v>
      </c>
      <c r="B1278" s="53">
        <f>(I1278/1000)/(A1278/1000000)</f>
        <v>265</v>
      </c>
      <c r="C1278" s="220"/>
      <c r="F1278" s="81" t="s">
        <v>2600</v>
      </c>
      <c r="H1278" s="48">
        <v>265</v>
      </c>
      <c r="I1278" s="49">
        <v>26.5</v>
      </c>
      <c r="J1278" s="95">
        <v>205</v>
      </c>
      <c r="K1278" s="271">
        <v>25385</v>
      </c>
      <c r="L1278" s="50">
        <v>7730</v>
      </c>
      <c r="M1278" s="48">
        <v>44</v>
      </c>
      <c r="N1278" s="75">
        <v>61.3</v>
      </c>
      <c r="O1278" s="61">
        <v>265</v>
      </c>
      <c r="P1278" s="44" t="s">
        <v>2601</v>
      </c>
      <c r="Q1278" s="56">
        <v>25</v>
      </c>
      <c r="R1278" s="48" t="s">
        <v>384</v>
      </c>
      <c r="S1278" s="62" t="s">
        <v>385</v>
      </c>
      <c r="T1278" s="73"/>
      <c r="U1278" s="62"/>
      <c r="V1278" s="62"/>
      <c r="W1278" s="52">
        <v>26005244</v>
      </c>
      <c r="X1278" s="57"/>
      <c r="AA1278" s="47" t="str">
        <f>CONCATENATE("&gt;",F1278,"_",C1278," ",Z1278)</f>
        <v xml:space="preserve">&gt;L1576REV_ </v>
      </c>
      <c r="AB1278" s="44" t="str">
        <f>P1278</f>
        <v>CAGCAACTTCGAGAGATTTAGATGG</v>
      </c>
      <c r="AH1278" s="45">
        <v>1277</v>
      </c>
    </row>
    <row r="1279" spans="1:34" ht="14.25" customHeight="1" thickTop="1" thickBot="1" x14ac:dyDescent="0.25">
      <c r="A1279" s="71">
        <v>100</v>
      </c>
      <c r="B1279" s="53">
        <f>(I1279/1000)/(A1279/1000000)</f>
        <v>368.99999999999994</v>
      </c>
      <c r="F1279" s="81" t="s">
        <v>2602</v>
      </c>
      <c r="H1279" s="48">
        <v>369</v>
      </c>
      <c r="I1279" s="49">
        <v>36.9</v>
      </c>
      <c r="J1279" s="95">
        <v>288</v>
      </c>
      <c r="K1279" s="271">
        <v>35309</v>
      </c>
      <c r="L1279" s="50">
        <v>7800</v>
      </c>
      <c r="M1279" s="48">
        <v>38</v>
      </c>
      <c r="N1279" s="75">
        <v>60.1</v>
      </c>
      <c r="O1279" s="61">
        <v>369</v>
      </c>
      <c r="P1279" s="44" t="s">
        <v>2603</v>
      </c>
      <c r="Q1279" s="56">
        <v>26</v>
      </c>
      <c r="R1279" s="48" t="s">
        <v>384</v>
      </c>
      <c r="S1279" s="62" t="s">
        <v>385</v>
      </c>
      <c r="T1279" s="73"/>
      <c r="U1279" s="62"/>
      <c r="V1279" s="62"/>
      <c r="W1279" s="52">
        <v>26005245</v>
      </c>
      <c r="X1279" s="57"/>
      <c r="AA1279" s="47" t="str">
        <f>CONCATENATE("&gt;",F1279,"_",C1279," ",Z1279)</f>
        <v xml:space="preserve">&gt;L1665REV_ </v>
      </c>
      <c r="AB1279" s="44" t="str">
        <f>P1279</f>
        <v>CCTAACACCATCTATTTCAACCTTTG</v>
      </c>
      <c r="AH1279" s="45">
        <v>1278</v>
      </c>
    </row>
    <row r="1280" spans="1:34" ht="14.25" customHeight="1" thickTop="1" thickBot="1" x14ac:dyDescent="0.25">
      <c r="A1280" s="71">
        <v>100</v>
      </c>
      <c r="B1280" s="53">
        <f>(I1280/1000)/(A1280/1000000)</f>
        <v>608.99999999999989</v>
      </c>
      <c r="C1280" s="220"/>
      <c r="F1280" s="81" t="s">
        <v>2604</v>
      </c>
      <c r="H1280" s="48">
        <v>609</v>
      </c>
      <c r="I1280" s="49">
        <v>60.9</v>
      </c>
      <c r="J1280" s="95">
        <v>390</v>
      </c>
      <c r="K1280" s="48" t="s">
        <v>2605</v>
      </c>
      <c r="L1280" s="50">
        <v>6397</v>
      </c>
      <c r="M1280" s="48">
        <v>52</v>
      </c>
      <c r="N1280" s="75">
        <v>59.8</v>
      </c>
      <c r="O1280" s="61">
        <v>609</v>
      </c>
      <c r="P1280" s="44" t="s">
        <v>2606</v>
      </c>
      <c r="Q1280" s="56">
        <v>21</v>
      </c>
      <c r="R1280" s="48" t="s">
        <v>384</v>
      </c>
      <c r="S1280" s="62" t="s">
        <v>385</v>
      </c>
      <c r="T1280" s="73"/>
      <c r="U1280" s="62"/>
      <c r="V1280" s="62"/>
      <c r="W1280" s="52">
        <v>26005246</v>
      </c>
      <c r="X1280" s="57"/>
      <c r="AA1280" s="47" t="str">
        <f>CONCATENATE("&gt;",F1280,"_",C1280," ",Z1280)</f>
        <v xml:space="preserve">&gt;L1946FOR_ </v>
      </c>
      <c r="AB1280" s="44" t="str">
        <f>P1280</f>
        <v>ACTCTGGCTATGGACCCTTGA</v>
      </c>
      <c r="AH1280" s="45">
        <v>1279</v>
      </c>
    </row>
    <row r="1281" spans="1:34" ht="14.25" customHeight="1" thickTop="1" thickBot="1" x14ac:dyDescent="0.25">
      <c r="A1281" s="71">
        <v>100</v>
      </c>
      <c r="B1281" s="53">
        <f>(I1281/1000)/(A1281/1000000)</f>
        <v>567.99999999999989</v>
      </c>
      <c r="F1281" s="81" t="s">
        <v>2607</v>
      </c>
      <c r="H1281" s="48">
        <v>568</v>
      </c>
      <c r="I1281" s="49">
        <v>56.8</v>
      </c>
      <c r="J1281" s="95">
        <v>359</v>
      </c>
      <c r="K1281" s="271">
        <v>14580</v>
      </c>
      <c r="L1281" s="50">
        <v>6326</v>
      </c>
      <c r="M1281" s="48">
        <v>52</v>
      </c>
      <c r="N1281" s="75">
        <v>59.8</v>
      </c>
      <c r="O1281" s="61">
        <v>568</v>
      </c>
      <c r="P1281" s="44" t="s">
        <v>2608</v>
      </c>
      <c r="Q1281" s="56">
        <v>21</v>
      </c>
      <c r="R1281" s="48" t="s">
        <v>384</v>
      </c>
      <c r="S1281" s="62" t="s">
        <v>385</v>
      </c>
      <c r="T1281" s="73"/>
      <c r="U1281" s="62"/>
      <c r="V1281" s="62"/>
      <c r="W1281" s="52">
        <v>26005247</v>
      </c>
      <c r="X1281" s="57"/>
      <c r="AA1281" s="47" t="str">
        <f>CONCATENATE("&gt;",F1281,"_",C1281," ",Z1281)</f>
        <v xml:space="preserve">&gt;L2549REV_ </v>
      </c>
      <c r="AB1281" s="44" t="str">
        <f>P1281</f>
        <v>GCCGATAAATGCCCATCCTCT</v>
      </c>
      <c r="AH1281" s="45">
        <v>1280</v>
      </c>
    </row>
    <row r="1282" spans="1:34" ht="14.25" customHeight="1" thickTop="1" thickBot="1" x14ac:dyDescent="0.25">
      <c r="A1282" s="71">
        <v>100</v>
      </c>
      <c r="B1282" s="53">
        <f>(I1282/1000)/(A1282/1000000)</f>
        <v>495.99999999999994</v>
      </c>
      <c r="F1282" s="81" t="s">
        <v>2609</v>
      </c>
      <c r="H1282" s="48">
        <v>496</v>
      </c>
      <c r="I1282" s="49">
        <v>49.6</v>
      </c>
      <c r="J1282" s="95">
        <v>305</v>
      </c>
      <c r="K1282" s="271">
        <v>11263</v>
      </c>
      <c r="L1282" s="50">
        <v>6151</v>
      </c>
      <c r="M1282" s="48">
        <v>55</v>
      </c>
      <c r="N1282" s="75">
        <v>59.4</v>
      </c>
      <c r="O1282" s="61">
        <v>496</v>
      </c>
      <c r="P1282" s="44" t="s">
        <v>2610</v>
      </c>
      <c r="Q1282" s="56">
        <v>20</v>
      </c>
      <c r="R1282" s="48" t="s">
        <v>384</v>
      </c>
      <c r="S1282" s="62" t="s">
        <v>385</v>
      </c>
      <c r="T1282" s="73"/>
      <c r="U1282" s="62"/>
      <c r="V1282" s="62"/>
      <c r="W1282" s="52">
        <v>26005248</v>
      </c>
      <c r="X1282" s="57"/>
      <c r="AA1282" s="47" t="str">
        <f>CONCATENATE("&gt;",F1282,"_",C1282," ",Z1282)</f>
        <v xml:space="preserve">&gt;L4483FOR_ </v>
      </c>
      <c r="AB1282" s="44" t="str">
        <f>P1282</f>
        <v>CGGCCTAAAATTGCGAGGAC</v>
      </c>
      <c r="AH1282" s="45">
        <v>1281</v>
      </c>
    </row>
    <row r="1283" spans="1:34" ht="14.25" customHeight="1" thickTop="1" thickBot="1" x14ac:dyDescent="0.25">
      <c r="A1283" s="71">
        <v>100</v>
      </c>
      <c r="B1283" s="53">
        <f>(I1283/1000)/(A1283/1000000)</f>
        <v>512</v>
      </c>
      <c r="F1283" s="81" t="s">
        <v>2611</v>
      </c>
      <c r="H1283" s="48">
        <v>512</v>
      </c>
      <c r="I1283" s="49">
        <v>51.2</v>
      </c>
      <c r="J1283" s="95">
        <v>319</v>
      </c>
      <c r="K1283" s="271">
        <v>20029</v>
      </c>
      <c r="L1283" s="50">
        <v>6228</v>
      </c>
      <c r="M1283" s="48">
        <v>50</v>
      </c>
      <c r="N1283" s="75">
        <v>57.3</v>
      </c>
      <c r="O1283" s="61">
        <v>512</v>
      </c>
      <c r="P1283" s="44" t="s">
        <v>2612</v>
      </c>
      <c r="Q1283" s="56">
        <v>20</v>
      </c>
      <c r="R1283" s="48" t="s">
        <v>384</v>
      </c>
      <c r="S1283" s="62" t="s">
        <v>385</v>
      </c>
      <c r="T1283" s="73"/>
      <c r="U1283" s="62"/>
      <c r="V1283" s="62"/>
      <c r="W1283" s="52">
        <v>26005249</v>
      </c>
      <c r="X1283" s="57"/>
      <c r="AA1283" s="47" t="str">
        <f>CONCATENATE("&gt;",F1283,"_",C1283," ",Z1283)</f>
        <v xml:space="preserve">&gt;L4443FOR_ </v>
      </c>
      <c r="AB1283" s="44" t="str">
        <f>P1283</f>
        <v>TGAAGTGCAGTGTGAGGTCT</v>
      </c>
      <c r="AH1283" s="45">
        <v>1282</v>
      </c>
    </row>
    <row r="1284" spans="1:34" ht="14.25" customHeight="1" thickTop="1" thickBot="1" x14ac:dyDescent="0.25">
      <c r="A1284" s="71">
        <v>100</v>
      </c>
      <c r="B1284" s="53">
        <f>(I1284/1000)/(A1284/1000000)</f>
        <v>564</v>
      </c>
      <c r="F1284" s="81" t="s">
        <v>2613</v>
      </c>
      <c r="H1284" s="48">
        <v>564</v>
      </c>
      <c r="I1284" s="49">
        <v>56.4</v>
      </c>
      <c r="J1284" s="95">
        <v>335</v>
      </c>
      <c r="K1284" s="271">
        <v>11263</v>
      </c>
      <c r="L1284" s="50">
        <v>5942</v>
      </c>
      <c r="M1284" s="48">
        <v>55</v>
      </c>
      <c r="N1284" s="75">
        <v>59.4</v>
      </c>
      <c r="O1284" s="61">
        <v>564</v>
      </c>
      <c r="P1284" s="44" t="s">
        <v>2614</v>
      </c>
      <c r="Q1284" s="56">
        <v>20</v>
      </c>
      <c r="R1284" s="48" t="s">
        <v>384</v>
      </c>
      <c r="S1284" s="62" t="s">
        <v>385</v>
      </c>
      <c r="T1284" s="73"/>
      <c r="U1284" s="62"/>
      <c r="V1284" s="62"/>
      <c r="W1284" s="52">
        <v>26005250</v>
      </c>
      <c r="X1284" s="57"/>
      <c r="AA1284" s="47" t="str">
        <f>CONCATENATE("&gt;",F1284,"_",C1284," ",Z1284)</f>
        <v xml:space="preserve">&gt;L5432REV_ </v>
      </c>
      <c r="AB1284" s="44" t="str">
        <f>P1284</f>
        <v>TTTCCCCCACTCAAAGCCAC</v>
      </c>
      <c r="AH1284" s="45">
        <v>1283</v>
      </c>
    </row>
    <row r="1285" spans="1:34" ht="14.25" customHeight="1" thickTop="1" thickBot="1" x14ac:dyDescent="0.25">
      <c r="A1285" s="71">
        <v>100</v>
      </c>
      <c r="B1285" s="53">
        <f>(I1285/1000)/(A1285/1000000)</f>
        <v>594</v>
      </c>
      <c r="F1285" s="81" t="s">
        <v>2615</v>
      </c>
      <c r="H1285" s="48">
        <v>594</v>
      </c>
      <c r="I1285" s="49">
        <v>59.4</v>
      </c>
      <c r="J1285" s="95">
        <v>359</v>
      </c>
      <c r="K1285" s="271">
        <v>24047</v>
      </c>
      <c r="L1285" s="50">
        <v>6050</v>
      </c>
      <c r="M1285" s="48">
        <v>50</v>
      </c>
      <c r="N1285" s="75">
        <v>57.3</v>
      </c>
      <c r="O1285" s="61">
        <v>594</v>
      </c>
      <c r="P1285" s="44" t="s">
        <v>2616</v>
      </c>
      <c r="Q1285" s="56">
        <v>20</v>
      </c>
      <c r="R1285" s="48" t="s">
        <v>384</v>
      </c>
      <c r="S1285" s="62" t="s">
        <v>385</v>
      </c>
      <c r="T1285" s="73"/>
      <c r="U1285" s="62"/>
      <c r="V1285" s="62"/>
      <c r="W1285" s="52">
        <v>26005251</v>
      </c>
      <c r="X1285" s="57"/>
      <c r="AA1285" s="47" t="str">
        <f>CONCATENATE("&gt;",F1285,"_",C1285," ",Z1285)</f>
        <v xml:space="preserve">&gt;L5129REV_ </v>
      </c>
      <c r="AB1285" s="44" t="str">
        <f>P1285</f>
        <v>TGCCCTCCTGTTTGCTTGAA</v>
      </c>
      <c r="AH1285" s="45">
        <v>1284</v>
      </c>
    </row>
    <row r="1286" spans="1:34" ht="14.25" customHeight="1" thickTop="1" thickBot="1" x14ac:dyDescent="0.25">
      <c r="A1286" s="71">
        <v>100</v>
      </c>
      <c r="B1286" s="53">
        <f>(I1286/1000)/(A1286/1000000)</f>
        <v>468.99999999999994</v>
      </c>
      <c r="F1286" s="81" t="s">
        <v>2617</v>
      </c>
      <c r="H1286" s="48">
        <v>469</v>
      </c>
      <c r="I1286" s="49">
        <v>46.9</v>
      </c>
      <c r="J1286" s="95">
        <v>312</v>
      </c>
      <c r="K1286" s="271">
        <v>20729</v>
      </c>
      <c r="L1286" s="50">
        <v>6661</v>
      </c>
      <c r="M1286" s="48">
        <v>50</v>
      </c>
      <c r="N1286" s="75">
        <v>60.3</v>
      </c>
      <c r="O1286" s="61">
        <v>469</v>
      </c>
      <c r="P1286" s="44" t="s">
        <v>2618</v>
      </c>
      <c r="Q1286" s="56">
        <v>22</v>
      </c>
      <c r="R1286" s="48" t="s">
        <v>384</v>
      </c>
      <c r="S1286" s="62" t="s">
        <v>385</v>
      </c>
      <c r="T1286" s="73"/>
      <c r="U1286" s="62"/>
      <c r="V1286" s="62"/>
      <c r="W1286" s="52">
        <v>26005252</v>
      </c>
      <c r="X1286" s="57"/>
      <c r="AA1286" s="47" t="str">
        <f>CONCATENATE("&gt;",F1286,"_",C1286," ",Z1286)</f>
        <v xml:space="preserve">&gt;L5109REV_ </v>
      </c>
      <c r="AB1286" s="44" t="str">
        <f>P1286</f>
        <v>TCTGAAGAAGCCCTTTCTGTCC</v>
      </c>
      <c r="AH1286" s="45">
        <v>1285</v>
      </c>
    </row>
    <row r="1287" spans="1:34" ht="14.25" customHeight="1" thickTop="1" thickBot="1" x14ac:dyDescent="0.25">
      <c r="A1287" s="71">
        <v>100</v>
      </c>
      <c r="B1287" s="53">
        <f>(I1287/1000)/(A1287/1000000)</f>
        <v>557</v>
      </c>
      <c r="F1287" s="81" t="s">
        <v>2619</v>
      </c>
      <c r="H1287" s="48">
        <v>557</v>
      </c>
      <c r="I1287" s="49">
        <v>55.7</v>
      </c>
      <c r="J1287" s="95">
        <v>377</v>
      </c>
      <c r="K1287" s="224">
        <v>43812</v>
      </c>
      <c r="L1287" s="50">
        <v>6756</v>
      </c>
      <c r="M1287" s="48">
        <v>45</v>
      </c>
      <c r="N1287" s="75">
        <v>58.4</v>
      </c>
      <c r="O1287" s="61">
        <v>557</v>
      </c>
      <c r="P1287" s="44" t="s">
        <v>2620</v>
      </c>
      <c r="Q1287" s="56">
        <v>22</v>
      </c>
      <c r="R1287" s="48" t="s">
        <v>384</v>
      </c>
      <c r="S1287" s="62" t="s">
        <v>385</v>
      </c>
      <c r="T1287" s="73"/>
      <c r="U1287" s="62"/>
      <c r="V1287" s="62"/>
      <c r="W1287" s="52">
        <v>26005253</v>
      </c>
      <c r="X1287" s="57"/>
      <c r="AA1287" s="47" t="str">
        <f>CONCATENATE("&gt;",F1287,"_",C1287," ",Z1287)</f>
        <v xml:space="preserve">&gt;L5211FOR_ </v>
      </c>
      <c r="AB1287" s="44" t="str">
        <f>P1287</f>
        <v>TGAAGGCGATCTTCGTGTTACT</v>
      </c>
      <c r="AH1287" s="45">
        <v>1286</v>
      </c>
    </row>
    <row r="1288" spans="1:34" ht="14.25" customHeight="1" thickTop="1" thickBot="1" x14ac:dyDescent="0.25">
      <c r="A1288" s="71">
        <v>100</v>
      </c>
      <c r="B1288" s="53">
        <f>(I1288/1000)/(A1288/1000000)</f>
        <v>235</v>
      </c>
      <c r="F1288" s="81" t="s">
        <v>2621</v>
      </c>
      <c r="H1288" s="48">
        <v>235</v>
      </c>
      <c r="I1288" s="49">
        <v>23.5</v>
      </c>
      <c r="J1288" s="95">
        <v>179</v>
      </c>
      <c r="K1288" s="271">
        <v>29007</v>
      </c>
      <c r="L1288" s="50">
        <v>7618</v>
      </c>
      <c r="M1288" s="48">
        <v>36</v>
      </c>
      <c r="N1288" s="75">
        <v>58.1</v>
      </c>
      <c r="O1288" s="61">
        <v>235</v>
      </c>
      <c r="P1288" s="44" t="s">
        <v>2622</v>
      </c>
      <c r="Q1288" s="56">
        <v>25</v>
      </c>
      <c r="R1288" s="48" t="s">
        <v>384</v>
      </c>
      <c r="S1288" s="62" t="s">
        <v>385</v>
      </c>
      <c r="T1288" s="73"/>
      <c r="U1288" s="62"/>
      <c r="V1288" s="62"/>
      <c r="W1288" s="52">
        <v>26005254</v>
      </c>
      <c r="X1288" s="57"/>
      <c r="AA1288" s="47" t="str">
        <f>CONCATENATE("&gt;",F1288,"_",C1288," ",Z1288)</f>
        <v xml:space="preserve">&gt;L4577FOR_ </v>
      </c>
      <c r="AB1288" s="44" t="str">
        <f>P1288</f>
        <v>GATCAGTCAATTCAAAATCCAATGC</v>
      </c>
      <c r="AH1288" s="45">
        <v>1287</v>
      </c>
    </row>
    <row r="1289" spans="1:34" ht="14.25" customHeight="1" thickTop="1" thickBot="1" x14ac:dyDescent="0.25">
      <c r="A1289" s="71">
        <v>100</v>
      </c>
      <c r="B1289" s="53">
        <f>(I1289/1000)/(A1289/1000000)</f>
        <v>567</v>
      </c>
      <c r="F1289" s="81" t="s">
        <v>2623</v>
      </c>
      <c r="H1289" s="48">
        <v>567</v>
      </c>
      <c r="I1289" s="49">
        <v>56.7</v>
      </c>
      <c r="J1289" s="95">
        <v>342</v>
      </c>
      <c r="K1289" s="271">
        <v>21490</v>
      </c>
      <c r="L1289" s="50">
        <v>6028</v>
      </c>
      <c r="M1289" s="48">
        <v>50</v>
      </c>
      <c r="N1289" s="75">
        <v>57.3</v>
      </c>
      <c r="O1289" s="61">
        <v>567</v>
      </c>
      <c r="P1289" s="44" t="s">
        <v>2624</v>
      </c>
      <c r="Q1289" s="56">
        <v>20</v>
      </c>
      <c r="R1289" s="48" t="s">
        <v>384</v>
      </c>
      <c r="S1289" s="62" t="s">
        <v>385</v>
      </c>
      <c r="T1289" s="73"/>
      <c r="U1289" s="62"/>
      <c r="V1289" s="62"/>
      <c r="W1289" s="52">
        <v>26005255</v>
      </c>
      <c r="X1289" s="57"/>
      <c r="AA1289" s="47" t="str">
        <f>CONCATENATE("&gt;",F1289,"_",C1289," ",Z1289)</f>
        <v xml:space="preserve">&gt;L5547REV_ </v>
      </c>
      <c r="AB1289" s="44" t="str">
        <f>P1289</f>
        <v>TTGCTCTGAAACCACCTGCT</v>
      </c>
      <c r="AH1289" s="45">
        <v>1288</v>
      </c>
    </row>
    <row r="1290" spans="1:34" ht="14.25" customHeight="1" thickTop="1" thickBot="1" x14ac:dyDescent="0.25">
      <c r="A1290" s="71">
        <v>100</v>
      </c>
      <c r="B1290" s="53">
        <f>(I1290/1000)/(A1290/1000000)</f>
        <v>337</v>
      </c>
      <c r="F1290" s="81" t="s">
        <v>2625</v>
      </c>
      <c r="H1290" s="48">
        <v>337</v>
      </c>
      <c r="I1290" s="49">
        <v>33.700000000000003</v>
      </c>
      <c r="J1290" s="95">
        <v>275</v>
      </c>
      <c r="K1290" s="271">
        <v>13789</v>
      </c>
      <c r="L1290" s="50">
        <v>8160</v>
      </c>
      <c r="M1290" s="48">
        <v>38</v>
      </c>
      <c r="N1290" s="75">
        <v>60.1</v>
      </c>
      <c r="O1290" s="61">
        <v>337</v>
      </c>
      <c r="P1290" s="44" t="s">
        <v>2626</v>
      </c>
      <c r="Q1290" s="56">
        <v>26</v>
      </c>
      <c r="R1290" s="48" t="s">
        <v>384</v>
      </c>
      <c r="S1290" s="62" t="s">
        <v>385</v>
      </c>
      <c r="T1290" s="73"/>
      <c r="U1290" s="62"/>
      <c r="V1290" s="62"/>
      <c r="W1290" s="52">
        <v>26005256</v>
      </c>
      <c r="X1290" s="57"/>
      <c r="AA1290" s="47" t="str">
        <f>CONCATENATE("&gt;",F1290,"_",C1290," ",Z1290)</f>
        <v xml:space="preserve">&gt;L5300FOR_ </v>
      </c>
      <c r="AB1290" s="44" t="str">
        <f>P1290</f>
        <v>GGGTAGATGAAATTAGTGATGTGTTG</v>
      </c>
      <c r="AH1290" s="45">
        <v>1289</v>
      </c>
    </row>
    <row r="1291" spans="1:34" ht="14.25" customHeight="1" thickTop="1" thickBot="1" x14ac:dyDescent="0.25">
      <c r="A1291" s="71">
        <v>100</v>
      </c>
      <c r="B1291" s="53">
        <f>(I1291/1000)/(A1291/1000000)</f>
        <v>321</v>
      </c>
      <c r="F1291" s="81" t="s">
        <v>2627</v>
      </c>
      <c r="H1291" s="48">
        <v>321</v>
      </c>
      <c r="I1291" s="49">
        <v>32.1</v>
      </c>
      <c r="J1291" s="95">
        <v>258</v>
      </c>
      <c r="K1291" s="271">
        <v>46266</v>
      </c>
      <c r="L1291" s="50">
        <v>8031</v>
      </c>
      <c r="M1291" s="48">
        <v>38</v>
      </c>
      <c r="N1291" s="75">
        <v>60.1</v>
      </c>
      <c r="O1291" s="61">
        <v>321</v>
      </c>
      <c r="P1291" s="44" t="s">
        <v>2628</v>
      </c>
      <c r="Q1291" s="56">
        <v>26</v>
      </c>
      <c r="R1291" s="48" t="s">
        <v>384</v>
      </c>
      <c r="S1291" s="62" t="s">
        <v>385</v>
      </c>
      <c r="T1291" s="73"/>
      <c r="U1291" s="62"/>
      <c r="V1291" s="62"/>
      <c r="W1291" s="52">
        <v>26005257</v>
      </c>
      <c r="X1291" s="57"/>
      <c r="AA1291" s="47" t="str">
        <f>CONCATENATE("&gt;",F1291,"_",C1291," ",Z1291)</f>
        <v xml:space="preserve">&gt;L5605REV_ </v>
      </c>
      <c r="AB1291" s="44" t="str">
        <f>P1291</f>
        <v>GTCCTTTAGATTGTGATAAGCATGTG</v>
      </c>
      <c r="AH1291" s="45">
        <v>1290</v>
      </c>
    </row>
    <row r="1292" spans="1:34" ht="14.25" customHeight="1" thickTop="1" thickBot="1" x14ac:dyDescent="0.25">
      <c r="A1292" s="71">
        <v>100</v>
      </c>
      <c r="B1292" s="53">
        <f>(I1292/1000)/(A1292/1000000)</f>
        <v>277</v>
      </c>
      <c r="C1292" s="220"/>
      <c r="F1292" s="81" t="s">
        <v>2629</v>
      </c>
      <c r="H1292" s="48">
        <v>277</v>
      </c>
      <c r="I1292" s="49">
        <v>27.7</v>
      </c>
      <c r="J1292" s="95">
        <v>219</v>
      </c>
      <c r="K1292" s="271">
        <v>45139</v>
      </c>
      <c r="L1292" s="50">
        <v>7907</v>
      </c>
      <c r="M1292" s="48">
        <v>38</v>
      </c>
      <c r="N1292" s="75">
        <v>60.1</v>
      </c>
      <c r="O1292" s="61">
        <v>277</v>
      </c>
      <c r="P1292" s="44" t="s">
        <v>2630</v>
      </c>
      <c r="Q1292" s="56">
        <v>26</v>
      </c>
      <c r="R1292" s="48" t="s">
        <v>384</v>
      </c>
      <c r="S1292" s="62" t="s">
        <v>385</v>
      </c>
      <c r="T1292" s="73"/>
      <c r="U1292" s="62"/>
      <c r="V1292" s="62"/>
      <c r="W1292" s="52">
        <v>26005258</v>
      </c>
      <c r="X1292" s="57"/>
      <c r="AA1292" s="47" t="str">
        <f>CONCATENATE("&gt;",F1292,"_",C1292," ",Z1292)</f>
        <v xml:space="preserve">&gt;L5605FOR_ </v>
      </c>
      <c r="AB1292" s="44" t="str">
        <f>P1292</f>
        <v>CACATGCTTATCACAATCTAAAGGAC</v>
      </c>
      <c r="AH1292" s="45">
        <v>1291</v>
      </c>
    </row>
    <row r="1293" spans="1:34" ht="14.25" customHeight="1" thickTop="1" thickBot="1" x14ac:dyDescent="0.25">
      <c r="A1293" s="71">
        <v>100</v>
      </c>
      <c r="B1293" s="53">
        <f>(I1293/1000)/(A1293/1000000)</f>
        <v>289</v>
      </c>
      <c r="F1293" s="81" t="s">
        <v>2631</v>
      </c>
      <c r="H1293" s="48">
        <v>289</v>
      </c>
      <c r="I1293" s="49">
        <v>28.9</v>
      </c>
      <c r="J1293" s="95">
        <v>241</v>
      </c>
      <c r="K1293" s="271">
        <v>46631</v>
      </c>
      <c r="L1293" s="50">
        <v>8356</v>
      </c>
      <c r="M1293" s="48">
        <v>40</v>
      </c>
      <c r="N1293" s="75">
        <v>61.9</v>
      </c>
      <c r="O1293" s="61">
        <v>289</v>
      </c>
      <c r="P1293" s="44" t="s">
        <v>2632</v>
      </c>
      <c r="Q1293" s="56">
        <v>27</v>
      </c>
      <c r="R1293" s="48" t="s">
        <v>384</v>
      </c>
      <c r="S1293" s="62" t="s">
        <v>385</v>
      </c>
      <c r="T1293" s="73"/>
      <c r="U1293" s="62"/>
      <c r="V1293" s="62"/>
      <c r="W1293" s="52">
        <v>26005259</v>
      </c>
      <c r="X1293" s="57"/>
      <c r="AA1293" s="47" t="str">
        <f>CONCATENATE("&gt;",F1293,"_",C1293," ",Z1293)</f>
        <v xml:space="preserve">&gt;LENDREV_ </v>
      </c>
      <c r="AB1293" s="44" t="str">
        <f>P1293</f>
        <v>GTAGTATGCTCCGTGAAAAGAGCAATA</v>
      </c>
      <c r="AH1293" s="45">
        <v>1292</v>
      </c>
    </row>
    <row r="1294" spans="1:34" ht="14.25" customHeight="1" thickTop="1" thickBot="1" x14ac:dyDescent="0.25">
      <c r="A1294" s="71">
        <v>100</v>
      </c>
      <c r="B1294" s="53">
        <f>(I1294/1000)/(A1294/1000000)</f>
        <v>266.99999999999994</v>
      </c>
      <c r="F1294" s="81" t="s">
        <v>2633</v>
      </c>
      <c r="H1294" s="48">
        <v>267</v>
      </c>
      <c r="I1294" s="49">
        <v>26.7</v>
      </c>
      <c r="J1294" s="95">
        <v>213</v>
      </c>
      <c r="K1294" s="271">
        <v>15189</v>
      </c>
      <c r="L1294" s="50">
        <v>7980</v>
      </c>
      <c r="M1294" s="48">
        <v>34</v>
      </c>
      <c r="N1294" s="75">
        <v>58.5</v>
      </c>
      <c r="O1294" s="61">
        <v>267</v>
      </c>
      <c r="P1294" s="44" t="s">
        <v>2634</v>
      </c>
      <c r="Q1294" s="56">
        <v>26</v>
      </c>
      <c r="R1294" s="48" t="s">
        <v>384</v>
      </c>
      <c r="S1294" s="62" t="s">
        <v>385</v>
      </c>
      <c r="T1294" s="73"/>
      <c r="U1294" s="62"/>
      <c r="V1294" s="62"/>
      <c r="W1294" s="52">
        <v>26005260</v>
      </c>
      <c r="X1294" s="57"/>
      <c r="AA1294" s="47" t="str">
        <f>CONCATENATE("&gt;",F1294,"_",C1294," ",Z1294)</f>
        <v xml:space="preserve">&gt;L5699FOR_ </v>
      </c>
      <c r="AB1294" s="44" t="str">
        <f>P1294</f>
        <v>GGTTTAGAATGACACAACACAAACTA</v>
      </c>
      <c r="AH1294" s="45">
        <v>1293</v>
      </c>
    </row>
    <row r="1295" spans="1:34" ht="14.25" customHeight="1" thickTop="1" thickBot="1" x14ac:dyDescent="0.25">
      <c r="A1295" s="71">
        <v>100</v>
      </c>
      <c r="B1295" s="53">
        <f>(I1295/1000)/(A1295/1000000)</f>
        <v>497.99999999999994</v>
      </c>
      <c r="F1295" s="81" t="s">
        <v>2635</v>
      </c>
      <c r="H1295" s="48">
        <v>498</v>
      </c>
      <c r="I1295" s="49">
        <v>49.8</v>
      </c>
      <c r="J1295" s="95">
        <v>348</v>
      </c>
      <c r="K1295" s="271">
        <v>23712</v>
      </c>
      <c r="L1295" s="50">
        <v>6993</v>
      </c>
      <c r="M1295" s="48">
        <v>49</v>
      </c>
      <c r="N1295" s="75">
        <v>61.5</v>
      </c>
      <c r="O1295" s="61">
        <v>498</v>
      </c>
      <c r="P1295" s="44" t="s">
        <v>2636</v>
      </c>
      <c r="Q1295" s="56">
        <v>23</v>
      </c>
      <c r="R1295" s="48" t="s">
        <v>384</v>
      </c>
      <c r="S1295" s="62" t="s">
        <v>385</v>
      </c>
      <c r="T1295" s="73"/>
      <c r="U1295" s="62"/>
      <c r="V1295" s="62"/>
      <c r="W1295" s="52">
        <v>26005261</v>
      </c>
      <c r="X1295" s="57"/>
      <c r="AA1295" s="47" t="str">
        <f>CONCATENATE("&gt;",F1295,"_",C1295," ",Z1295)</f>
        <v xml:space="preserve">&gt;L6172REV_ </v>
      </c>
      <c r="AB1295" s="44" t="str">
        <f>P1295</f>
        <v>GANARVCCYTTDGANACCCARCT</v>
      </c>
      <c r="AH1295" s="45">
        <v>1294</v>
      </c>
    </row>
    <row r="1296" spans="1:34" ht="14.25" customHeight="1" thickTop="1" thickBot="1" x14ac:dyDescent="0.25">
      <c r="A1296" s="71">
        <v>100</v>
      </c>
      <c r="B1296" s="53">
        <f>(I1296/1000)/(A1296/1000000)</f>
        <v>561</v>
      </c>
      <c r="F1296" s="81" t="s">
        <v>2545</v>
      </c>
      <c r="H1296" s="48">
        <v>561</v>
      </c>
      <c r="I1296" s="49">
        <v>56.1</v>
      </c>
      <c r="J1296" s="95">
        <v>314</v>
      </c>
      <c r="K1296" s="271">
        <v>29891</v>
      </c>
      <c r="L1296" s="50">
        <v>5604</v>
      </c>
      <c r="M1296" s="48">
        <v>50</v>
      </c>
      <c r="N1296" s="75">
        <v>53.7</v>
      </c>
      <c r="O1296" s="61">
        <v>561</v>
      </c>
      <c r="P1296" s="44" t="s">
        <v>2555</v>
      </c>
      <c r="Q1296" s="56">
        <v>18</v>
      </c>
      <c r="R1296" s="48" t="s">
        <v>384</v>
      </c>
      <c r="S1296" s="62" t="s">
        <v>385</v>
      </c>
      <c r="T1296" s="73"/>
      <c r="U1296" s="62"/>
      <c r="V1296" s="62"/>
      <c r="W1296" s="52">
        <v>26004611</v>
      </c>
      <c r="X1296" s="57"/>
      <c r="Z1296" s="104" t="s">
        <v>3234</v>
      </c>
      <c r="AA1296" s="47" t="str">
        <f>CONCATENATE("&gt;",F1296,"_",C1296," ",Z1296)</f>
        <v>&gt;WESSVNS5-479Fw_ Flav.WESSV</v>
      </c>
      <c r="AB1296" s="44" t="str">
        <f>P1296</f>
        <v>GGACCATGAAAGTGTTGG</v>
      </c>
      <c r="AH1296" s="45">
        <v>1295</v>
      </c>
    </row>
    <row r="1297" spans="1:34" ht="14.25" customHeight="1" thickTop="1" thickBot="1" x14ac:dyDescent="0.25">
      <c r="A1297" s="276">
        <v>100</v>
      </c>
      <c r="B1297" s="277">
        <f>(I1297/1000)/(A1297/1000000)</f>
        <v>547.99999999999989</v>
      </c>
      <c r="C1297" s="278"/>
      <c r="D1297" s="278"/>
      <c r="E1297" s="278"/>
      <c r="F1297" s="275" t="s">
        <v>2546</v>
      </c>
      <c r="G1297" s="278"/>
      <c r="H1297" s="279">
        <v>548</v>
      </c>
      <c r="I1297" s="280">
        <v>54.8</v>
      </c>
      <c r="J1297" s="281">
        <v>351</v>
      </c>
      <c r="K1297" s="292">
        <v>13850</v>
      </c>
      <c r="L1297" s="282">
        <v>6396</v>
      </c>
      <c r="M1297" s="279">
        <v>42</v>
      </c>
      <c r="N1297" s="283">
        <v>55.9</v>
      </c>
      <c r="O1297" s="284">
        <v>548</v>
      </c>
      <c r="P1297" s="285" t="s">
        <v>2556</v>
      </c>
      <c r="Q1297" s="286">
        <v>21</v>
      </c>
      <c r="R1297" s="279" t="s">
        <v>384</v>
      </c>
      <c r="S1297" s="287" t="s">
        <v>385</v>
      </c>
      <c r="T1297" s="288"/>
      <c r="U1297" s="287"/>
      <c r="V1297" s="287"/>
      <c r="W1297" s="289">
        <v>26004612</v>
      </c>
      <c r="X1297" s="290"/>
      <c r="Y1297" s="278"/>
      <c r="Z1297" s="104" t="s">
        <v>3234</v>
      </c>
      <c r="AA1297" s="291" t="str">
        <f>CONCATENATE("&gt;",F1297,"_",C1297," ",Z1297)</f>
        <v>&gt;WESSVNS5-557Rv_ Flav.WESSV</v>
      </c>
      <c r="AB1297" s="285" t="str">
        <f>P1297</f>
        <v>CCTATCATCCAGATGTGATTG</v>
      </c>
      <c r="AC1297" s="278"/>
      <c r="AD1297" s="278"/>
      <c r="AE1297" s="278"/>
      <c r="AF1297" s="278"/>
      <c r="AG1297" s="278"/>
      <c r="AH1297" s="45">
        <v>1296</v>
      </c>
    </row>
    <row r="1298" spans="1:34" ht="14.25" customHeight="1" thickTop="1" thickBot="1" x14ac:dyDescent="0.25">
      <c r="A1298" s="71">
        <v>100</v>
      </c>
      <c r="B1298" s="53">
        <f>(I1298/1000)/(A1298/1000000)</f>
        <v>729</v>
      </c>
      <c r="C1298" s="220" t="s">
        <v>3133</v>
      </c>
      <c r="F1298" s="81" t="s">
        <v>2547</v>
      </c>
      <c r="H1298" s="48">
        <v>729</v>
      </c>
      <c r="I1298" s="49">
        <v>72.900000000000006</v>
      </c>
      <c r="J1298" s="95">
        <v>397</v>
      </c>
      <c r="K1298" s="48" t="s">
        <v>2637</v>
      </c>
      <c r="L1298" s="50">
        <v>5450</v>
      </c>
      <c r="M1298" s="48">
        <v>44</v>
      </c>
      <c r="N1298" s="75">
        <v>51.4</v>
      </c>
      <c r="O1298" s="61">
        <v>729</v>
      </c>
      <c r="P1298" s="44" t="s">
        <v>2557</v>
      </c>
      <c r="Q1298" s="56">
        <v>18</v>
      </c>
      <c r="R1298" s="48" t="s">
        <v>384</v>
      </c>
      <c r="S1298" s="62" t="s">
        <v>385</v>
      </c>
      <c r="T1298" s="73"/>
      <c r="U1298" s="62"/>
      <c r="V1298" s="62"/>
      <c r="W1298" s="52">
        <v>26004613</v>
      </c>
      <c r="X1298" s="57"/>
      <c r="Z1298" s="104" t="s">
        <v>3233</v>
      </c>
      <c r="AA1298" s="47" t="str">
        <f>CONCATENATE("&gt;",F1298,"_",C1298," ",Z1298)</f>
        <v>&gt;MIDVNS4-6827-Fw_660a Alpha.MIDV</v>
      </c>
      <c r="AB1298" s="44" t="str">
        <f>P1298</f>
        <v>AAATGTGCCGCCTTTATC</v>
      </c>
      <c r="AH1298" s="45">
        <v>1297</v>
      </c>
    </row>
    <row r="1299" spans="1:34" ht="14.25" customHeight="1" thickTop="1" thickBot="1" x14ac:dyDescent="0.25">
      <c r="A1299" s="71">
        <v>100</v>
      </c>
      <c r="B1299" s="53">
        <f>(I1299/1000)/(A1299/1000000)</f>
        <v>488.99999999999994</v>
      </c>
      <c r="C1299" s="220"/>
      <c r="F1299" s="81" t="s">
        <v>2549</v>
      </c>
      <c r="H1299" s="48">
        <v>489</v>
      </c>
      <c r="I1299" s="49">
        <v>48.9</v>
      </c>
      <c r="J1299" s="95">
        <v>307</v>
      </c>
      <c r="K1299" s="271">
        <v>12024</v>
      </c>
      <c r="L1299" s="50">
        <v>6279</v>
      </c>
      <c r="M1299" s="48">
        <v>45</v>
      </c>
      <c r="N1299" s="75">
        <v>55.3</v>
      </c>
      <c r="O1299" s="61">
        <v>489</v>
      </c>
      <c r="P1299" s="44" t="s">
        <v>2558</v>
      </c>
      <c r="Q1299" s="56">
        <v>20</v>
      </c>
      <c r="R1299" s="48" t="s">
        <v>384</v>
      </c>
      <c r="S1299" s="62" t="s">
        <v>385</v>
      </c>
      <c r="T1299" s="73"/>
      <c r="U1299" s="62"/>
      <c r="V1299" s="62"/>
      <c r="W1299" s="52">
        <v>26004614</v>
      </c>
      <c r="X1299" s="57"/>
      <c r="Z1299" s="104" t="s">
        <v>3233</v>
      </c>
      <c r="AA1299" s="47" t="str">
        <f>CONCATENATE("&gt;",F1299,"_",C1299," ",Z1299)</f>
        <v>&gt;MIDVNS4-6906-Rv_ Alpha.MIDV</v>
      </c>
      <c r="AB1299" s="44" t="str">
        <f>P1299</f>
        <v>GGATGAACATGGAAGTGAAG</v>
      </c>
      <c r="AH1299" s="45">
        <v>1298</v>
      </c>
    </row>
    <row r="1300" spans="1:34" ht="14.25" customHeight="1" thickTop="1" thickBot="1" x14ac:dyDescent="0.25">
      <c r="A1300" s="71">
        <v>100</v>
      </c>
      <c r="B1300" s="53">
        <f>(I1300/1000)/(A1300/1000000)</f>
        <v>547.99999999999989</v>
      </c>
      <c r="C1300" s="220"/>
      <c r="F1300" s="81" t="s">
        <v>2550</v>
      </c>
      <c r="H1300" s="48">
        <v>548</v>
      </c>
      <c r="I1300" s="49">
        <v>54.8</v>
      </c>
      <c r="J1300" s="95">
        <v>305</v>
      </c>
      <c r="K1300" s="271">
        <v>24412</v>
      </c>
      <c r="L1300" s="50">
        <v>5573</v>
      </c>
      <c r="M1300" s="48">
        <v>50</v>
      </c>
      <c r="N1300" s="75">
        <v>53.7</v>
      </c>
      <c r="O1300" s="61">
        <v>548</v>
      </c>
      <c r="P1300" s="44" t="s">
        <v>2585</v>
      </c>
      <c r="Q1300" s="56">
        <v>18</v>
      </c>
      <c r="R1300" s="48" t="s">
        <v>384</v>
      </c>
      <c r="S1300" s="62" t="s">
        <v>385</v>
      </c>
      <c r="T1300" s="73"/>
      <c r="U1300" s="62"/>
      <c r="V1300" s="62"/>
      <c r="W1300" s="52">
        <v>26004615</v>
      </c>
      <c r="X1300" s="57"/>
      <c r="Z1300" s="104" t="s">
        <v>3306</v>
      </c>
      <c r="AA1300" s="47" t="str">
        <f>CONCATENATE("&gt;",F1300,"_",C1300," ",Z1300)</f>
        <v>&gt;SHUV-S177-Fw_ BunyaV.SHUV</v>
      </c>
      <c r="AB1300" s="44" t="str">
        <f>P1300</f>
        <v>GAAGGCCAAGATGGTACT</v>
      </c>
      <c r="AH1300" s="45">
        <v>1299</v>
      </c>
    </row>
    <row r="1301" spans="1:34" ht="14.25" customHeight="1" thickTop="1" thickBot="1" x14ac:dyDescent="0.25">
      <c r="A1301" s="71">
        <v>100</v>
      </c>
      <c r="B1301" s="53">
        <f>(I1301/1000)/(A1301/1000000)</f>
        <v>567</v>
      </c>
      <c r="C1301" s="220"/>
      <c r="F1301" s="81" t="s">
        <v>2551</v>
      </c>
      <c r="H1301" s="48">
        <v>567</v>
      </c>
      <c r="I1301" s="49">
        <v>56.7</v>
      </c>
      <c r="J1301" s="95">
        <v>343</v>
      </c>
      <c r="K1301" s="271">
        <v>35034</v>
      </c>
      <c r="L1301" s="50">
        <v>6054</v>
      </c>
      <c r="M1301" s="48">
        <v>40</v>
      </c>
      <c r="N1301" s="75">
        <v>53.2</v>
      </c>
      <c r="O1301" s="61">
        <v>567</v>
      </c>
      <c r="P1301" s="44" t="s">
        <v>2559</v>
      </c>
      <c r="Q1301" s="56">
        <v>20</v>
      </c>
      <c r="R1301" s="48" t="s">
        <v>384</v>
      </c>
      <c r="S1301" s="62" t="s">
        <v>385</v>
      </c>
      <c r="T1301" s="73"/>
      <c r="U1301" s="62"/>
      <c r="V1301" s="62"/>
      <c r="W1301" s="52">
        <v>26004616</v>
      </c>
      <c r="X1301" s="57"/>
      <c r="Z1301" s="104" t="s">
        <v>3306</v>
      </c>
      <c r="AA1301" s="47" t="str">
        <f>CONCATENATE("&gt;",F1301,"_",C1301," ",Z1301)</f>
        <v>&gt;SHUV-S271-Rv_ BunyaV.SHUV</v>
      </c>
      <c r="AB1301" s="44" t="str">
        <f>P1301</f>
        <v>CAATACACAGCAAATCCTGT</v>
      </c>
      <c r="AH1301" s="45">
        <v>1300</v>
      </c>
    </row>
    <row r="1302" spans="1:34" ht="14.25" customHeight="1" thickTop="1" thickBot="1" x14ac:dyDescent="0.25">
      <c r="A1302" s="71">
        <v>100</v>
      </c>
      <c r="B1302" s="53">
        <f>(I1302/1000)/(A1302/1000000)</f>
        <v>507.99999999999994</v>
      </c>
      <c r="C1302" s="220" t="s">
        <v>3132</v>
      </c>
      <c r="F1302" s="81" t="s">
        <v>2552</v>
      </c>
      <c r="H1302" s="48">
        <v>508</v>
      </c>
      <c r="I1302" s="49">
        <v>50.8</v>
      </c>
      <c r="J1302" s="95">
        <v>361</v>
      </c>
      <c r="K1302" s="48" t="s">
        <v>2638</v>
      </c>
      <c r="L1302" s="50">
        <v>7106</v>
      </c>
      <c r="M1302" s="48">
        <v>43</v>
      </c>
      <c r="N1302" s="75">
        <v>58.9</v>
      </c>
      <c r="O1302" s="61">
        <v>508</v>
      </c>
      <c r="P1302" s="44" t="s">
        <v>27</v>
      </c>
      <c r="Q1302" s="56">
        <v>23</v>
      </c>
      <c r="R1302" s="48" t="s">
        <v>384</v>
      </c>
      <c r="S1302" s="62" t="s">
        <v>385</v>
      </c>
      <c r="T1302" s="73"/>
      <c r="U1302" s="62"/>
      <c r="V1302" s="62"/>
      <c r="W1302" s="52">
        <v>26004617</v>
      </c>
      <c r="X1302" s="57"/>
      <c r="Z1302" s="104" t="s">
        <v>3239</v>
      </c>
      <c r="AA1302" s="47" t="str">
        <f>CONCATENATE("&gt;",F1302,"_",C1302," ",Z1302)</f>
        <v>&gt;RVS_164d Phlebo.RVFV</v>
      </c>
      <c r="AB1302" s="44" t="str">
        <f>P1302</f>
        <v>AAAGGAACAATGGACTCTGGTCA</v>
      </c>
      <c r="AH1302" s="45">
        <v>1301</v>
      </c>
    </row>
    <row r="1303" spans="1:34" ht="14.25" customHeight="1" thickTop="1" thickBot="1" x14ac:dyDescent="0.25">
      <c r="A1303" s="71">
        <v>100</v>
      </c>
      <c r="B1303" s="53">
        <f>(I1303/1000)/(A1303/1000000)</f>
        <v>393.99999999999994</v>
      </c>
      <c r="C1303" s="220"/>
      <c r="F1303" s="81" t="s">
        <v>2554</v>
      </c>
      <c r="H1303" s="48">
        <v>394</v>
      </c>
      <c r="I1303" s="49">
        <v>39.4</v>
      </c>
      <c r="J1303" s="95">
        <v>306</v>
      </c>
      <c r="K1303" s="271">
        <v>11597</v>
      </c>
      <c r="L1303" s="50">
        <v>7776</v>
      </c>
      <c r="M1303" s="48">
        <v>42</v>
      </c>
      <c r="N1303" s="75">
        <v>61.6</v>
      </c>
      <c r="O1303" s="61">
        <v>394</v>
      </c>
      <c r="P1303" s="44" t="s">
        <v>30</v>
      </c>
      <c r="Q1303" s="56">
        <v>26</v>
      </c>
      <c r="R1303" s="48" t="s">
        <v>384</v>
      </c>
      <c r="S1303" s="62" t="s">
        <v>385</v>
      </c>
      <c r="T1303" s="73"/>
      <c r="U1303" s="62"/>
      <c r="V1303" s="62"/>
      <c r="W1303" s="52">
        <v>26004618</v>
      </c>
      <c r="X1303" s="57"/>
      <c r="Z1303" s="104" t="s">
        <v>3239</v>
      </c>
      <c r="AA1303" s="47" t="str">
        <f>CONCATENATE("&gt;",F1303,"_",C1303," ",Z1303)</f>
        <v>&gt;RVP_ Phlebo.RVFV</v>
      </c>
      <c r="AB1303" s="44" t="str">
        <f>P1303</f>
        <v>CACTTCTTACTACCATGTCCTCCAAT</v>
      </c>
      <c r="AH1303" s="45">
        <v>1302</v>
      </c>
    </row>
    <row r="1304" spans="1:34" ht="14.25" customHeight="1" thickTop="1" thickBot="1" x14ac:dyDescent="0.25">
      <c r="A1304" s="71">
        <v>100</v>
      </c>
      <c r="B1304" s="53">
        <f>(I1304/1000)/(A1304/1000000)</f>
        <v>148</v>
      </c>
      <c r="F1304" s="81" t="s">
        <v>2586</v>
      </c>
      <c r="H1304" s="48">
        <v>148</v>
      </c>
      <c r="I1304" s="49">
        <v>14.8</v>
      </c>
      <c r="J1304" s="95">
        <v>140</v>
      </c>
      <c r="K1304" s="271">
        <v>12905</v>
      </c>
      <c r="L1304" s="50">
        <v>9451</v>
      </c>
      <c r="M1304" s="48">
        <v>44</v>
      </c>
      <c r="N1304" s="75">
        <v>63.4</v>
      </c>
      <c r="O1304" s="61">
        <v>148</v>
      </c>
      <c r="P1304" s="44" t="s">
        <v>2560</v>
      </c>
      <c r="Q1304" s="56">
        <v>27</v>
      </c>
      <c r="R1304" s="48" t="s">
        <v>384</v>
      </c>
      <c r="S1304" s="62" t="s">
        <v>406</v>
      </c>
      <c r="T1304" s="73" t="s">
        <v>278</v>
      </c>
      <c r="U1304" s="62" t="s">
        <v>426</v>
      </c>
      <c r="V1304" s="62"/>
      <c r="W1304" s="52">
        <v>26004619</v>
      </c>
      <c r="X1304" s="57"/>
      <c r="Z1304" s="104" t="s">
        <v>3234</v>
      </c>
      <c r="AA1304" s="47" t="str">
        <f>CONCATENATE("&gt;",F1304,"_",C1304," ",Z1304)</f>
        <v>&gt;WESSVNS5-504P_ Flav.WESSV</v>
      </c>
      <c r="AB1304" s="44" t="str">
        <f>P1304</f>
        <v>TGAACGATGGAAACACGTGAACACAGA</v>
      </c>
      <c r="AH1304" s="45">
        <v>1303</v>
      </c>
    </row>
    <row r="1305" spans="1:34" ht="14.25" customHeight="1" thickTop="1" thickBot="1" x14ac:dyDescent="0.25">
      <c r="A1305" s="71">
        <v>100</v>
      </c>
      <c r="B1305" s="53">
        <f>(I1305/1000)/(A1305/1000000)</f>
        <v>168.99999999999997</v>
      </c>
      <c r="C1305" s="220"/>
      <c r="F1305" s="81" t="s">
        <v>2639</v>
      </c>
      <c r="H1305" s="48">
        <v>169</v>
      </c>
      <c r="I1305" s="49">
        <v>16.899999999999999</v>
      </c>
      <c r="J1305" s="95">
        <v>155</v>
      </c>
      <c r="K1305" s="271">
        <v>19845</v>
      </c>
      <c r="L1305" s="50">
        <v>9167</v>
      </c>
      <c r="M1305" s="48">
        <v>50</v>
      </c>
      <c r="N1305" s="75">
        <v>64.8</v>
      </c>
      <c r="O1305" s="61">
        <v>169</v>
      </c>
      <c r="P1305" s="44" t="s">
        <v>2561</v>
      </c>
      <c r="Q1305" s="56">
        <v>26</v>
      </c>
      <c r="R1305" s="48" t="s">
        <v>384</v>
      </c>
      <c r="S1305" s="62" t="s">
        <v>406</v>
      </c>
      <c r="T1305" s="73" t="s">
        <v>278</v>
      </c>
      <c r="U1305" s="62" t="s">
        <v>426</v>
      </c>
      <c r="V1305" s="62"/>
      <c r="W1305" s="52">
        <v>26004620</v>
      </c>
      <c r="X1305" s="57"/>
      <c r="Z1305" s="104" t="s">
        <v>3233</v>
      </c>
      <c r="AA1305" s="47" t="str">
        <f>CONCATENATE("&gt;",F1305,"_",C1305," ",Z1305)</f>
        <v>&gt;MIDVNS4-6877-P_ Alpha.MIDV</v>
      </c>
      <c r="AB1305" s="44" t="str">
        <f>P1305</f>
        <v>TGATAAACTGCTGGCTGAGAGATGCG</v>
      </c>
      <c r="AH1305" s="45">
        <v>1304</v>
      </c>
    </row>
    <row r="1306" spans="1:34" ht="14.25" customHeight="1" thickTop="1" thickBot="1" x14ac:dyDescent="0.25">
      <c r="A1306" s="71">
        <v>100</v>
      </c>
      <c r="B1306" s="53">
        <f>(I1306/1000)/(A1306/1000000)</f>
        <v>189</v>
      </c>
      <c r="C1306" s="220"/>
      <c r="F1306" s="81" t="s">
        <v>2587</v>
      </c>
      <c r="H1306" s="48">
        <v>189</v>
      </c>
      <c r="I1306" s="49">
        <v>18.899999999999999</v>
      </c>
      <c r="J1306" s="95">
        <v>161</v>
      </c>
      <c r="K1306" s="271">
        <v>30437</v>
      </c>
      <c r="L1306" s="50">
        <v>8503</v>
      </c>
      <c r="M1306" s="48">
        <v>50</v>
      </c>
      <c r="N1306" s="75">
        <v>62.7</v>
      </c>
      <c r="O1306" s="61">
        <v>189</v>
      </c>
      <c r="P1306" s="44" t="s">
        <v>2562</v>
      </c>
      <c r="Q1306" s="56">
        <v>24</v>
      </c>
      <c r="R1306" s="48" t="s">
        <v>384</v>
      </c>
      <c r="S1306" s="62" t="s">
        <v>406</v>
      </c>
      <c r="T1306" s="73" t="s">
        <v>278</v>
      </c>
      <c r="U1306" s="62" t="s">
        <v>426</v>
      </c>
      <c r="V1306" s="62"/>
      <c r="W1306" s="52">
        <v>26004621</v>
      </c>
      <c r="X1306" s="57"/>
      <c r="Z1306" s="104" t="s">
        <v>3306</v>
      </c>
      <c r="AA1306" s="47" t="str">
        <f>CONCATENATE("&gt;",F1306,"_",C1306," ",Z1306)</f>
        <v>&gt;SHUV-S196-Probe_ BunyaV.SHUV</v>
      </c>
      <c r="AB1306" s="44" t="str">
        <f>P1306</f>
        <v>AGTAAGACGGCACAACCGAGTGTT</v>
      </c>
      <c r="AH1306" s="45">
        <v>1305</v>
      </c>
    </row>
    <row r="1307" spans="1:34" ht="14.25" customHeight="1" thickTop="1" thickBot="1" x14ac:dyDescent="0.25">
      <c r="A1307" s="71">
        <v>100</v>
      </c>
      <c r="B1307" s="53">
        <f>(I1307/1000)/(A1307/1000000)</f>
        <v>190</v>
      </c>
      <c r="C1307" s="220" t="s">
        <v>3128</v>
      </c>
      <c r="F1307" s="81" t="s">
        <v>2553</v>
      </c>
      <c r="H1307" s="48">
        <v>190</v>
      </c>
      <c r="I1307" s="49">
        <v>19</v>
      </c>
      <c r="J1307" s="95">
        <v>183</v>
      </c>
      <c r="K1307" s="271">
        <v>12206</v>
      </c>
      <c r="L1307" s="50">
        <v>9599</v>
      </c>
      <c r="M1307" s="48">
        <v>42</v>
      </c>
      <c r="N1307" s="75">
        <v>63.7</v>
      </c>
      <c r="O1307" s="61">
        <v>190</v>
      </c>
      <c r="P1307" s="44" t="s">
        <v>32</v>
      </c>
      <c r="Q1307" s="56">
        <v>28</v>
      </c>
      <c r="R1307" s="48" t="s">
        <v>384</v>
      </c>
      <c r="S1307" s="62" t="s">
        <v>406</v>
      </c>
      <c r="T1307" s="73" t="s">
        <v>278</v>
      </c>
      <c r="U1307" s="62" t="s">
        <v>426</v>
      </c>
      <c r="V1307" s="62"/>
      <c r="W1307" s="52">
        <v>26004622</v>
      </c>
      <c r="X1307" s="57"/>
      <c r="Z1307" s="104" t="s">
        <v>3239</v>
      </c>
      <c r="AA1307" s="47" t="str">
        <f>CONCATENATE("&gt;",F1307,"_",C1307," ",Z1307)</f>
        <v>&gt;RVAs_166d Phlebo.RVFV</v>
      </c>
      <c r="AB1307" s="44" t="str">
        <f>P1307</f>
        <v>AAAGCTTTGATATCTCTCAGTGCCCCAA</v>
      </c>
      <c r="AH1307" s="45">
        <v>1306</v>
      </c>
    </row>
    <row r="1308" spans="1:34" ht="14.25" customHeight="1" thickTop="1" thickBot="1" x14ac:dyDescent="0.25">
      <c r="A1308" s="71">
        <v>100</v>
      </c>
      <c r="B1308" s="53">
        <f>(I1308/1000)/(A1308/1000000)</f>
        <v>331</v>
      </c>
      <c r="C1308" s="220" t="s">
        <v>3141</v>
      </c>
      <c r="F1308" s="81" t="s">
        <v>2640</v>
      </c>
      <c r="H1308" s="48">
        <v>331</v>
      </c>
      <c r="I1308" s="49">
        <v>33.1</v>
      </c>
      <c r="J1308" s="95">
        <v>254</v>
      </c>
      <c r="K1308" s="271">
        <v>16681</v>
      </c>
      <c r="L1308" s="50">
        <v>7680</v>
      </c>
      <c r="M1308" s="48">
        <v>36</v>
      </c>
      <c r="N1308" s="75">
        <v>58.1</v>
      </c>
      <c r="O1308" s="61">
        <v>331</v>
      </c>
      <c r="P1308" s="44" t="s">
        <v>553</v>
      </c>
      <c r="Q1308" s="56">
        <v>25</v>
      </c>
      <c r="R1308" s="48" t="s">
        <v>384</v>
      </c>
      <c r="S1308" s="62" t="s">
        <v>385</v>
      </c>
      <c r="T1308" s="73"/>
      <c r="U1308" s="62"/>
      <c r="V1308" s="62"/>
      <c r="W1308" s="52">
        <v>26002045</v>
      </c>
      <c r="X1308" s="57"/>
      <c r="Z1308" s="104" t="s">
        <v>622</v>
      </c>
      <c r="AA1308" s="47" t="str">
        <f>CONCATENATE("&gt;",F1308,"_",C1308," ",Z1308)</f>
        <v>&gt;Filo-A2.4_521c Filo</v>
      </c>
      <c r="AB1308" s="44" t="str">
        <f>P1308</f>
        <v>AAGCATTTCCTAGCAATATGATGGT</v>
      </c>
      <c r="AH1308" s="45">
        <v>1307</v>
      </c>
    </row>
    <row r="1309" spans="1:34" ht="14.25" customHeight="1" thickTop="1" thickBot="1" x14ac:dyDescent="0.25">
      <c r="A1309" s="71">
        <v>100</v>
      </c>
      <c r="B1309" s="53">
        <f>(I1309/1000)/(A1309/1000000)</f>
        <v>311.99999999999994</v>
      </c>
      <c r="C1309" s="220" t="s">
        <v>3144</v>
      </c>
      <c r="F1309" s="81" t="s">
        <v>2641</v>
      </c>
      <c r="H1309" s="48">
        <v>312</v>
      </c>
      <c r="I1309" s="49">
        <v>31.2</v>
      </c>
      <c r="J1309" s="95">
        <v>238</v>
      </c>
      <c r="K1309" s="271">
        <v>21763</v>
      </c>
      <c r="L1309" s="50">
        <v>7641</v>
      </c>
      <c r="M1309" s="48">
        <v>44</v>
      </c>
      <c r="N1309" s="75">
        <v>61.3</v>
      </c>
      <c r="O1309" s="61">
        <v>312</v>
      </c>
      <c r="P1309" s="44" t="s">
        <v>554</v>
      </c>
      <c r="Q1309" s="56">
        <v>25</v>
      </c>
      <c r="R1309" s="48" t="s">
        <v>384</v>
      </c>
      <c r="S1309" s="62" t="s">
        <v>385</v>
      </c>
      <c r="T1309" s="73"/>
      <c r="U1309" s="62"/>
      <c r="V1309" s="62"/>
      <c r="W1309" s="52">
        <v>26002046</v>
      </c>
      <c r="X1309" s="57"/>
      <c r="Z1309" s="104" t="s">
        <v>622</v>
      </c>
      <c r="AA1309" s="47" t="str">
        <f>CONCATENATE("&gt;",F1309,"_",C1309," ",Z1309)</f>
        <v>&gt;Filo-A2.2_522c Filo</v>
      </c>
      <c r="AB1309" s="44" t="str">
        <f>P1309</f>
        <v>AAGCCTTTCCTAGCAACATGATGGT</v>
      </c>
      <c r="AH1309" s="45">
        <v>1308</v>
      </c>
    </row>
    <row r="1310" spans="1:34" ht="14.25" customHeight="1" thickTop="1" thickBot="1" x14ac:dyDescent="0.25">
      <c r="A1310" s="71">
        <v>100</v>
      </c>
      <c r="B1310" s="53">
        <f>(I1310/1000)/(A1310/1000000)</f>
        <v>318</v>
      </c>
      <c r="C1310" s="220" t="s">
        <v>3138</v>
      </c>
      <c r="F1310" s="81" t="s">
        <v>2642</v>
      </c>
      <c r="H1310" s="48">
        <v>318</v>
      </c>
      <c r="I1310" s="49">
        <v>31.8</v>
      </c>
      <c r="J1310" s="95">
        <v>243</v>
      </c>
      <c r="K1310" s="271">
        <v>35278</v>
      </c>
      <c r="L1310" s="50">
        <v>7650</v>
      </c>
      <c r="M1310" s="48">
        <v>44</v>
      </c>
      <c r="N1310" s="75">
        <v>61.3</v>
      </c>
      <c r="O1310" s="61">
        <v>318</v>
      </c>
      <c r="P1310" s="44" t="s">
        <v>555</v>
      </c>
      <c r="Q1310" s="56">
        <v>25</v>
      </c>
      <c r="R1310" s="48" t="s">
        <v>384</v>
      </c>
      <c r="S1310" s="62" t="s">
        <v>385</v>
      </c>
      <c r="T1310" s="73"/>
      <c r="U1310" s="62"/>
      <c r="V1310" s="62"/>
      <c r="W1310" s="52">
        <v>26002047</v>
      </c>
      <c r="X1310" s="57"/>
      <c r="Z1310" s="104" t="s">
        <v>622</v>
      </c>
      <c r="AA1310" s="47" t="str">
        <f>CONCATENATE("&gt;",F1310,"_",C1310," ",Z1310)</f>
        <v>&gt;Filo-A2.3_523c Filo</v>
      </c>
      <c r="AB1310" s="44" t="str">
        <f>P1310</f>
        <v>AAGCATTCCCTAGCAACATGATGGT</v>
      </c>
      <c r="AH1310" s="45">
        <v>1309</v>
      </c>
    </row>
    <row r="1311" spans="1:34" ht="14.25" customHeight="1" thickTop="1" thickBot="1" x14ac:dyDescent="0.25">
      <c r="A1311" s="71">
        <v>100</v>
      </c>
      <c r="B1311" s="53">
        <f>(I1311/1000)/(A1311/1000000)</f>
        <v>303</v>
      </c>
      <c r="C1311" s="220" t="s">
        <v>3192</v>
      </c>
      <c r="F1311" s="81" t="s">
        <v>2643</v>
      </c>
      <c r="H1311" s="48">
        <v>303</v>
      </c>
      <c r="I1311" s="49">
        <v>30.3</v>
      </c>
      <c r="J1311" s="95">
        <v>282</v>
      </c>
      <c r="K1311" s="271">
        <v>19268</v>
      </c>
      <c r="L1311" s="50">
        <v>9300</v>
      </c>
      <c r="M1311" s="48">
        <v>36</v>
      </c>
      <c r="N1311" s="75">
        <v>62.7</v>
      </c>
      <c r="O1311" s="61">
        <v>303</v>
      </c>
      <c r="P1311" s="44" t="s">
        <v>556</v>
      </c>
      <c r="Q1311" s="56">
        <v>30</v>
      </c>
      <c r="R1311" s="48" t="s">
        <v>384</v>
      </c>
      <c r="S1311" s="62" t="s">
        <v>385</v>
      </c>
      <c r="T1311" s="73"/>
      <c r="U1311" s="62"/>
      <c r="V1311" s="62"/>
      <c r="W1311" s="52">
        <v>26002048</v>
      </c>
      <c r="X1311" s="57"/>
      <c r="Z1311" s="104" t="s">
        <v>622</v>
      </c>
      <c r="AA1311" s="47" t="str">
        <f>CONCATENATE("&gt;",F1311,"_",C1311," ",Z1311)</f>
        <v>&gt;Filo-B_524d Filo</v>
      </c>
      <c r="AB1311" s="44" t="str">
        <f>P1311</f>
        <v>ATGTGGTGGGTTATAATAATCACTGACATG</v>
      </c>
      <c r="AH1311" s="45">
        <v>1310</v>
      </c>
    </row>
    <row r="1312" spans="1:34" ht="14.25" customHeight="1" thickTop="1" thickBot="1" x14ac:dyDescent="0.25">
      <c r="A1312" s="71">
        <v>100</v>
      </c>
      <c r="B1312" s="53">
        <f>(I1312/1000)/(A1312/1000000)</f>
        <v>322.99999999999994</v>
      </c>
      <c r="C1312" s="220"/>
      <c r="F1312" s="81" t="s">
        <v>2644</v>
      </c>
      <c r="H1312" s="48">
        <v>323</v>
      </c>
      <c r="I1312" s="49">
        <v>32.299999999999997</v>
      </c>
      <c r="J1312" s="95">
        <v>302</v>
      </c>
      <c r="K1312" s="271">
        <v>18933</v>
      </c>
      <c r="L1312" s="50">
        <v>9344</v>
      </c>
      <c r="M1312" s="48">
        <v>46</v>
      </c>
      <c r="N1312" s="75">
        <v>66.8</v>
      </c>
      <c r="O1312" s="61">
        <v>323</v>
      </c>
      <c r="P1312" s="44" t="s">
        <v>557</v>
      </c>
      <c r="Q1312" s="56">
        <v>30</v>
      </c>
      <c r="R1312" s="48" t="s">
        <v>384</v>
      </c>
      <c r="S1312" s="62" t="s">
        <v>385</v>
      </c>
      <c r="T1312" s="73"/>
      <c r="U1312" s="62"/>
      <c r="V1312" s="62"/>
      <c r="W1312" s="52">
        <v>26002049</v>
      </c>
      <c r="X1312" s="57"/>
      <c r="Z1312" s="104" t="s">
        <v>622</v>
      </c>
      <c r="AA1312" s="47" t="str">
        <f>CONCATENATE("&gt;",F1312,"_",C1312," ",Z1312)</f>
        <v>&gt;Filo-B-Ra_ Filo</v>
      </c>
      <c r="AB1312" s="44" t="str">
        <f>P1312</f>
        <v>GTGAGGAGGGCTATAAAAGTCACTGACATG</v>
      </c>
      <c r="AH1312" s="45">
        <v>1311</v>
      </c>
    </row>
    <row r="1313" spans="1:34" ht="14.25" customHeight="1" thickTop="1" thickBot="1" x14ac:dyDescent="0.25">
      <c r="A1313" s="71">
        <v>100</v>
      </c>
      <c r="B1313" s="53">
        <f>(I1313/1000)/(A1313/1000000)</f>
        <v>519</v>
      </c>
      <c r="C1313" s="220"/>
      <c r="F1313" s="81" t="s">
        <v>585</v>
      </c>
      <c r="H1313" s="48">
        <v>519</v>
      </c>
      <c r="I1313" s="49">
        <v>51.9</v>
      </c>
      <c r="J1313" s="95">
        <v>270</v>
      </c>
      <c r="K1313" s="271">
        <v>12298</v>
      </c>
      <c r="L1313" s="50">
        <v>5196</v>
      </c>
      <c r="M1313" s="48">
        <v>70</v>
      </c>
      <c r="N1313" s="75">
        <v>60</v>
      </c>
      <c r="O1313" s="61">
        <v>519</v>
      </c>
      <c r="P1313" s="44" t="s">
        <v>1018</v>
      </c>
      <c r="Q1313" s="56">
        <v>17</v>
      </c>
      <c r="R1313" s="48" t="s">
        <v>384</v>
      </c>
      <c r="S1313" s="62" t="s">
        <v>385</v>
      </c>
      <c r="T1313" s="73"/>
      <c r="U1313" s="62"/>
      <c r="V1313" s="62"/>
      <c r="W1313" s="52">
        <v>26002050</v>
      </c>
      <c r="X1313" s="57"/>
      <c r="Z1313" s="104" t="s">
        <v>1302</v>
      </c>
      <c r="AA1313" s="47" t="str">
        <f>CONCATENATE("&gt;",F1313,"_",C1313," ",Z1313)</f>
        <v>&gt;EGFP-12-F_ IC</v>
      </c>
      <c r="AB1313" s="44" t="str">
        <f>P1313</f>
        <v>TCGAGGGCGACACCCTG</v>
      </c>
      <c r="AH1313" s="45">
        <v>1312</v>
      </c>
    </row>
    <row r="1314" spans="1:34" ht="14.25" customHeight="1" thickTop="1" thickBot="1" x14ac:dyDescent="0.25">
      <c r="A1314" s="71">
        <v>100</v>
      </c>
      <c r="B1314" s="53">
        <f>(I1314/1000)/(A1314/1000000)</f>
        <v>523</v>
      </c>
      <c r="C1314" s="220"/>
      <c r="F1314" s="81" t="s">
        <v>1160</v>
      </c>
      <c r="H1314" s="48">
        <v>523</v>
      </c>
      <c r="I1314" s="49">
        <v>52.3</v>
      </c>
      <c r="J1314" s="95">
        <v>316</v>
      </c>
      <c r="K1314" s="271">
        <v>18172</v>
      </c>
      <c r="L1314" s="50">
        <v>6044</v>
      </c>
      <c r="M1314" s="48">
        <v>55</v>
      </c>
      <c r="N1314" s="75">
        <v>59.4</v>
      </c>
      <c r="O1314" s="61">
        <v>523</v>
      </c>
      <c r="P1314" s="44" t="s">
        <v>629</v>
      </c>
      <c r="Q1314" s="56">
        <v>20</v>
      </c>
      <c r="R1314" s="48" t="s">
        <v>384</v>
      </c>
      <c r="S1314" s="62" t="s">
        <v>385</v>
      </c>
      <c r="T1314" s="73"/>
      <c r="U1314" s="62"/>
      <c r="V1314" s="62"/>
      <c r="W1314" s="52">
        <v>26002051</v>
      </c>
      <c r="X1314" s="57"/>
      <c r="Z1314" s="104" t="s">
        <v>1302</v>
      </c>
      <c r="AA1314" s="47" t="str">
        <f>CONCATENATE("&gt;",F1314,"_",C1314," ",Z1314)</f>
        <v>&gt;EGFP-10-R_ IC</v>
      </c>
      <c r="AB1314" s="44" t="str">
        <f>P1314</f>
        <v>CTTGTACAGCTCGTCCATGC</v>
      </c>
      <c r="AH1314" s="45">
        <v>1313</v>
      </c>
    </row>
    <row r="1315" spans="1:34" ht="14.25" customHeight="1" thickTop="1" thickBot="1" x14ac:dyDescent="0.25">
      <c r="A1315" s="71">
        <v>100</v>
      </c>
      <c r="B1315" s="53">
        <f>(I1315/1000)/(A1315/1000000)</f>
        <v>207</v>
      </c>
      <c r="C1315" s="220"/>
      <c r="F1315" s="81" t="s">
        <v>2645</v>
      </c>
      <c r="H1315" s="48">
        <v>207</v>
      </c>
      <c r="I1315" s="49">
        <v>20.7</v>
      </c>
      <c r="J1315" s="95">
        <v>187</v>
      </c>
      <c r="K1315" s="271">
        <v>45809</v>
      </c>
      <c r="L1315" s="50">
        <v>9033</v>
      </c>
      <c r="M1315" s="48">
        <v>46</v>
      </c>
      <c r="N1315" s="75">
        <v>63.2</v>
      </c>
      <c r="O1315" s="61">
        <v>207</v>
      </c>
      <c r="P1315" s="44" t="s">
        <v>2890</v>
      </c>
      <c r="Q1315" s="56">
        <v>26</v>
      </c>
      <c r="R1315" s="48" t="s">
        <v>384</v>
      </c>
      <c r="S1315" s="62" t="s">
        <v>406</v>
      </c>
      <c r="T1315" s="73" t="s">
        <v>278</v>
      </c>
      <c r="U1315" s="62" t="s">
        <v>426</v>
      </c>
      <c r="V1315" s="62" t="s">
        <v>2130</v>
      </c>
      <c r="W1315" s="52">
        <v>26002052</v>
      </c>
      <c r="X1315" s="57"/>
      <c r="Z1315" s="104" t="s">
        <v>622</v>
      </c>
      <c r="AA1315" s="47" t="str">
        <f>CONCATENATE("&gt;",F1315,"_",C1315," ",Z1315)</f>
        <v>&gt;FAM-EBO-Su_ Filo</v>
      </c>
      <c r="AB1315" s="44" t="str">
        <f>P1315</f>
        <v>CCGAAATCATCACTIGTITGGTGCCA</v>
      </c>
      <c r="AH1315" s="45">
        <v>1314</v>
      </c>
    </row>
    <row r="1316" spans="1:34" ht="14.25" customHeight="1" thickTop="1" thickBot="1" x14ac:dyDescent="0.25">
      <c r="A1316" s="71">
        <v>100</v>
      </c>
      <c r="B1316" s="53">
        <f>(I1316/1000)/(A1316/1000000)</f>
        <v>226</v>
      </c>
      <c r="C1316" s="220"/>
      <c r="F1316" s="81" t="s">
        <v>2646</v>
      </c>
      <c r="H1316" s="48">
        <v>226</v>
      </c>
      <c r="I1316" s="49">
        <v>22.6</v>
      </c>
      <c r="J1316" s="95">
        <v>204</v>
      </c>
      <c r="K1316" s="224">
        <v>43503</v>
      </c>
      <c r="L1316" s="50">
        <v>9032</v>
      </c>
      <c r="M1316" s="48">
        <v>46</v>
      </c>
      <c r="N1316" s="75">
        <v>63.2</v>
      </c>
      <c r="O1316" s="61">
        <v>226</v>
      </c>
      <c r="P1316" s="44" t="s">
        <v>2891</v>
      </c>
      <c r="Q1316" s="56">
        <v>26</v>
      </c>
      <c r="R1316" s="48" t="s">
        <v>384</v>
      </c>
      <c r="S1316" s="62" t="s">
        <v>406</v>
      </c>
      <c r="T1316" s="73" t="s">
        <v>278</v>
      </c>
      <c r="U1316" s="62" t="s">
        <v>426</v>
      </c>
      <c r="V1316" s="62" t="s">
        <v>2130</v>
      </c>
      <c r="W1316" s="52">
        <v>26002053</v>
      </c>
      <c r="X1316" s="57"/>
      <c r="Z1316" s="104" t="s">
        <v>622</v>
      </c>
      <c r="AA1316" s="47" t="str">
        <f>CONCATENATE("&gt;",F1316,"_",C1316," ",Z1316)</f>
        <v>&gt;FAM-EBO-g_ Filo</v>
      </c>
      <c r="AB1316" s="44" t="str">
        <f>P1316</f>
        <v>CCAAAATCATCACTIGTGTGGTGCCA</v>
      </c>
      <c r="AH1316" s="45">
        <v>1315</v>
      </c>
    </row>
    <row r="1317" spans="1:34" ht="14.25" customHeight="1" thickTop="1" thickBot="1" x14ac:dyDescent="0.25">
      <c r="A1317" s="71">
        <v>100</v>
      </c>
      <c r="B1317" s="53">
        <f>(I1317/1000)/(A1317/1000000)</f>
        <v>173.99999999999997</v>
      </c>
      <c r="C1317" s="220"/>
      <c r="F1317" s="81" t="s">
        <v>2647</v>
      </c>
      <c r="H1317" s="48">
        <v>174</v>
      </c>
      <c r="I1317" s="49">
        <v>17.399999999999999</v>
      </c>
      <c r="J1317" s="95">
        <v>158</v>
      </c>
      <c r="K1317" s="271">
        <v>44682</v>
      </c>
      <c r="L1317" s="50">
        <v>9060</v>
      </c>
      <c r="M1317" s="48">
        <v>50</v>
      </c>
      <c r="N1317" s="75">
        <v>64.8</v>
      </c>
      <c r="O1317" s="61">
        <v>174</v>
      </c>
      <c r="P1317" s="44" t="s">
        <v>547</v>
      </c>
      <c r="Q1317" s="56">
        <v>26</v>
      </c>
      <c r="R1317" s="48" t="s">
        <v>384</v>
      </c>
      <c r="S1317" s="62" t="s">
        <v>406</v>
      </c>
      <c r="T1317" s="73" t="s">
        <v>278</v>
      </c>
      <c r="U1317" s="62" t="s">
        <v>426</v>
      </c>
      <c r="V1317" s="62"/>
      <c r="W1317" s="52">
        <v>26002054</v>
      </c>
      <c r="X1317" s="57"/>
      <c r="Z1317" s="104" t="s">
        <v>622</v>
      </c>
      <c r="AA1317" s="47" t="str">
        <f>CONCATENATE("&gt;",F1317,"_",C1317," ",Z1317)</f>
        <v>&gt;FAM-MBG_ Filo</v>
      </c>
      <c r="AB1317" s="44" t="str">
        <f>P1317</f>
        <v>CCTATGCTTGCTGAATTGTGGTGCCA</v>
      </c>
      <c r="AH1317" s="45">
        <v>1316</v>
      </c>
    </row>
    <row r="1318" spans="1:34" ht="14.25" customHeight="1" thickTop="1" thickBot="1" x14ac:dyDescent="0.25">
      <c r="A1318" s="71">
        <v>100</v>
      </c>
      <c r="B1318" s="53">
        <f>(I1318/1000)/(A1318/1000000)</f>
        <v>156.99999999999997</v>
      </c>
      <c r="C1318" s="220"/>
      <c r="F1318" s="81" t="s">
        <v>998</v>
      </c>
      <c r="H1318" s="48">
        <v>157</v>
      </c>
      <c r="I1318" s="49">
        <v>15.7</v>
      </c>
      <c r="J1318" s="95">
        <v>120</v>
      </c>
      <c r="K1318" s="224">
        <v>43559</v>
      </c>
      <c r="L1318" s="50">
        <v>7620</v>
      </c>
      <c r="M1318" s="48">
        <v>66</v>
      </c>
      <c r="N1318" s="75">
        <v>65.7</v>
      </c>
      <c r="O1318" s="61">
        <v>157</v>
      </c>
      <c r="P1318" s="44" t="s">
        <v>2651</v>
      </c>
      <c r="Q1318" s="56">
        <v>21</v>
      </c>
      <c r="R1318" s="48" t="s">
        <v>384</v>
      </c>
      <c r="S1318" s="62" t="s">
        <v>406</v>
      </c>
      <c r="T1318" s="73" t="s">
        <v>279</v>
      </c>
      <c r="U1318" s="62" t="s">
        <v>426</v>
      </c>
      <c r="V1318" s="62"/>
      <c r="W1318" s="52">
        <v>26002055</v>
      </c>
      <c r="X1318" s="57"/>
      <c r="Z1318" s="104" t="s">
        <v>1302</v>
      </c>
      <c r="AA1318" s="47" t="str">
        <f>CONCATENATE("&gt;",F1318,"_",C1318," ",Z1318)</f>
        <v>&gt;EGFP-1-HEX_ IC</v>
      </c>
      <c r="AB1318" s="44" t="str">
        <f>P1318</f>
        <v>AGCACCCAGTCCGCCCTAGCA</v>
      </c>
      <c r="AH1318" s="45">
        <v>1317</v>
      </c>
    </row>
    <row r="1319" spans="1:34" ht="14.25" customHeight="1" thickTop="1" thickBot="1" x14ac:dyDescent="0.25">
      <c r="A1319" s="71">
        <v>100</v>
      </c>
      <c r="B1319" s="53">
        <f>(I1319/1000)/(A1319/1000000)</f>
        <v>477.00000000000006</v>
      </c>
      <c r="C1319" s="220"/>
      <c r="F1319" s="81" t="s">
        <v>2648</v>
      </c>
      <c r="H1319" s="48">
        <v>477</v>
      </c>
      <c r="I1319" s="49">
        <v>47.7</v>
      </c>
      <c r="J1319" s="95">
        <v>259</v>
      </c>
      <c r="K1319" s="271">
        <v>18507</v>
      </c>
      <c r="L1319" s="50">
        <v>5417</v>
      </c>
      <c r="M1319" s="48">
        <v>50</v>
      </c>
      <c r="N1319" s="75">
        <v>53.7</v>
      </c>
      <c r="O1319" s="61">
        <v>477</v>
      </c>
      <c r="P1319" s="44" t="s">
        <v>956</v>
      </c>
      <c r="Q1319" s="56">
        <v>18</v>
      </c>
      <c r="R1319" s="48" t="s">
        <v>384</v>
      </c>
      <c r="S1319" s="62" t="s">
        <v>385</v>
      </c>
      <c r="T1319" s="73"/>
      <c r="U1319" s="62"/>
      <c r="V1319" s="62"/>
      <c r="W1319" s="52">
        <v>25924472</v>
      </c>
      <c r="X1319" s="57"/>
      <c r="Y1319" s="220"/>
      <c r="Z1319" s="104" t="s">
        <v>3246</v>
      </c>
      <c r="AA1319" s="47" t="str">
        <f>CONCATENATE("&gt;",F1319,"_",C1319," ",Z1319)</f>
        <v>&gt;SIND_F_ Alpha.SindV</v>
      </c>
      <c r="AB1319" s="44" t="str">
        <f>P1319</f>
        <v>CACWCCAAATGACCATGC</v>
      </c>
      <c r="AH1319" s="45">
        <v>1318</v>
      </c>
    </row>
    <row r="1320" spans="1:34" ht="14.25" customHeight="1" thickTop="1" thickBot="1" x14ac:dyDescent="0.25">
      <c r="A1320" s="71">
        <v>100</v>
      </c>
      <c r="B1320" s="53">
        <f>(I1320/1000)/(A1320/1000000)</f>
        <v>337</v>
      </c>
      <c r="C1320" s="220"/>
      <c r="F1320" s="81" t="s">
        <v>2648</v>
      </c>
      <c r="H1320" s="48">
        <v>337</v>
      </c>
      <c r="I1320" s="49">
        <v>33.700000000000003</v>
      </c>
      <c r="J1320" s="95">
        <v>183</v>
      </c>
      <c r="K1320" s="271">
        <v>26085</v>
      </c>
      <c r="L1320" s="50">
        <v>5417</v>
      </c>
      <c r="M1320" s="48">
        <v>50</v>
      </c>
      <c r="N1320" s="75">
        <v>53.7</v>
      </c>
      <c r="O1320" s="61">
        <v>337</v>
      </c>
      <c r="P1320" s="44" t="s">
        <v>956</v>
      </c>
      <c r="Q1320" s="56">
        <v>18</v>
      </c>
      <c r="R1320" s="48" t="s">
        <v>384</v>
      </c>
      <c r="S1320" s="62" t="s">
        <v>385</v>
      </c>
      <c r="T1320" s="73"/>
      <c r="U1320" s="62"/>
      <c r="V1320" s="62"/>
      <c r="W1320" s="52">
        <v>25924473</v>
      </c>
      <c r="X1320" s="57"/>
      <c r="Y1320" s="220"/>
      <c r="Z1320" s="104" t="s">
        <v>3246</v>
      </c>
      <c r="AA1320" s="47" t="str">
        <f>CONCATENATE("&gt;",F1320,"_",C1320," ",Z1320)</f>
        <v>&gt;SIND_F_ Alpha.SindV</v>
      </c>
      <c r="AB1320" s="44" t="str">
        <f>P1320</f>
        <v>CACWCCAAATGACCATGC</v>
      </c>
      <c r="AH1320" s="45">
        <v>1319</v>
      </c>
    </row>
    <row r="1321" spans="1:34" ht="14.25" customHeight="1" thickTop="1" thickBot="1" x14ac:dyDescent="0.25">
      <c r="A1321" s="71">
        <v>100</v>
      </c>
      <c r="B1321" s="53">
        <f>(I1321/1000)/(A1321/1000000)</f>
        <v>655.99999999999989</v>
      </c>
      <c r="C1321" s="220"/>
      <c r="F1321" s="81" t="s">
        <v>2649</v>
      </c>
      <c r="H1321" s="48">
        <v>656</v>
      </c>
      <c r="I1321" s="49">
        <v>65.599999999999994</v>
      </c>
      <c r="J1321" s="95">
        <v>361</v>
      </c>
      <c r="K1321" s="271">
        <v>36495</v>
      </c>
      <c r="L1321" s="50">
        <v>5507</v>
      </c>
      <c r="M1321" s="48">
        <v>47</v>
      </c>
      <c r="N1321" s="75">
        <v>52.5</v>
      </c>
      <c r="O1321" s="61">
        <v>656</v>
      </c>
      <c r="P1321" s="44" t="s">
        <v>958</v>
      </c>
      <c r="Q1321" s="56">
        <v>18</v>
      </c>
      <c r="R1321" s="48" t="s">
        <v>384</v>
      </c>
      <c r="S1321" s="62" t="s">
        <v>385</v>
      </c>
      <c r="T1321" s="73"/>
      <c r="U1321" s="62"/>
      <c r="V1321" s="62"/>
      <c r="W1321" s="52">
        <v>25924474</v>
      </c>
      <c r="X1321" s="57"/>
      <c r="Z1321" s="104" t="s">
        <v>3246</v>
      </c>
      <c r="AA1321" s="47" t="str">
        <f>CONCATENATE("&gt;",F1321,"_",C1321," ",Z1321)</f>
        <v>&gt;SIND_R_ Alpha.SindV</v>
      </c>
      <c r="AB1321" s="44" t="str">
        <f>P1321</f>
        <v>KGTGCTCGGAAWACATTC</v>
      </c>
      <c r="AH1321" s="45">
        <v>1320</v>
      </c>
    </row>
    <row r="1322" spans="1:34" ht="14.25" customHeight="1" thickTop="1" thickBot="1" x14ac:dyDescent="0.25">
      <c r="A1322" s="71">
        <v>100</v>
      </c>
      <c r="B1322" s="53">
        <f>(I1322/1000)/(A1322/1000000)</f>
        <v>580</v>
      </c>
      <c r="C1322" s="220"/>
      <c r="F1322" s="81" t="s">
        <v>2649</v>
      </c>
      <c r="H1322" s="48">
        <v>580</v>
      </c>
      <c r="I1322" s="49">
        <v>58</v>
      </c>
      <c r="J1322" s="95">
        <v>320</v>
      </c>
      <c r="K1322" s="271">
        <v>18203</v>
      </c>
      <c r="L1322" s="50">
        <v>5507</v>
      </c>
      <c r="M1322" s="48">
        <v>47</v>
      </c>
      <c r="N1322" s="75">
        <v>52.5</v>
      </c>
      <c r="O1322" s="61">
        <v>580</v>
      </c>
      <c r="P1322" s="44" t="s">
        <v>958</v>
      </c>
      <c r="Q1322" s="56">
        <v>18</v>
      </c>
      <c r="R1322" s="48" t="s">
        <v>384</v>
      </c>
      <c r="S1322" s="62" t="s">
        <v>385</v>
      </c>
      <c r="T1322" s="73"/>
      <c r="U1322" s="62"/>
      <c r="V1322" s="62"/>
      <c r="W1322" s="52">
        <v>25924475</v>
      </c>
      <c r="X1322" s="57"/>
      <c r="Z1322" s="104" t="s">
        <v>3246</v>
      </c>
      <c r="AA1322" s="47" t="str">
        <f>CONCATENATE("&gt;",F1322,"_",C1322," ",Z1322)</f>
        <v>&gt;SIND_R_ Alpha.SindV</v>
      </c>
      <c r="AB1322" s="44" t="str">
        <f>P1322</f>
        <v>KGTGCTCGGAAWACATTC</v>
      </c>
      <c r="AH1322" s="45">
        <v>1321</v>
      </c>
    </row>
    <row r="1323" spans="1:34" ht="14.25" customHeight="1" thickTop="1" thickBot="1" x14ac:dyDescent="0.25">
      <c r="A1323" s="71">
        <v>100</v>
      </c>
      <c r="B1323" s="53">
        <f>(I1323/1000)/(A1323/1000000)</f>
        <v>200</v>
      </c>
      <c r="F1323" s="81" t="s">
        <v>1379</v>
      </c>
      <c r="H1323" s="48">
        <v>200</v>
      </c>
      <c r="I1323" s="49">
        <v>20</v>
      </c>
      <c r="J1323" s="95">
        <v>171</v>
      </c>
      <c r="K1323" s="271">
        <v>35551</v>
      </c>
      <c r="L1323" s="50">
        <v>8555</v>
      </c>
      <c r="M1323" s="48">
        <v>46</v>
      </c>
      <c r="N1323" s="75">
        <v>65.099999999999994</v>
      </c>
      <c r="O1323" s="61">
        <v>200</v>
      </c>
      <c r="P1323" s="44" t="s">
        <v>1380</v>
      </c>
      <c r="Q1323" s="56">
        <v>28</v>
      </c>
      <c r="R1323" s="48" t="s">
        <v>384</v>
      </c>
      <c r="S1323" s="62" t="s">
        <v>385</v>
      </c>
      <c r="T1323" s="73"/>
      <c r="U1323" s="62"/>
      <c r="V1323" s="62"/>
      <c r="W1323" s="52">
        <v>25884041</v>
      </c>
      <c r="X1323" s="57"/>
      <c r="AA1323" s="47" t="str">
        <f>CONCATENATE("&gt;",F1323,"_",C1323," ",Z1323)</f>
        <v xml:space="preserve">&gt;VIR966F_ </v>
      </c>
      <c r="AB1323" s="44" t="str">
        <f>P1323</f>
        <v>TCCATGCTAATGCTAGAGCGTTTTCGCA</v>
      </c>
      <c r="AH1323" s="45">
        <v>1322</v>
      </c>
    </row>
    <row r="1324" spans="1:34" ht="14.25" customHeight="1" thickTop="1" thickBot="1" x14ac:dyDescent="0.25">
      <c r="A1324" s="71">
        <v>100</v>
      </c>
      <c r="B1324" s="53">
        <f>(I1324/1000)/(A1324/1000000)</f>
        <v>325</v>
      </c>
      <c r="F1324" s="81" t="s">
        <v>1379</v>
      </c>
      <c r="H1324" s="48">
        <v>325</v>
      </c>
      <c r="I1324" s="49">
        <v>32.5</v>
      </c>
      <c r="J1324" s="95">
        <v>278</v>
      </c>
      <c r="K1324" s="271">
        <v>25082</v>
      </c>
      <c r="L1324" s="50">
        <v>8555</v>
      </c>
      <c r="M1324" s="48">
        <v>46</v>
      </c>
      <c r="N1324" s="75">
        <v>65.099999999999994</v>
      </c>
      <c r="O1324" s="61">
        <v>325</v>
      </c>
      <c r="P1324" s="44" t="s">
        <v>1380</v>
      </c>
      <c r="Q1324" s="56">
        <v>28</v>
      </c>
      <c r="R1324" s="48" t="s">
        <v>384</v>
      </c>
      <c r="S1324" s="62" t="s">
        <v>385</v>
      </c>
      <c r="T1324" s="73"/>
      <c r="U1324" s="62"/>
      <c r="V1324" s="62"/>
      <c r="W1324" s="52">
        <v>25884042</v>
      </c>
      <c r="X1324" s="57"/>
      <c r="AA1324" s="47" t="str">
        <f>CONCATENATE("&gt;",F1324,"_",C1324," ",Z1324)</f>
        <v xml:space="preserve">&gt;VIR966F_ </v>
      </c>
      <c r="AB1324" s="44" t="str">
        <f>P1324</f>
        <v>TCCATGCTAATGCTAGAGCGTTTTCGCA</v>
      </c>
      <c r="AH1324" s="45">
        <v>1323</v>
      </c>
    </row>
    <row r="1325" spans="1:34" ht="14.25" customHeight="1" thickTop="1" thickBot="1" x14ac:dyDescent="0.25">
      <c r="A1325" s="71">
        <v>100</v>
      </c>
      <c r="B1325" s="53">
        <f>(I1325/1000)/(A1325/1000000)</f>
        <v>457</v>
      </c>
      <c r="F1325" s="81" t="s">
        <v>1381</v>
      </c>
      <c r="H1325" s="48">
        <v>457</v>
      </c>
      <c r="I1325" s="49">
        <v>45.7</v>
      </c>
      <c r="J1325" s="95">
        <v>335</v>
      </c>
      <c r="K1325" s="271">
        <v>23682</v>
      </c>
      <c r="L1325" s="50">
        <v>7329</v>
      </c>
      <c r="M1325" s="48">
        <v>54</v>
      </c>
      <c r="N1325" s="75">
        <v>64.400000000000006</v>
      </c>
      <c r="O1325" s="61">
        <v>457</v>
      </c>
      <c r="P1325" s="44" t="s">
        <v>1382</v>
      </c>
      <c r="Q1325" s="56">
        <v>24</v>
      </c>
      <c r="R1325" s="48" t="s">
        <v>384</v>
      </c>
      <c r="S1325" s="62" t="s">
        <v>385</v>
      </c>
      <c r="T1325" s="73"/>
      <c r="U1325" s="62"/>
      <c r="V1325" s="62"/>
      <c r="W1325" s="52">
        <v>25884043</v>
      </c>
      <c r="X1325" s="57"/>
      <c r="AA1325" s="47" t="str">
        <f>CONCATENATE("&gt;",F1325,"_",C1325," ",Z1325)</f>
        <v xml:space="preserve">&gt;VIR966R_ </v>
      </c>
      <c r="AB1325" s="44" t="str">
        <f>P1325</f>
        <v>TGGCGCACTTCCAATGTCCAGGAT</v>
      </c>
      <c r="AH1325" s="45">
        <v>1324</v>
      </c>
    </row>
    <row r="1326" spans="1:34" ht="14.25" customHeight="1" thickTop="1" thickBot="1" x14ac:dyDescent="0.25">
      <c r="A1326" s="71">
        <v>100</v>
      </c>
      <c r="B1326" s="53">
        <f>(I1326/1000)/(A1326/1000000)</f>
        <v>523</v>
      </c>
      <c r="F1326" s="81" t="s">
        <v>1381</v>
      </c>
      <c r="H1326" s="48">
        <v>523</v>
      </c>
      <c r="I1326" s="49">
        <v>52.3</v>
      </c>
      <c r="J1326" s="95">
        <v>384</v>
      </c>
      <c r="K1326" s="48" t="s">
        <v>2650</v>
      </c>
      <c r="L1326" s="50">
        <v>7329</v>
      </c>
      <c r="M1326" s="48">
        <v>54</v>
      </c>
      <c r="N1326" s="75">
        <v>64.400000000000006</v>
      </c>
      <c r="O1326" s="61">
        <v>523</v>
      </c>
      <c r="P1326" s="44" t="s">
        <v>1382</v>
      </c>
      <c r="Q1326" s="56">
        <v>24</v>
      </c>
      <c r="R1326" s="48" t="s">
        <v>384</v>
      </c>
      <c r="S1326" s="62" t="s">
        <v>385</v>
      </c>
      <c r="T1326" s="73"/>
      <c r="U1326" s="62"/>
      <c r="V1326" s="62"/>
      <c r="W1326" s="52">
        <v>25884044</v>
      </c>
      <c r="X1326" s="57"/>
      <c r="AA1326" s="47" t="str">
        <f>CONCATENATE("&gt;",F1326,"_",C1326," ",Z1326)</f>
        <v xml:space="preserve">&gt;VIR966R_ </v>
      </c>
      <c r="AB1326" s="44" t="str">
        <f>P1326</f>
        <v>TGGCGCACTTCCAATGTCCAGGAT</v>
      </c>
      <c r="AH1326" s="45">
        <v>1325</v>
      </c>
    </row>
    <row r="1327" spans="1:34" ht="14.25" customHeight="1" thickTop="1" thickBot="1" x14ac:dyDescent="0.25">
      <c r="A1327" s="71">
        <v>100</v>
      </c>
      <c r="B1327" s="53">
        <f>(I1327/1000)/(A1327/1000000)</f>
        <v>382.00000000000006</v>
      </c>
      <c r="C1327" s="220"/>
      <c r="F1327" s="81" t="s">
        <v>2564</v>
      </c>
      <c r="H1327" s="48">
        <v>382</v>
      </c>
      <c r="I1327" s="49">
        <v>38.200000000000003</v>
      </c>
      <c r="J1327" s="95">
        <v>295</v>
      </c>
      <c r="K1327" s="271">
        <v>31321</v>
      </c>
      <c r="L1327" s="50">
        <v>7721</v>
      </c>
      <c r="M1327" s="48">
        <v>44</v>
      </c>
      <c r="N1327" s="75">
        <v>61.3</v>
      </c>
      <c r="O1327" s="61">
        <v>382</v>
      </c>
      <c r="P1327" s="44" t="s">
        <v>1386</v>
      </c>
      <c r="Q1327" s="56">
        <v>25</v>
      </c>
      <c r="R1327" s="48" t="s">
        <v>384</v>
      </c>
      <c r="S1327" s="62" t="s">
        <v>385</v>
      </c>
      <c r="T1327" s="73"/>
      <c r="U1327" s="62"/>
      <c r="V1327" s="62"/>
      <c r="W1327" s="52">
        <v>25884045</v>
      </c>
      <c r="X1327" s="57"/>
      <c r="Z1327" s="104" t="s">
        <v>3311</v>
      </c>
      <c r="AA1327" s="47" t="str">
        <f>CONCATENATE("&gt;",F1327,"_",C1327," ",Z1327)</f>
        <v>&gt;Cal_Bwa_Forw_ BunyaV.CEV</v>
      </c>
      <c r="AB1327" s="44" t="str">
        <f>P1327</f>
        <v>GCAAATGGATTTGATCCTGATGCAG</v>
      </c>
      <c r="AH1327" s="45">
        <v>1326</v>
      </c>
    </row>
    <row r="1328" spans="1:34" ht="14.25" customHeight="1" thickTop="1" thickBot="1" x14ac:dyDescent="0.25">
      <c r="A1328" s="71">
        <v>100</v>
      </c>
      <c r="B1328" s="53">
        <f>(I1328/1000)/(A1328/1000000)</f>
        <v>331</v>
      </c>
      <c r="C1328" s="220"/>
      <c r="F1328" s="81" t="s">
        <v>2564</v>
      </c>
      <c r="H1328" s="48">
        <v>331</v>
      </c>
      <c r="I1328" s="49">
        <v>33.1</v>
      </c>
      <c r="J1328" s="95">
        <v>255</v>
      </c>
      <c r="K1328" s="271">
        <v>14489</v>
      </c>
      <c r="L1328" s="50">
        <v>7721</v>
      </c>
      <c r="M1328" s="48">
        <v>44</v>
      </c>
      <c r="N1328" s="75">
        <v>61.3</v>
      </c>
      <c r="O1328" s="61">
        <v>331</v>
      </c>
      <c r="P1328" s="44" t="s">
        <v>1386</v>
      </c>
      <c r="Q1328" s="56">
        <v>25</v>
      </c>
      <c r="R1328" s="48" t="s">
        <v>384</v>
      </c>
      <c r="S1328" s="62" t="s">
        <v>385</v>
      </c>
      <c r="T1328" s="73"/>
      <c r="U1328" s="62"/>
      <c r="V1328" s="62"/>
      <c r="W1328" s="52">
        <v>25884046</v>
      </c>
      <c r="X1328" s="57"/>
      <c r="Z1328" s="104" t="s">
        <v>3311</v>
      </c>
      <c r="AA1328" s="47" t="str">
        <f>CONCATENATE("&gt;",F1328,"_",C1328," ",Z1328)</f>
        <v>&gt;Cal_Bwa_Forw_ BunyaV.CEV</v>
      </c>
      <c r="AB1328" s="44" t="str">
        <f>P1328</f>
        <v>GCAAATGGATTTGATCCTGATGCAG</v>
      </c>
      <c r="AH1328" s="45">
        <v>1327</v>
      </c>
    </row>
    <row r="1329" spans="1:34" ht="14.25" customHeight="1" thickTop="1" thickBot="1" x14ac:dyDescent="0.25">
      <c r="A1329" s="71">
        <v>100</v>
      </c>
      <c r="B1329" s="53">
        <f>(I1329/1000)/(A1329/1000000)</f>
        <v>335</v>
      </c>
      <c r="C1329" s="220"/>
      <c r="F1329" s="81" t="s">
        <v>2565</v>
      </c>
      <c r="H1329" s="48">
        <v>335</v>
      </c>
      <c r="I1329" s="49">
        <v>33.5</v>
      </c>
      <c r="J1329" s="95">
        <v>258</v>
      </c>
      <c r="K1329" s="224">
        <v>43686</v>
      </c>
      <c r="L1329" s="50">
        <v>7693</v>
      </c>
      <c r="M1329" s="48">
        <v>36</v>
      </c>
      <c r="N1329" s="75">
        <v>58.1</v>
      </c>
      <c r="O1329" s="61">
        <v>335</v>
      </c>
      <c r="P1329" s="44" t="s">
        <v>1394</v>
      </c>
      <c r="Q1329" s="56">
        <v>25</v>
      </c>
      <c r="R1329" s="48" t="s">
        <v>384</v>
      </c>
      <c r="S1329" s="62" t="s">
        <v>385</v>
      </c>
      <c r="T1329" s="73"/>
      <c r="U1329" s="62"/>
      <c r="V1329" s="62"/>
      <c r="W1329" s="52">
        <v>25884047</v>
      </c>
      <c r="X1329" s="57"/>
      <c r="Z1329" s="104" t="s">
        <v>3311</v>
      </c>
      <c r="AA1329" s="47" t="str">
        <f>CONCATENATE("&gt;",F1329,"_",C1329," ",Z1329)</f>
        <v>&gt;Cal_Bwa_Rev_ BunyaV.CEV</v>
      </c>
      <c r="AB1329" s="44" t="str">
        <f>P1329</f>
        <v>TTGTTCCTGTTTGCTGGAAAATGAT</v>
      </c>
      <c r="AH1329" s="45">
        <v>1328</v>
      </c>
    </row>
    <row r="1330" spans="1:34" ht="14.25" customHeight="1" thickTop="1" thickBot="1" x14ac:dyDescent="0.25">
      <c r="A1330" s="71">
        <v>100</v>
      </c>
      <c r="B1330" s="53">
        <f>(I1330/1000)/(A1330/1000000)</f>
        <v>303</v>
      </c>
      <c r="C1330" s="220"/>
      <c r="F1330" s="81" t="s">
        <v>2565</v>
      </c>
      <c r="H1330" s="48">
        <v>303</v>
      </c>
      <c r="I1330" s="49">
        <v>30.3</v>
      </c>
      <c r="J1330" s="95">
        <v>233</v>
      </c>
      <c r="K1330" s="271">
        <v>44774</v>
      </c>
      <c r="L1330" s="50">
        <v>7693</v>
      </c>
      <c r="M1330" s="48">
        <v>36</v>
      </c>
      <c r="N1330" s="75">
        <v>58.1</v>
      </c>
      <c r="O1330" s="61">
        <v>303</v>
      </c>
      <c r="P1330" s="44" t="s">
        <v>1394</v>
      </c>
      <c r="Q1330" s="56">
        <v>25</v>
      </c>
      <c r="R1330" s="48" t="s">
        <v>384</v>
      </c>
      <c r="S1330" s="62" t="s">
        <v>385</v>
      </c>
      <c r="T1330" s="73"/>
      <c r="U1330" s="62"/>
      <c r="V1330" s="62"/>
      <c r="W1330" s="52">
        <v>25884048</v>
      </c>
      <c r="X1330" s="57"/>
      <c r="Z1330" s="104" t="s">
        <v>3311</v>
      </c>
      <c r="AA1330" s="47" t="str">
        <f>CONCATENATE("&gt;",F1330,"_",C1330," ",Z1330)</f>
        <v>&gt;Cal_Bwa_Rev_ BunyaV.CEV</v>
      </c>
      <c r="AB1330" s="44" t="str">
        <f>P1330</f>
        <v>TTGTTCCTGTTTGCTGGAAAATGAT</v>
      </c>
      <c r="AH1330" s="45">
        <v>1329</v>
      </c>
    </row>
    <row r="1331" spans="1:34" ht="14.25" customHeight="1" thickTop="1" thickBot="1" x14ac:dyDescent="0.25">
      <c r="A1331" s="71">
        <v>100</v>
      </c>
      <c r="B1331" s="53">
        <f>(I1331/1000)/(A1331/1000000)</f>
        <v>362</v>
      </c>
      <c r="C1331" s="220"/>
      <c r="F1331" s="81" t="s">
        <v>2566</v>
      </c>
      <c r="H1331" s="48">
        <v>362</v>
      </c>
      <c r="I1331" s="49">
        <v>36.200000000000003</v>
      </c>
      <c r="J1331" s="95">
        <v>286</v>
      </c>
      <c r="K1331" s="224">
        <v>43779</v>
      </c>
      <c r="L1331" s="50">
        <v>7890</v>
      </c>
      <c r="M1331" s="48">
        <v>46</v>
      </c>
      <c r="N1331" s="75">
        <v>63.2</v>
      </c>
      <c r="O1331" s="61">
        <v>362</v>
      </c>
      <c r="P1331" s="44" t="s">
        <v>1388</v>
      </c>
      <c r="Q1331" s="56">
        <v>26</v>
      </c>
      <c r="R1331" s="48" t="s">
        <v>384</v>
      </c>
      <c r="S1331" s="62" t="s">
        <v>385</v>
      </c>
      <c r="T1331" s="73"/>
      <c r="U1331" s="62"/>
      <c r="V1331" s="62"/>
      <c r="W1331" s="52">
        <v>25884049</v>
      </c>
      <c r="X1331" s="57"/>
      <c r="Y1331" s="220"/>
      <c r="Z1331" s="104" t="s">
        <v>3310</v>
      </c>
      <c r="AA1331" s="47" t="str">
        <f>CONCATENATE("&gt;",F1331,"_",C1331," ",Z1331)</f>
        <v>&gt;Bun_group_forward_ BunyaV.Bunyamw</v>
      </c>
      <c r="AB1331" s="44" t="str">
        <f>P1331</f>
        <v>CTGCTAACACCAGCAGTACTTTTGAC</v>
      </c>
      <c r="AH1331" s="45">
        <v>1330</v>
      </c>
    </row>
    <row r="1332" spans="1:34" ht="14.25" customHeight="1" thickTop="1" thickBot="1" x14ac:dyDescent="0.25">
      <c r="A1332" s="71">
        <v>100</v>
      </c>
      <c r="B1332" s="53">
        <f>(I1332/1000)/(A1332/1000000)</f>
        <v>369.99999999999994</v>
      </c>
      <c r="C1332" s="220"/>
      <c r="F1332" s="81" t="s">
        <v>2566</v>
      </c>
      <c r="H1332" s="48">
        <v>370</v>
      </c>
      <c r="I1332" s="49">
        <v>37</v>
      </c>
      <c r="J1332" s="95">
        <v>292</v>
      </c>
      <c r="K1332" s="271">
        <v>11597</v>
      </c>
      <c r="L1332" s="50">
        <v>7890</v>
      </c>
      <c r="M1332" s="48">
        <v>46</v>
      </c>
      <c r="N1332" s="75">
        <v>63.2</v>
      </c>
      <c r="O1332" s="61">
        <v>370</v>
      </c>
      <c r="P1332" s="44" t="s">
        <v>1388</v>
      </c>
      <c r="Q1332" s="56">
        <v>26</v>
      </c>
      <c r="R1332" s="48" t="s">
        <v>384</v>
      </c>
      <c r="S1332" s="62" t="s">
        <v>385</v>
      </c>
      <c r="T1332" s="73"/>
      <c r="U1332" s="62"/>
      <c r="V1332" s="62"/>
      <c r="W1332" s="52">
        <v>25884050</v>
      </c>
      <c r="X1332" s="57"/>
      <c r="Y1332" s="220"/>
      <c r="Z1332" s="104" t="s">
        <v>3310</v>
      </c>
      <c r="AA1332" s="47" t="str">
        <f>CONCATENATE("&gt;",F1332,"_",C1332," ",Z1332)</f>
        <v>&gt;Bun_group_forward_ BunyaV.Bunyamw</v>
      </c>
      <c r="AB1332" s="44" t="str">
        <f>P1332</f>
        <v>CTGCTAACACCAGCAGTACTTTTGAC</v>
      </c>
      <c r="AH1332" s="45">
        <v>1331</v>
      </c>
    </row>
    <row r="1333" spans="1:34" ht="14.25" customHeight="1" thickTop="1" thickBot="1" x14ac:dyDescent="0.25">
      <c r="A1333" s="71">
        <v>100</v>
      </c>
      <c r="B1333" s="53">
        <f>(I1333/1000)/(A1333/1000000)</f>
        <v>316</v>
      </c>
      <c r="C1333" s="220"/>
      <c r="F1333" s="81" t="s">
        <v>2567</v>
      </c>
      <c r="H1333" s="48">
        <v>316</v>
      </c>
      <c r="I1333" s="49">
        <v>31.6</v>
      </c>
      <c r="J1333" s="95">
        <v>275</v>
      </c>
      <c r="K1333" s="271">
        <v>45566</v>
      </c>
      <c r="L1333" s="50">
        <v>8703</v>
      </c>
      <c r="M1333" s="48">
        <v>53</v>
      </c>
      <c r="N1333" s="75">
        <v>68</v>
      </c>
      <c r="O1333" s="61">
        <v>316</v>
      </c>
      <c r="P1333" s="44" t="s">
        <v>1396</v>
      </c>
      <c r="Q1333" s="56">
        <v>28</v>
      </c>
      <c r="R1333" s="48" t="s">
        <v>384</v>
      </c>
      <c r="S1333" s="62" t="s">
        <v>385</v>
      </c>
      <c r="T1333" s="73"/>
      <c r="U1333" s="62"/>
      <c r="V1333" s="62"/>
      <c r="W1333" s="52">
        <v>25884051</v>
      </c>
      <c r="X1333" s="57"/>
      <c r="Y1333" s="220"/>
      <c r="Z1333" s="104" t="s">
        <v>3310</v>
      </c>
      <c r="AA1333" s="47" t="str">
        <f>CONCATENATE("&gt;",F1333,"_",C1333," ",Z1333)</f>
        <v>&gt;Bun_group_reverse_ BunyaV.Bunyamw</v>
      </c>
      <c r="AB1333" s="44" t="str">
        <f>P1333</f>
        <v>TGGAGGGTAAGACCATCGTCAGGAACTG</v>
      </c>
      <c r="AH1333" s="45">
        <v>1332</v>
      </c>
    </row>
    <row r="1334" spans="1:34" ht="14.25" customHeight="1" thickTop="1" thickBot="1" x14ac:dyDescent="0.25">
      <c r="A1334" s="71">
        <v>100</v>
      </c>
      <c r="B1334" s="53">
        <f>(I1334/1000)/(A1334/1000000)</f>
        <v>207.99999999999997</v>
      </c>
      <c r="C1334" s="220"/>
      <c r="F1334" s="81" t="s">
        <v>2567</v>
      </c>
      <c r="H1334" s="48">
        <v>208</v>
      </c>
      <c r="I1334" s="49">
        <v>20.8</v>
      </c>
      <c r="J1334" s="95">
        <v>181</v>
      </c>
      <c r="K1334" s="271">
        <v>26816</v>
      </c>
      <c r="L1334" s="50">
        <v>8703</v>
      </c>
      <c r="M1334" s="48">
        <v>53</v>
      </c>
      <c r="N1334" s="75">
        <v>68</v>
      </c>
      <c r="O1334" s="61">
        <v>208</v>
      </c>
      <c r="P1334" s="44" t="s">
        <v>1396</v>
      </c>
      <c r="Q1334" s="56">
        <v>28</v>
      </c>
      <c r="R1334" s="48" t="s">
        <v>384</v>
      </c>
      <c r="S1334" s="62" t="s">
        <v>385</v>
      </c>
      <c r="T1334" s="73"/>
      <c r="U1334" s="62"/>
      <c r="V1334" s="62"/>
      <c r="W1334" s="52">
        <v>25884052</v>
      </c>
      <c r="X1334" s="57"/>
      <c r="Y1334" s="220"/>
      <c r="Z1334" s="104" t="s">
        <v>3310</v>
      </c>
      <c r="AA1334" s="47" t="str">
        <f>CONCATENATE("&gt;",F1334,"_",C1334," ",Z1334)</f>
        <v>&gt;Bun_group_reverse_ BunyaV.Bunyamw</v>
      </c>
      <c r="AB1334" s="44" t="str">
        <f>P1334</f>
        <v>TGGAGGGTAAGACCATCGTCAGGAACTG</v>
      </c>
      <c r="AH1334" s="45">
        <v>1333</v>
      </c>
    </row>
    <row r="1335" spans="1:34" ht="14.25" customHeight="1" thickTop="1" thickBot="1" x14ac:dyDescent="0.25">
      <c r="A1335" s="71">
        <v>100</v>
      </c>
      <c r="B1335" s="53">
        <f>(I1335/1000)/(A1335/1000000)</f>
        <v>290</v>
      </c>
      <c r="C1335" s="220">
        <v>722</v>
      </c>
      <c r="F1335" s="81" t="s">
        <v>2568</v>
      </c>
      <c r="H1335" s="48">
        <v>290</v>
      </c>
      <c r="I1335" s="49">
        <v>29</v>
      </c>
      <c r="J1335" s="95">
        <v>264</v>
      </c>
      <c r="K1335" s="224">
        <v>43627</v>
      </c>
      <c r="L1335" s="50">
        <v>9082</v>
      </c>
      <c r="M1335" s="48">
        <v>36</v>
      </c>
      <c r="N1335" s="75">
        <v>61.7</v>
      </c>
      <c r="O1335" s="61">
        <v>290</v>
      </c>
      <c r="P1335" s="44" t="s">
        <v>866</v>
      </c>
      <c r="Q1335" s="56">
        <v>29</v>
      </c>
      <c r="R1335" s="48" t="s">
        <v>384</v>
      </c>
      <c r="S1335" s="62" t="s">
        <v>385</v>
      </c>
      <c r="T1335" s="73"/>
      <c r="U1335" s="62"/>
      <c r="V1335" s="62"/>
      <c r="W1335" s="52">
        <v>25884053</v>
      </c>
      <c r="X1335" s="57"/>
      <c r="Z1335" s="104" t="s">
        <v>2413</v>
      </c>
      <c r="AA1335" s="47" t="str">
        <f>CONCATENATE("&gt;",F1335,"_",C1335," ",Z1335)</f>
        <v>&gt;PFlav_fAAR_722 Flav</v>
      </c>
      <c r="AB1335" s="44" t="str">
        <f>P1335</f>
        <v>TACAACATGATGGGAAAGAGAGAGAARAA</v>
      </c>
      <c r="AH1335" s="45">
        <v>1334</v>
      </c>
    </row>
    <row r="1336" spans="1:34" ht="14.25" customHeight="1" thickTop="1" thickBot="1" x14ac:dyDescent="0.25">
      <c r="A1336" s="71">
        <v>100</v>
      </c>
      <c r="B1336" s="53">
        <f>(I1336/1000)/(A1336/1000000)</f>
        <v>282</v>
      </c>
      <c r="C1336" s="220">
        <v>723</v>
      </c>
      <c r="F1336" s="81" t="s">
        <v>2568</v>
      </c>
      <c r="H1336" s="48">
        <v>282</v>
      </c>
      <c r="I1336" s="49">
        <v>28.2</v>
      </c>
      <c r="J1336" s="95">
        <v>256</v>
      </c>
      <c r="K1336" s="271">
        <v>26573</v>
      </c>
      <c r="L1336" s="50">
        <v>9082</v>
      </c>
      <c r="M1336" s="48">
        <v>36</v>
      </c>
      <c r="N1336" s="75">
        <v>61.7</v>
      </c>
      <c r="O1336" s="61">
        <v>282</v>
      </c>
      <c r="P1336" s="44" t="s">
        <v>866</v>
      </c>
      <c r="Q1336" s="56">
        <v>29</v>
      </c>
      <c r="R1336" s="48" t="s">
        <v>384</v>
      </c>
      <c r="S1336" s="62" t="s">
        <v>385</v>
      </c>
      <c r="T1336" s="73"/>
      <c r="U1336" s="62"/>
      <c r="V1336" s="62"/>
      <c r="W1336" s="52">
        <v>25884054</v>
      </c>
      <c r="X1336" s="57"/>
      <c r="Z1336" s="104" t="s">
        <v>2413</v>
      </c>
      <c r="AA1336" s="47" t="str">
        <f>CONCATENATE("&gt;",F1336,"_",C1336," ",Z1336)</f>
        <v>&gt;PFlav_fAAR_723 Flav</v>
      </c>
      <c r="AB1336" s="44" t="str">
        <f>P1336</f>
        <v>TACAACATGATGGGAAAGAGAGAGAARAA</v>
      </c>
      <c r="AH1336" s="45">
        <v>1335</v>
      </c>
    </row>
    <row r="1337" spans="1:34" ht="14.25" customHeight="1" thickTop="1" thickBot="1" x14ac:dyDescent="0.25">
      <c r="A1337" s="71">
        <v>100</v>
      </c>
      <c r="B1337" s="53">
        <f>(I1337/1000)/(A1337/1000000)</f>
        <v>542</v>
      </c>
      <c r="C1337" s="220">
        <v>724</v>
      </c>
      <c r="F1337" s="81" t="s">
        <v>2569</v>
      </c>
      <c r="H1337" s="48">
        <v>542</v>
      </c>
      <c r="I1337" s="49">
        <v>54.2</v>
      </c>
      <c r="J1337" s="95">
        <v>379</v>
      </c>
      <c r="K1337" s="271">
        <v>14580</v>
      </c>
      <c r="L1337" s="50">
        <v>6987</v>
      </c>
      <c r="M1337" s="48">
        <v>60</v>
      </c>
      <c r="N1337" s="75">
        <v>66</v>
      </c>
      <c r="O1337" s="61">
        <v>542</v>
      </c>
      <c r="P1337" s="44" t="s">
        <v>869</v>
      </c>
      <c r="Q1337" s="56">
        <v>23</v>
      </c>
      <c r="R1337" s="48" t="s">
        <v>384</v>
      </c>
      <c r="S1337" s="62" t="s">
        <v>385</v>
      </c>
      <c r="T1337" s="73"/>
      <c r="U1337" s="62"/>
      <c r="V1337" s="62"/>
      <c r="W1337" s="52">
        <v>25884055</v>
      </c>
      <c r="X1337" s="57"/>
      <c r="Z1337" s="104" t="s">
        <v>2413</v>
      </c>
      <c r="AA1337" s="47" t="str">
        <f>CONCATENATE("&gt;",F1337,"_",C1337," ",Z1337)</f>
        <v>&gt;PFlavrKR_724 Flav</v>
      </c>
      <c r="AB1337" s="44" t="str">
        <f>P1337</f>
        <v>GTGTCCCAKCCRGCTGTGTCATC</v>
      </c>
      <c r="AH1337" s="45">
        <v>1336</v>
      </c>
    </row>
    <row r="1338" spans="1:34" ht="14.25" customHeight="1" thickTop="1" thickBot="1" x14ac:dyDescent="0.25">
      <c r="A1338" s="71">
        <v>100</v>
      </c>
      <c r="B1338" s="53">
        <f>(I1338/1000)/(A1338/1000000)</f>
        <v>376</v>
      </c>
      <c r="C1338" s="220">
        <v>725</v>
      </c>
      <c r="F1338" s="81" t="s">
        <v>2569</v>
      </c>
      <c r="H1338" s="48">
        <v>376</v>
      </c>
      <c r="I1338" s="49">
        <v>37.6</v>
      </c>
      <c r="J1338" s="95">
        <v>263</v>
      </c>
      <c r="K1338" s="271">
        <v>21763</v>
      </c>
      <c r="L1338" s="50">
        <v>6987</v>
      </c>
      <c r="M1338" s="48">
        <v>60</v>
      </c>
      <c r="N1338" s="75">
        <v>66</v>
      </c>
      <c r="O1338" s="61">
        <v>376</v>
      </c>
      <c r="P1338" s="44" t="s">
        <v>869</v>
      </c>
      <c r="Q1338" s="56">
        <v>23</v>
      </c>
      <c r="R1338" s="48" t="s">
        <v>384</v>
      </c>
      <c r="S1338" s="62" t="s">
        <v>385</v>
      </c>
      <c r="T1338" s="73"/>
      <c r="U1338" s="62"/>
      <c r="V1338" s="62"/>
      <c r="W1338" s="52">
        <v>25884056</v>
      </c>
      <c r="X1338" s="57"/>
      <c r="Z1338" s="104" t="s">
        <v>2413</v>
      </c>
      <c r="AA1338" s="47" t="str">
        <f>CONCATENATE("&gt;",F1338,"_",C1338," ",Z1338)</f>
        <v>&gt;PFlavrKR_725 Flav</v>
      </c>
      <c r="AB1338" s="44" t="str">
        <f>P1338</f>
        <v>GTGTCCCAKCCRGCTGTGTCATC</v>
      </c>
      <c r="AH1338" s="45">
        <v>1337</v>
      </c>
    </row>
    <row r="1339" spans="1:34" ht="14.25" customHeight="1" thickTop="1" thickBot="1" x14ac:dyDescent="0.25">
      <c r="A1339" s="71">
        <v>100</v>
      </c>
      <c r="B1339" s="53">
        <f>(I1339/1000)/(A1339/1000000)</f>
        <v>380</v>
      </c>
      <c r="C1339" s="220"/>
      <c r="F1339" s="81" t="s">
        <v>2572</v>
      </c>
      <c r="H1339" s="48">
        <v>380</v>
      </c>
      <c r="I1339" s="49">
        <v>38</v>
      </c>
      <c r="J1339" s="95">
        <v>243</v>
      </c>
      <c r="K1339" s="271">
        <v>33817</v>
      </c>
      <c r="L1339" s="50">
        <v>6384</v>
      </c>
      <c r="M1339" s="48">
        <v>52</v>
      </c>
      <c r="N1339" s="75">
        <v>59.8</v>
      </c>
      <c r="O1339" s="61">
        <v>380</v>
      </c>
      <c r="P1339" s="44" t="s">
        <v>1384</v>
      </c>
      <c r="Q1339" s="56">
        <v>21</v>
      </c>
      <c r="R1339" s="48" t="s">
        <v>384</v>
      </c>
      <c r="S1339" s="62" t="s">
        <v>385</v>
      </c>
      <c r="T1339" s="73"/>
      <c r="U1339" s="62"/>
      <c r="V1339" s="62"/>
      <c r="W1339" s="52">
        <v>25884057</v>
      </c>
      <c r="X1339" s="57"/>
      <c r="Z1339" s="104" t="s">
        <v>1682</v>
      </c>
      <c r="AA1339" s="47" t="str">
        <f>CONCATENATE("&gt;",F1339,"_",C1339," ",Z1339)</f>
        <v>&gt;Nairo_forward_ Nairo</v>
      </c>
      <c r="AB1339" s="44" t="str">
        <f>P1339</f>
        <v>TCTCAAAGAAACACGTGCCGC</v>
      </c>
      <c r="AH1339" s="45">
        <v>1338</v>
      </c>
    </row>
    <row r="1340" spans="1:34" ht="14.25" customHeight="1" thickTop="1" thickBot="1" x14ac:dyDescent="0.25">
      <c r="A1340" s="71">
        <v>100</v>
      </c>
      <c r="B1340" s="53">
        <f>(I1340/1000)/(A1340/1000000)</f>
        <v>336.00000000000006</v>
      </c>
      <c r="C1340" s="220">
        <v>816</v>
      </c>
      <c r="F1340" s="81" t="s">
        <v>2572</v>
      </c>
      <c r="H1340" s="48">
        <v>336</v>
      </c>
      <c r="I1340" s="49">
        <v>33.6</v>
      </c>
      <c r="J1340" s="95">
        <v>215</v>
      </c>
      <c r="K1340" s="271">
        <v>32690</v>
      </c>
      <c r="L1340" s="50">
        <v>6384</v>
      </c>
      <c r="M1340" s="48">
        <v>52</v>
      </c>
      <c r="N1340" s="75">
        <v>59.8</v>
      </c>
      <c r="O1340" s="61">
        <v>336</v>
      </c>
      <c r="P1340" s="44" t="s">
        <v>1384</v>
      </c>
      <c r="Q1340" s="56">
        <v>21</v>
      </c>
      <c r="R1340" s="48" t="s">
        <v>384</v>
      </c>
      <c r="S1340" s="62" t="s">
        <v>385</v>
      </c>
      <c r="T1340" s="73"/>
      <c r="U1340" s="62"/>
      <c r="V1340" s="62"/>
      <c r="W1340" s="52">
        <v>25884058</v>
      </c>
      <c r="X1340" s="57"/>
      <c r="Z1340" s="104" t="s">
        <v>1682</v>
      </c>
      <c r="AA1340" s="47" t="str">
        <f>CONCATENATE("&gt;",F1340,"_",C1340," ",Z1340)</f>
        <v>&gt;Nairo_forward_816 Nairo</v>
      </c>
      <c r="AB1340" s="44" t="str">
        <f>P1340</f>
        <v>TCTCAAAGAAACACGTGCCGC</v>
      </c>
      <c r="AH1340" s="45">
        <v>1339</v>
      </c>
    </row>
    <row r="1341" spans="1:34" ht="14.25" customHeight="1" thickTop="1" thickBot="1" x14ac:dyDescent="0.25">
      <c r="A1341" s="71">
        <v>100</v>
      </c>
      <c r="B1341" s="53">
        <f>(I1341/1000)/(A1341/1000000)</f>
        <v>300</v>
      </c>
      <c r="C1341" s="220">
        <v>817</v>
      </c>
      <c r="F1341" s="81" t="s">
        <v>2573</v>
      </c>
      <c r="H1341" s="48">
        <v>300</v>
      </c>
      <c r="I1341" s="49">
        <v>30</v>
      </c>
      <c r="J1341" s="95">
        <v>302</v>
      </c>
      <c r="K1341" s="271">
        <v>34578</v>
      </c>
      <c r="L1341" s="50">
        <v>10060</v>
      </c>
      <c r="M1341" s="48">
        <v>59</v>
      </c>
      <c r="N1341" s="75">
        <v>73.8</v>
      </c>
      <c r="O1341" s="61">
        <v>300</v>
      </c>
      <c r="P1341" s="44" t="s">
        <v>1378</v>
      </c>
      <c r="Q1341" s="56">
        <v>33</v>
      </c>
      <c r="R1341" s="48" t="s">
        <v>384</v>
      </c>
      <c r="S1341" s="62" t="s">
        <v>385</v>
      </c>
      <c r="T1341" s="73"/>
      <c r="U1341" s="62"/>
      <c r="V1341" s="62"/>
      <c r="W1341" s="52">
        <v>25884059</v>
      </c>
      <c r="X1341" s="57"/>
      <c r="Z1341" s="104" t="s">
        <v>1682</v>
      </c>
      <c r="AA1341" s="47" t="str">
        <f>CONCATENATE("&gt;",F1341,"_",C1341," ",Z1341)</f>
        <v>&gt;Nairo_reverse_817 Nairo</v>
      </c>
      <c r="AB1341" s="44" t="str">
        <f>P1341</f>
        <v>GTCCTTCCTCCACTTGWGRGCAGCCTGCTGGTA</v>
      </c>
      <c r="AH1341" s="45">
        <v>1340</v>
      </c>
    </row>
    <row r="1342" spans="1:34" ht="14.25" customHeight="1" thickTop="1" thickBot="1" x14ac:dyDescent="0.25">
      <c r="A1342" s="71">
        <v>100</v>
      </c>
      <c r="B1342" s="53">
        <f>(I1342/1000)/(A1342/1000000)</f>
        <v>340.99999999999994</v>
      </c>
      <c r="C1342" s="220"/>
      <c r="F1342" s="81" t="s">
        <v>2573</v>
      </c>
      <c r="H1342" s="48">
        <v>341</v>
      </c>
      <c r="I1342" s="49">
        <v>34.1</v>
      </c>
      <c r="J1342" s="95">
        <v>343</v>
      </c>
      <c r="K1342" s="271">
        <v>47058</v>
      </c>
      <c r="L1342" s="50">
        <v>10060</v>
      </c>
      <c r="M1342" s="48">
        <v>59</v>
      </c>
      <c r="N1342" s="75">
        <v>73.8</v>
      </c>
      <c r="O1342" s="61">
        <v>341</v>
      </c>
      <c r="P1342" s="44" t="s">
        <v>1378</v>
      </c>
      <c r="Q1342" s="56">
        <v>33</v>
      </c>
      <c r="R1342" s="48" t="s">
        <v>384</v>
      </c>
      <c r="S1342" s="62" t="s">
        <v>385</v>
      </c>
      <c r="T1342" s="73"/>
      <c r="U1342" s="62"/>
      <c r="V1342" s="62"/>
      <c r="W1342" s="52">
        <v>25884060</v>
      </c>
      <c r="X1342" s="57"/>
      <c r="Z1342" s="104" t="s">
        <v>1682</v>
      </c>
      <c r="AA1342" s="47" t="str">
        <f>CONCATENATE("&gt;",F1342,"_",C1342," ",Z1342)</f>
        <v>&gt;Nairo_reverse_ Nairo</v>
      </c>
      <c r="AB1342" s="44" t="str">
        <f>P1342</f>
        <v>GTCCTTCCTCCACTTGWGRGCAGCCTGCTGGTA</v>
      </c>
      <c r="AH1342" s="45">
        <v>1341</v>
      </c>
    </row>
    <row r="1343" spans="1:34" ht="14.25" customHeight="1" thickTop="1" thickBot="1" x14ac:dyDescent="0.25">
      <c r="A1343" s="71">
        <v>100</v>
      </c>
      <c r="B1343" s="53">
        <f>(I1343/1000)/(A1343/1000000)</f>
        <v>472.99999999999994</v>
      </c>
      <c r="F1343" s="81" t="s">
        <v>2574</v>
      </c>
      <c r="H1343" s="48">
        <v>473</v>
      </c>
      <c r="I1343" s="49">
        <v>47.3</v>
      </c>
      <c r="J1343" s="95">
        <v>334</v>
      </c>
      <c r="K1343" s="271">
        <v>30621</v>
      </c>
      <c r="L1343" s="50">
        <v>7060</v>
      </c>
      <c r="M1343" s="48">
        <v>34</v>
      </c>
      <c r="N1343" s="75">
        <v>55.3</v>
      </c>
      <c r="O1343" s="61">
        <v>473</v>
      </c>
      <c r="P1343" s="44" t="s">
        <v>1674</v>
      </c>
      <c r="Q1343" s="56">
        <v>23</v>
      </c>
      <c r="R1343" s="48" t="s">
        <v>384</v>
      </c>
      <c r="S1343" s="62" t="s">
        <v>385</v>
      </c>
      <c r="T1343" s="73"/>
      <c r="U1343" s="62"/>
      <c r="V1343" s="62"/>
      <c r="W1343" s="52">
        <v>25884061</v>
      </c>
      <c r="X1343" s="57"/>
      <c r="Z1343" s="104" t="s">
        <v>1681</v>
      </c>
      <c r="AA1343" s="47" t="str">
        <f>CONCATENATE("&gt;",F1343,"_",C1343," ",Z1343)</f>
        <v>&gt;Phlebo_forward1_ Phlebo</v>
      </c>
      <c r="AB1343" s="44" t="str">
        <f>P1343</f>
        <v>TTTGCTTATCAAGGATTTGATGC</v>
      </c>
      <c r="AH1343" s="45">
        <v>1342</v>
      </c>
    </row>
    <row r="1344" spans="1:34" ht="14.25" customHeight="1" thickTop="1" thickBot="1" x14ac:dyDescent="0.25">
      <c r="A1344" s="71">
        <v>100</v>
      </c>
      <c r="B1344" s="53">
        <f>(I1344/1000)/(A1344/1000000)</f>
        <v>493.99999999999994</v>
      </c>
      <c r="F1344" s="81" t="s">
        <v>2574</v>
      </c>
      <c r="H1344" s="48">
        <v>494</v>
      </c>
      <c r="I1344" s="49">
        <v>49.4</v>
      </c>
      <c r="J1344" s="95">
        <v>349</v>
      </c>
      <c r="K1344" s="271">
        <v>13485</v>
      </c>
      <c r="L1344" s="50">
        <v>7060</v>
      </c>
      <c r="M1344" s="48">
        <v>34</v>
      </c>
      <c r="N1344" s="75">
        <v>55.3</v>
      </c>
      <c r="O1344" s="61">
        <v>494</v>
      </c>
      <c r="P1344" s="44" t="s">
        <v>1674</v>
      </c>
      <c r="Q1344" s="56">
        <v>23</v>
      </c>
      <c r="R1344" s="48" t="s">
        <v>384</v>
      </c>
      <c r="S1344" s="62" t="s">
        <v>385</v>
      </c>
      <c r="T1344" s="73"/>
      <c r="U1344" s="62"/>
      <c r="V1344" s="62"/>
      <c r="W1344" s="52">
        <v>25884062</v>
      </c>
      <c r="X1344" s="57"/>
      <c r="Z1344" s="104" t="s">
        <v>1681</v>
      </c>
      <c r="AA1344" s="47" t="str">
        <f>CONCATENATE("&gt;",F1344,"_",C1344," ",Z1344)</f>
        <v>&gt;Phlebo_forward1_ Phlebo</v>
      </c>
      <c r="AB1344" s="44" t="str">
        <f>P1344</f>
        <v>TTTGCTTATCAAGGATTTGATGC</v>
      </c>
      <c r="AH1344" s="45">
        <v>1343</v>
      </c>
    </row>
    <row r="1345" spans="1:34" ht="14.25" customHeight="1" thickTop="1" thickBot="1" x14ac:dyDescent="0.25">
      <c r="A1345" s="71">
        <v>100</v>
      </c>
      <c r="B1345" s="53">
        <f>(I1345/1000)/(A1345/1000000)</f>
        <v>472.99999999999994</v>
      </c>
      <c r="F1345" s="81" t="s">
        <v>2576</v>
      </c>
      <c r="H1345" s="48">
        <v>473</v>
      </c>
      <c r="I1345" s="49">
        <v>47.3</v>
      </c>
      <c r="J1345" s="95">
        <v>317</v>
      </c>
      <c r="K1345" s="271">
        <v>43405</v>
      </c>
      <c r="L1345" s="50">
        <v>6715</v>
      </c>
      <c r="M1345" s="48">
        <v>36</v>
      </c>
      <c r="N1345" s="75">
        <v>54.7</v>
      </c>
      <c r="O1345" s="61">
        <v>473</v>
      </c>
      <c r="P1345" s="44" t="s">
        <v>1675</v>
      </c>
      <c r="Q1345" s="56">
        <v>22</v>
      </c>
      <c r="R1345" s="48" t="s">
        <v>384</v>
      </c>
      <c r="S1345" s="62" t="s">
        <v>385</v>
      </c>
      <c r="T1345" s="73"/>
      <c r="U1345" s="62"/>
      <c r="V1345" s="62"/>
      <c r="W1345" s="52">
        <v>25884063</v>
      </c>
      <c r="X1345" s="57"/>
      <c r="Z1345" s="104" t="s">
        <v>1681</v>
      </c>
      <c r="AA1345" s="47" t="str">
        <f>CONCATENATE("&gt;",F1345,"_",C1345," ",Z1345)</f>
        <v>&gt;Phlebo_forward2_ Phlebo</v>
      </c>
      <c r="AB1345" s="44" t="str">
        <f>P1345</f>
        <v>TTTGCTTATCAAGGATTTGACC</v>
      </c>
      <c r="AH1345" s="45">
        <v>1344</v>
      </c>
    </row>
    <row r="1346" spans="1:34" ht="14.25" customHeight="1" thickTop="1" thickBot="1" x14ac:dyDescent="0.25">
      <c r="A1346" s="71">
        <v>100</v>
      </c>
      <c r="B1346" s="53">
        <f>(I1346/1000)/(A1346/1000000)</f>
        <v>340.99999999999994</v>
      </c>
      <c r="F1346" s="81" t="s">
        <v>2576</v>
      </c>
      <c r="H1346" s="48">
        <v>341</v>
      </c>
      <c r="I1346" s="49">
        <v>34.1</v>
      </c>
      <c r="J1346" s="95">
        <v>229</v>
      </c>
      <c r="K1346" s="224">
        <v>43624</v>
      </c>
      <c r="L1346" s="50">
        <v>6715</v>
      </c>
      <c r="M1346" s="48">
        <v>36</v>
      </c>
      <c r="N1346" s="75">
        <v>54.7</v>
      </c>
      <c r="O1346" s="61">
        <v>341</v>
      </c>
      <c r="P1346" s="44" t="s">
        <v>1675</v>
      </c>
      <c r="Q1346" s="56">
        <v>22</v>
      </c>
      <c r="R1346" s="48" t="s">
        <v>384</v>
      </c>
      <c r="S1346" s="62" t="s">
        <v>385</v>
      </c>
      <c r="T1346" s="73"/>
      <c r="U1346" s="62"/>
      <c r="V1346" s="62"/>
      <c r="W1346" s="52">
        <v>25884064</v>
      </c>
      <c r="X1346" s="57"/>
      <c r="Z1346" s="104" t="s">
        <v>1681</v>
      </c>
      <c r="AA1346" s="47" t="str">
        <f>CONCATENATE("&gt;",F1346,"_",C1346," ",Z1346)</f>
        <v>&gt;Phlebo_forward2_ Phlebo</v>
      </c>
      <c r="AB1346" s="44" t="str">
        <f>P1346</f>
        <v>TTTGCTTATCAAGGATTTGACC</v>
      </c>
      <c r="AH1346" s="45">
        <v>1345</v>
      </c>
    </row>
    <row r="1347" spans="1:34" ht="14.25" customHeight="1" thickTop="1" thickBot="1" x14ac:dyDescent="0.25">
      <c r="A1347" s="71">
        <v>100</v>
      </c>
      <c r="B1347" s="53">
        <f>(I1347/1000)/(A1347/1000000)</f>
        <v>344</v>
      </c>
      <c r="F1347" s="81" t="s">
        <v>2577</v>
      </c>
      <c r="H1347" s="48">
        <v>344</v>
      </c>
      <c r="I1347" s="49">
        <v>34.4</v>
      </c>
      <c r="J1347" s="95">
        <v>338</v>
      </c>
      <c r="K1347" s="271">
        <v>15311</v>
      </c>
      <c r="L1347" s="50">
        <v>9817</v>
      </c>
      <c r="M1347" s="48">
        <v>46</v>
      </c>
      <c r="N1347" s="75">
        <v>68.2</v>
      </c>
      <c r="O1347" s="61">
        <v>344</v>
      </c>
      <c r="P1347" s="44" t="s">
        <v>1673</v>
      </c>
      <c r="Q1347" s="56">
        <v>32</v>
      </c>
      <c r="R1347" s="48" t="s">
        <v>384</v>
      </c>
      <c r="S1347" s="62" t="s">
        <v>385</v>
      </c>
      <c r="T1347" s="73"/>
      <c r="U1347" s="62"/>
      <c r="V1347" s="62"/>
      <c r="W1347" s="52">
        <v>25884065</v>
      </c>
      <c r="X1347" s="57"/>
      <c r="Z1347" s="104" t="s">
        <v>1681</v>
      </c>
      <c r="AA1347" s="47" t="str">
        <f>CONCATENATE("&gt;",F1347,"_",C1347," ",Z1347)</f>
        <v>&gt;Phlebo_reverse_ Phlebo</v>
      </c>
      <c r="AB1347" s="44" t="str">
        <f>P1347</f>
        <v>TCAATCAGTCCAGCAAAGCTGGGATGCATCAT</v>
      </c>
      <c r="AH1347" s="45">
        <v>1346</v>
      </c>
    </row>
    <row r="1348" spans="1:34" ht="14.25" customHeight="1" thickTop="1" thickBot="1" x14ac:dyDescent="0.25">
      <c r="A1348" s="71">
        <v>100</v>
      </c>
      <c r="B1348" s="53">
        <f>(I1348/1000)/(A1348/1000000)</f>
        <v>363</v>
      </c>
      <c r="F1348" s="81" t="s">
        <v>2577</v>
      </c>
      <c r="H1348" s="48">
        <v>363</v>
      </c>
      <c r="I1348" s="49">
        <v>36.299999999999997</v>
      </c>
      <c r="J1348" s="95">
        <v>356</v>
      </c>
      <c r="K1348" s="224">
        <v>43659</v>
      </c>
      <c r="L1348" s="50">
        <v>9817</v>
      </c>
      <c r="M1348" s="48">
        <v>46</v>
      </c>
      <c r="N1348" s="75">
        <v>68.2</v>
      </c>
      <c r="O1348" s="61">
        <v>363</v>
      </c>
      <c r="P1348" s="44" t="s">
        <v>1673</v>
      </c>
      <c r="Q1348" s="56">
        <v>32</v>
      </c>
      <c r="R1348" s="48" t="s">
        <v>384</v>
      </c>
      <c r="S1348" s="62" t="s">
        <v>385</v>
      </c>
      <c r="T1348" s="73"/>
      <c r="U1348" s="62"/>
      <c r="V1348" s="62"/>
      <c r="W1348" s="52">
        <v>25884066</v>
      </c>
      <c r="X1348" s="57"/>
      <c r="Z1348" s="104" t="s">
        <v>1681</v>
      </c>
      <c r="AA1348" s="47" t="str">
        <f>CONCATENATE("&gt;",F1348,"_",C1348," ",Z1348)</f>
        <v>&gt;Phlebo_reverse_ Phlebo</v>
      </c>
      <c r="AB1348" s="44" t="str">
        <f>P1348</f>
        <v>TCAATCAGTCCAGCAAAGCTGGGATGCATCAT</v>
      </c>
      <c r="AH1348" s="45">
        <v>1347</v>
      </c>
    </row>
    <row r="1349" spans="1:34" ht="14.25" customHeight="1" thickTop="1" thickBot="1" x14ac:dyDescent="0.25">
      <c r="A1349" s="71">
        <v>100</v>
      </c>
      <c r="B1349" s="53">
        <f>(I1349/1000)/(A1349/1000000)</f>
        <v>335</v>
      </c>
      <c r="C1349" s="220"/>
      <c r="F1349" s="81" t="s">
        <v>2578</v>
      </c>
      <c r="H1349" s="48">
        <v>335</v>
      </c>
      <c r="I1349" s="49">
        <v>33.5</v>
      </c>
      <c r="J1349" s="95">
        <v>339</v>
      </c>
      <c r="K1349" s="271">
        <v>13850</v>
      </c>
      <c r="L1349" s="50">
        <v>10122</v>
      </c>
      <c r="M1349" s="48">
        <v>45</v>
      </c>
      <c r="N1349" s="75">
        <v>68.2</v>
      </c>
      <c r="O1349" s="61">
        <v>335</v>
      </c>
      <c r="P1349" s="44" t="s">
        <v>2579</v>
      </c>
      <c r="Q1349" s="56">
        <v>33</v>
      </c>
      <c r="R1349" s="48" t="s">
        <v>384</v>
      </c>
      <c r="S1349" s="62" t="s">
        <v>385</v>
      </c>
      <c r="T1349" s="73"/>
      <c r="U1349" s="62"/>
      <c r="V1349" s="62"/>
      <c r="W1349" s="52">
        <v>25884067</v>
      </c>
      <c r="X1349" s="57"/>
      <c r="Z1349" s="104" t="s">
        <v>3205</v>
      </c>
      <c r="AA1349" s="47" t="str">
        <f>CONCATENATE("&gt;",F1349,"_",C1349," ",Z1349)</f>
        <v>&gt;CCHF_forv:_ Nairo.CCHFV</v>
      </c>
      <c r="AB1349" s="44" t="str">
        <f>P1349</f>
        <v>GTGCCACTGATGATGCACAAAAGGAYTCYATCT</v>
      </c>
      <c r="AH1349" s="45">
        <v>1348</v>
      </c>
    </row>
    <row r="1350" spans="1:34" ht="14.25" customHeight="1" thickTop="1" thickBot="1" x14ac:dyDescent="0.25">
      <c r="A1350" s="71">
        <v>100</v>
      </c>
      <c r="B1350" s="53">
        <f>(I1350/1000)/(A1350/1000000)</f>
        <v>201</v>
      </c>
      <c r="C1350" s="220"/>
      <c r="F1350" s="81" t="s">
        <v>2578</v>
      </c>
      <c r="H1350" s="48">
        <v>201</v>
      </c>
      <c r="I1350" s="49">
        <v>20.100000000000001</v>
      </c>
      <c r="J1350" s="95">
        <v>204</v>
      </c>
      <c r="K1350" s="271">
        <v>15888</v>
      </c>
      <c r="L1350" s="50">
        <v>10122</v>
      </c>
      <c r="M1350" s="48">
        <v>45</v>
      </c>
      <c r="N1350" s="75">
        <v>68.2</v>
      </c>
      <c r="O1350" s="61">
        <v>201</v>
      </c>
      <c r="P1350" s="44" t="s">
        <v>2579</v>
      </c>
      <c r="Q1350" s="56">
        <v>33</v>
      </c>
      <c r="R1350" s="48" t="s">
        <v>384</v>
      </c>
      <c r="S1350" s="62" t="s">
        <v>385</v>
      </c>
      <c r="T1350" s="73"/>
      <c r="U1350" s="62"/>
      <c r="V1350" s="62"/>
      <c r="W1350" s="52">
        <v>25884068</v>
      </c>
      <c r="X1350" s="57"/>
      <c r="Z1350" s="104" t="s">
        <v>3205</v>
      </c>
      <c r="AA1350" s="47" t="str">
        <f>CONCATENATE("&gt;",F1350,"_",C1350," ",Z1350)</f>
        <v>&gt;CCHF_forv:_ Nairo.CCHFV</v>
      </c>
      <c r="AB1350" s="44" t="str">
        <f>P1350</f>
        <v>GTGCCACTGATGATGCACAAAAGGAYTCYATCT</v>
      </c>
      <c r="AH1350" s="45">
        <v>1349</v>
      </c>
    </row>
    <row r="1351" spans="1:34" ht="14.25" customHeight="1" thickTop="1" thickBot="1" x14ac:dyDescent="0.25">
      <c r="A1351" s="71">
        <v>100</v>
      </c>
      <c r="B1351" s="53">
        <f>(I1351/1000)/(A1351/1000000)</f>
        <v>292</v>
      </c>
      <c r="C1351" s="220"/>
      <c r="F1351" s="81" t="s">
        <v>2580</v>
      </c>
      <c r="H1351" s="48">
        <v>292</v>
      </c>
      <c r="I1351" s="49">
        <v>29.2</v>
      </c>
      <c r="J1351" s="95">
        <v>260</v>
      </c>
      <c r="K1351" s="271">
        <v>46631</v>
      </c>
      <c r="L1351" s="50">
        <v>8908</v>
      </c>
      <c r="M1351" s="48">
        <v>44</v>
      </c>
      <c r="N1351" s="75">
        <v>65.3</v>
      </c>
      <c r="O1351" s="61">
        <v>292</v>
      </c>
      <c r="P1351" s="44" t="s">
        <v>2581</v>
      </c>
      <c r="Q1351" s="56">
        <v>29</v>
      </c>
      <c r="R1351" s="48" t="s">
        <v>384</v>
      </c>
      <c r="S1351" s="62" t="s">
        <v>385</v>
      </c>
      <c r="T1351" s="73"/>
      <c r="U1351" s="62"/>
      <c r="V1351" s="62"/>
      <c r="W1351" s="52">
        <v>25884069</v>
      </c>
      <c r="X1351" s="57"/>
      <c r="Z1351" s="104" t="s">
        <v>3205</v>
      </c>
      <c r="AA1351" s="47" t="str">
        <f>CONCATENATE("&gt;",F1351,"_",C1351," ",Z1351)</f>
        <v>&gt;CCHFrev_ Nairo.CCHFV</v>
      </c>
      <c r="AB1351" s="44" t="str">
        <f>P1351</f>
        <v>GTGTTTGCATTGACACGGAARCCTATRTC</v>
      </c>
      <c r="AH1351" s="45">
        <v>1350</v>
      </c>
    </row>
    <row r="1352" spans="1:34" ht="14.25" customHeight="1" thickTop="1" thickBot="1" x14ac:dyDescent="0.25">
      <c r="A1352" s="71">
        <v>100</v>
      </c>
      <c r="B1352" s="53">
        <f>(I1352/1000)/(A1352/1000000)</f>
        <v>296</v>
      </c>
      <c r="C1352" s="220"/>
      <c r="F1352" s="81" t="s">
        <v>2580</v>
      </c>
      <c r="H1352" s="48">
        <v>296</v>
      </c>
      <c r="I1352" s="49">
        <v>29.6</v>
      </c>
      <c r="J1352" s="95">
        <v>264</v>
      </c>
      <c r="K1352" s="271">
        <v>14855</v>
      </c>
      <c r="L1352" s="50">
        <v>8908</v>
      </c>
      <c r="M1352" s="48">
        <v>44</v>
      </c>
      <c r="N1352" s="75">
        <v>65.3</v>
      </c>
      <c r="O1352" s="61">
        <v>296</v>
      </c>
      <c r="P1352" s="44" t="s">
        <v>2581</v>
      </c>
      <c r="Q1352" s="56">
        <v>29</v>
      </c>
      <c r="R1352" s="48" t="s">
        <v>384</v>
      </c>
      <c r="S1352" s="62" t="s">
        <v>385</v>
      </c>
      <c r="T1352" s="73"/>
      <c r="U1352" s="62"/>
      <c r="V1352" s="62"/>
      <c r="W1352" s="52">
        <v>25884070</v>
      </c>
      <c r="X1352" s="57"/>
      <c r="Z1352" s="104" t="s">
        <v>3205</v>
      </c>
      <c r="AA1352" s="47" t="str">
        <f>CONCATENATE("&gt;",F1352,"_",C1352," ",Z1352)</f>
        <v>&gt;CCHFrev_ Nairo.CCHFV</v>
      </c>
      <c r="AB1352" s="44" t="str">
        <f>P1352</f>
        <v>GTGTTTGCATTGACACGGAARCCTATRTC</v>
      </c>
      <c r="AH1352" s="45">
        <v>1351</v>
      </c>
    </row>
    <row r="1353" spans="1:34" ht="14.25" customHeight="1" thickTop="1" thickBot="1" x14ac:dyDescent="0.25">
      <c r="A1353" s="71">
        <v>100</v>
      </c>
      <c r="B1353" s="53">
        <f>(I1353/1000)/(A1353/1000000)</f>
        <v>250</v>
      </c>
      <c r="C1353" s="220"/>
      <c r="F1353" s="81" t="s">
        <v>2687</v>
      </c>
      <c r="H1353" s="48">
        <v>250</v>
      </c>
      <c r="I1353" s="49">
        <v>25</v>
      </c>
      <c r="J1353" s="95">
        <v>214</v>
      </c>
      <c r="K1353" s="271">
        <v>16619</v>
      </c>
      <c r="L1353" s="50">
        <v>8555</v>
      </c>
      <c r="M1353" s="48">
        <v>46</v>
      </c>
      <c r="N1353" s="75">
        <v>65.099999999999994</v>
      </c>
      <c r="O1353" s="61">
        <v>250</v>
      </c>
      <c r="P1353" s="44" t="s">
        <v>1380</v>
      </c>
      <c r="Q1353" s="56">
        <v>28</v>
      </c>
      <c r="R1353" s="48" t="s">
        <v>384</v>
      </c>
      <c r="S1353" s="62" t="s">
        <v>385</v>
      </c>
      <c r="T1353" s="73"/>
      <c r="U1353" s="62"/>
      <c r="V1353" s="62"/>
      <c r="W1353" s="52">
        <v>24186445</v>
      </c>
      <c r="X1353" s="57"/>
      <c r="AA1353" s="47" t="str">
        <f>CONCATENATE("&gt;",F1353,"_",C1353," ",Z1353)</f>
        <v xml:space="preserve">&gt; VIR966F _ </v>
      </c>
      <c r="AB1353" s="44" t="str">
        <f>P1353</f>
        <v>TCCATGCTAATGCTAGAGCGTTTTCGCA</v>
      </c>
      <c r="AH1353" s="45">
        <v>1352</v>
      </c>
    </row>
    <row r="1354" spans="1:34" ht="14.25" customHeight="1" thickTop="1" thickBot="1" x14ac:dyDescent="0.25">
      <c r="A1354" s="71">
        <v>100</v>
      </c>
      <c r="B1354" s="53">
        <f>(I1354/1000)/(A1354/1000000)</f>
        <v>369.99999999999994</v>
      </c>
      <c r="C1354" s="220"/>
      <c r="F1354" s="81" t="s">
        <v>2688</v>
      </c>
      <c r="H1354" s="48">
        <v>370</v>
      </c>
      <c r="I1354" s="49">
        <v>37</v>
      </c>
      <c r="J1354" s="95">
        <v>271</v>
      </c>
      <c r="K1354" s="271">
        <v>15585</v>
      </c>
      <c r="L1354" s="50">
        <v>7329</v>
      </c>
      <c r="M1354" s="48">
        <v>54</v>
      </c>
      <c r="N1354" s="75">
        <v>64.400000000000006</v>
      </c>
      <c r="O1354" s="61">
        <v>370</v>
      </c>
      <c r="P1354" s="44" t="s">
        <v>1382</v>
      </c>
      <c r="Q1354" s="56">
        <v>24</v>
      </c>
      <c r="R1354" s="48" t="s">
        <v>384</v>
      </c>
      <c r="S1354" s="62" t="s">
        <v>385</v>
      </c>
      <c r="T1354" s="73"/>
      <c r="U1354" s="62"/>
      <c r="V1354" s="62"/>
      <c r="W1354" s="52">
        <v>24186446</v>
      </c>
      <c r="X1354" s="57"/>
      <c r="AA1354" s="47" t="str">
        <f>CONCATENATE("&gt;",F1354,"_",C1354," ",Z1354)</f>
        <v xml:space="preserve">&gt; VIR966R _ </v>
      </c>
      <c r="AB1354" s="44" t="str">
        <f>P1354</f>
        <v>TGGCGCACTTCCAATGTCCAGGAT</v>
      </c>
      <c r="AH1354" s="45">
        <v>1353</v>
      </c>
    </row>
    <row r="1355" spans="1:34" ht="14.25" customHeight="1" thickTop="1" thickBot="1" x14ac:dyDescent="0.25">
      <c r="A1355" s="71">
        <v>100</v>
      </c>
      <c r="B1355" s="53">
        <f>(I1355/1000)/(A1355/1000000)</f>
        <v>410</v>
      </c>
      <c r="C1355" s="220"/>
      <c r="F1355" s="81" t="s">
        <v>2689</v>
      </c>
      <c r="H1355" s="48">
        <v>410</v>
      </c>
      <c r="I1355" s="49">
        <v>41</v>
      </c>
      <c r="J1355" s="95">
        <v>317</v>
      </c>
      <c r="K1355" s="271">
        <v>24047</v>
      </c>
      <c r="L1355" s="50">
        <v>7721</v>
      </c>
      <c r="M1355" s="48">
        <v>44</v>
      </c>
      <c r="N1355" s="75">
        <v>61.3</v>
      </c>
      <c r="O1355" s="61">
        <v>410</v>
      </c>
      <c r="P1355" s="44" t="s">
        <v>1386</v>
      </c>
      <c r="Q1355" s="56">
        <v>25</v>
      </c>
      <c r="R1355" s="48" t="s">
        <v>384</v>
      </c>
      <c r="S1355" s="62" t="s">
        <v>385</v>
      </c>
      <c r="T1355" s="73"/>
      <c r="U1355" s="62"/>
      <c r="V1355" s="62"/>
      <c r="W1355" s="52">
        <v>24186447</v>
      </c>
      <c r="X1355" s="57"/>
      <c r="Z1355" s="104" t="s">
        <v>3311</v>
      </c>
      <c r="AA1355" s="47" t="str">
        <f>CONCATENATE("&gt;",F1355,"_",C1355," ",Z1355)</f>
        <v>&gt; Cal_Bwa-Forw _ BunyaV.CEV</v>
      </c>
      <c r="AB1355" s="44" t="str">
        <f>P1355</f>
        <v>GCAAATGGATTTGATCCTGATGCAG</v>
      </c>
      <c r="AH1355" s="45">
        <v>1354</v>
      </c>
    </row>
    <row r="1356" spans="1:34" ht="14.25" customHeight="1" thickTop="1" thickBot="1" x14ac:dyDescent="0.25">
      <c r="A1356" s="71">
        <v>100</v>
      </c>
      <c r="B1356" s="53">
        <f>(I1356/1000)/(A1356/1000000)</f>
        <v>398.99999999999994</v>
      </c>
      <c r="C1356" s="220"/>
      <c r="F1356" s="81" t="s">
        <v>2690</v>
      </c>
      <c r="H1356" s="48">
        <v>399</v>
      </c>
      <c r="I1356" s="49">
        <v>39.9</v>
      </c>
      <c r="J1356" s="95">
        <v>307</v>
      </c>
      <c r="K1356" s="271">
        <v>29495</v>
      </c>
      <c r="L1356" s="50">
        <v>7693</v>
      </c>
      <c r="M1356" s="48">
        <v>36</v>
      </c>
      <c r="N1356" s="75">
        <v>58.1</v>
      </c>
      <c r="O1356" s="61">
        <v>399</v>
      </c>
      <c r="P1356" s="44" t="s">
        <v>1394</v>
      </c>
      <c r="Q1356" s="56">
        <v>25</v>
      </c>
      <c r="R1356" s="48" t="s">
        <v>384</v>
      </c>
      <c r="S1356" s="62" t="s">
        <v>385</v>
      </c>
      <c r="T1356" s="73"/>
      <c r="U1356" s="62"/>
      <c r="V1356" s="62"/>
      <c r="W1356" s="52">
        <v>24186448</v>
      </c>
      <c r="X1356" s="57"/>
      <c r="Z1356" s="104" t="s">
        <v>3311</v>
      </c>
      <c r="AA1356" s="47" t="str">
        <f>CONCATENATE("&gt;",F1356,"_",C1356," ",Z1356)</f>
        <v>&gt; Cal_Bwa-Rev _ BunyaV.CEV</v>
      </c>
      <c r="AB1356" s="44" t="str">
        <f>P1356</f>
        <v>TTGTTCCTGTTTGCTGGAAAATGAT</v>
      </c>
      <c r="AH1356" s="45">
        <v>1355</v>
      </c>
    </row>
    <row r="1357" spans="1:34" ht="14.25" customHeight="1" thickTop="1" thickBot="1" x14ac:dyDescent="0.25">
      <c r="A1357" s="71">
        <v>100</v>
      </c>
      <c r="B1357" s="53">
        <f>(I1357/1000)/(A1357/1000000)</f>
        <v>238</v>
      </c>
      <c r="C1357" s="220"/>
      <c r="F1357" s="81" t="s">
        <v>2691</v>
      </c>
      <c r="H1357" s="48">
        <v>238</v>
      </c>
      <c r="I1357" s="49">
        <v>23.8</v>
      </c>
      <c r="J1357" s="95">
        <v>187</v>
      </c>
      <c r="K1357" s="271">
        <v>23163</v>
      </c>
      <c r="L1357" s="50">
        <v>7890</v>
      </c>
      <c r="M1357" s="48">
        <v>46</v>
      </c>
      <c r="N1357" s="75">
        <v>63.2</v>
      </c>
      <c r="O1357" s="61">
        <v>238</v>
      </c>
      <c r="P1357" s="44" t="s">
        <v>1388</v>
      </c>
      <c r="Q1357" s="56">
        <v>26</v>
      </c>
      <c r="R1357" s="48" t="s">
        <v>384</v>
      </c>
      <c r="S1357" s="62" t="s">
        <v>385</v>
      </c>
      <c r="T1357" s="73"/>
      <c r="U1357" s="62"/>
      <c r="V1357" s="62"/>
      <c r="W1357" s="52">
        <v>24186449</v>
      </c>
      <c r="X1357" s="57"/>
      <c r="Z1357" s="104" t="s">
        <v>3310</v>
      </c>
      <c r="AA1357" s="47" t="str">
        <f>CONCATENATE("&gt;",F1357,"_",C1357," ",Z1357)</f>
        <v>&gt; Bun_forward _ BunyaV.Bunyamw</v>
      </c>
      <c r="AB1357" s="44" t="str">
        <f>P1357</f>
        <v>CTGCTAACACCAGCAGTACTTTTGAC</v>
      </c>
      <c r="AH1357" s="45">
        <v>1356</v>
      </c>
    </row>
    <row r="1358" spans="1:34" ht="14.25" customHeight="1" thickTop="1" thickBot="1" x14ac:dyDescent="0.25">
      <c r="A1358" s="71">
        <v>100</v>
      </c>
      <c r="B1358" s="53">
        <f>(I1358/1000)/(A1358/1000000)</f>
        <v>264</v>
      </c>
      <c r="C1358" s="220"/>
      <c r="F1358" s="81" t="s">
        <v>2692</v>
      </c>
      <c r="H1358" s="48">
        <v>264</v>
      </c>
      <c r="I1358" s="49">
        <v>26.4</v>
      </c>
      <c r="J1358" s="95">
        <v>229</v>
      </c>
      <c r="K1358" s="271">
        <v>19572</v>
      </c>
      <c r="L1358" s="50">
        <v>8703</v>
      </c>
      <c r="M1358" s="48">
        <v>53</v>
      </c>
      <c r="N1358" s="75">
        <v>68</v>
      </c>
      <c r="O1358" s="61">
        <v>264</v>
      </c>
      <c r="P1358" s="44" t="s">
        <v>1396</v>
      </c>
      <c r="Q1358" s="56">
        <v>28</v>
      </c>
      <c r="R1358" s="48" t="s">
        <v>384</v>
      </c>
      <c r="S1358" s="62" t="s">
        <v>385</v>
      </c>
      <c r="T1358" s="73"/>
      <c r="U1358" s="62"/>
      <c r="V1358" s="62"/>
      <c r="W1358" s="52">
        <v>24186450</v>
      </c>
      <c r="X1358" s="57"/>
      <c r="Z1358" s="104" t="s">
        <v>3310</v>
      </c>
      <c r="AA1358" s="47" t="str">
        <f>CONCATENATE("&gt;",F1358,"_",C1358," ",Z1358)</f>
        <v>&gt; Bun_reverse _ BunyaV.Bunyamw</v>
      </c>
      <c r="AB1358" s="44" t="str">
        <f>P1358</f>
        <v>TGGAGGGTAAGACCATCGTCAGGAACTG</v>
      </c>
      <c r="AH1358" s="45">
        <v>1357</v>
      </c>
    </row>
    <row r="1359" spans="1:34" ht="14.25" customHeight="1" thickTop="1" thickBot="1" x14ac:dyDescent="0.25">
      <c r="A1359" s="71">
        <v>100</v>
      </c>
      <c r="B1359" s="53">
        <f>(I1359/1000)/(A1359/1000000)</f>
        <v>221</v>
      </c>
      <c r="C1359" s="220">
        <v>726</v>
      </c>
      <c r="F1359" s="81" t="s">
        <v>2693</v>
      </c>
      <c r="H1359" s="48">
        <v>221</v>
      </c>
      <c r="I1359" s="49">
        <v>22.1</v>
      </c>
      <c r="J1359" s="95">
        <v>200</v>
      </c>
      <c r="K1359" s="48">
        <v>14824</v>
      </c>
      <c r="L1359" s="50">
        <v>9082</v>
      </c>
      <c r="M1359" s="48">
        <v>36</v>
      </c>
      <c r="N1359" s="75">
        <v>61.7</v>
      </c>
      <c r="O1359" s="61">
        <v>221</v>
      </c>
      <c r="P1359" s="44" t="s">
        <v>866</v>
      </c>
      <c r="Q1359" s="56">
        <v>29</v>
      </c>
      <c r="R1359" s="48" t="s">
        <v>384</v>
      </c>
      <c r="S1359" s="62" t="s">
        <v>385</v>
      </c>
      <c r="T1359" s="73"/>
      <c r="U1359" s="62"/>
      <c r="V1359" s="62"/>
      <c r="W1359" s="52">
        <v>24186451</v>
      </c>
      <c r="X1359" s="57"/>
      <c r="Z1359" s="104" t="s">
        <v>2413</v>
      </c>
      <c r="AA1359" s="47" t="str">
        <f>CONCATENATE("&gt;",F1359,"_",C1359," ",Z1359)</f>
        <v>&gt; PFlav-fAAR _726 Flav</v>
      </c>
      <c r="AB1359" s="44" t="str">
        <f>P1359</f>
        <v>TACAACATGATGGGAAAGAGAGAGAARAA</v>
      </c>
      <c r="AH1359" s="45">
        <v>1358</v>
      </c>
    </row>
    <row r="1360" spans="1:34" ht="14.25" customHeight="1" thickTop="1" thickBot="1" x14ac:dyDescent="0.25">
      <c r="A1360" s="71">
        <v>100</v>
      </c>
      <c r="B1360" s="53">
        <f>(I1360/1000)/(A1360/1000000)</f>
        <v>317</v>
      </c>
      <c r="C1360" s="220">
        <v>727</v>
      </c>
      <c r="F1360" s="81" t="s">
        <v>2694</v>
      </c>
      <c r="H1360" s="48">
        <v>317</v>
      </c>
      <c r="I1360" s="49">
        <v>31.7</v>
      </c>
      <c r="J1360" s="95">
        <v>221</v>
      </c>
      <c r="K1360" s="48">
        <v>45474</v>
      </c>
      <c r="L1360" s="50">
        <v>6987</v>
      </c>
      <c r="M1360" s="48">
        <v>60</v>
      </c>
      <c r="N1360" s="75">
        <v>66</v>
      </c>
      <c r="O1360" s="61">
        <v>317</v>
      </c>
      <c r="P1360" s="44" t="s">
        <v>869</v>
      </c>
      <c r="Q1360" s="56">
        <v>23</v>
      </c>
      <c r="R1360" s="48" t="s">
        <v>384</v>
      </c>
      <c r="S1360" s="62" t="s">
        <v>385</v>
      </c>
      <c r="T1360" s="73"/>
      <c r="U1360" s="62"/>
      <c r="V1360" s="62"/>
      <c r="W1360" s="52">
        <v>24186452</v>
      </c>
      <c r="X1360" s="57"/>
      <c r="Z1360" s="104" t="s">
        <v>2413</v>
      </c>
      <c r="AA1360" s="47" t="str">
        <f>CONCATENATE("&gt;",F1360,"_",C1360," ",Z1360)</f>
        <v>&gt; PFlavrKR _727 Flav</v>
      </c>
      <c r="AB1360" s="44" t="str">
        <f>P1360</f>
        <v>GTGTCCCAKCCRGCTGTGTCATC</v>
      </c>
      <c r="AH1360" s="45">
        <v>1359</v>
      </c>
    </row>
    <row r="1361" spans="1:34" ht="14.25" customHeight="1" thickTop="1" thickBot="1" x14ac:dyDescent="0.25">
      <c r="A1361" s="71">
        <v>100</v>
      </c>
      <c r="B1361" s="53">
        <f>(I1361/1000)/(A1361/1000000)</f>
        <v>258</v>
      </c>
      <c r="F1361" s="81" t="s">
        <v>1379</v>
      </c>
      <c r="H1361" s="48">
        <v>258</v>
      </c>
      <c r="I1361" s="49">
        <v>25.8</v>
      </c>
      <c r="J1361" s="95">
        <v>221</v>
      </c>
      <c r="K1361" s="48">
        <v>25385</v>
      </c>
      <c r="L1361" s="50">
        <v>8555</v>
      </c>
      <c r="M1361" s="48">
        <v>46</v>
      </c>
      <c r="N1361" s="75">
        <v>65.099999999999994</v>
      </c>
      <c r="O1361" s="61">
        <v>258</v>
      </c>
      <c r="P1361" s="44" t="s">
        <v>1380</v>
      </c>
      <c r="Q1361" s="56">
        <v>28</v>
      </c>
      <c r="R1361" s="48" t="s">
        <v>384</v>
      </c>
      <c r="S1361" s="62" t="s">
        <v>385</v>
      </c>
      <c r="T1361" s="73"/>
      <c r="U1361" s="62"/>
      <c r="V1361" s="62"/>
      <c r="W1361" s="52">
        <v>24399780</v>
      </c>
      <c r="X1361" s="57"/>
      <c r="AA1361" s="47" t="str">
        <f>CONCATENATE("&gt;",F1361,"_",C1361," ",Z1361)</f>
        <v xml:space="preserve">&gt;VIR966F_ </v>
      </c>
      <c r="AB1361" s="44" t="str">
        <f>P1361</f>
        <v>TCCATGCTAATGCTAGAGCGTTTTCGCA</v>
      </c>
      <c r="AH1361" s="45">
        <v>1360</v>
      </c>
    </row>
    <row r="1362" spans="1:34" ht="14.25" customHeight="1" thickTop="1" thickBot="1" x14ac:dyDescent="0.25">
      <c r="A1362" s="71">
        <v>100</v>
      </c>
      <c r="B1362" s="53">
        <f>(I1362/1000)/(A1362/1000000)</f>
        <v>369.99999999999994</v>
      </c>
      <c r="F1362" s="81" t="s">
        <v>1381</v>
      </c>
      <c r="H1362" s="48">
        <v>370</v>
      </c>
      <c r="I1362" s="49">
        <v>37</v>
      </c>
      <c r="J1362" s="95">
        <v>271</v>
      </c>
      <c r="K1362" s="48">
        <v>15585</v>
      </c>
      <c r="L1362" s="50">
        <v>7329</v>
      </c>
      <c r="M1362" s="48">
        <v>54</v>
      </c>
      <c r="N1362" s="75">
        <v>64.400000000000006</v>
      </c>
      <c r="O1362" s="61">
        <v>370</v>
      </c>
      <c r="P1362" s="44" t="s">
        <v>1382</v>
      </c>
      <c r="Q1362" s="56">
        <v>24</v>
      </c>
      <c r="R1362" s="48" t="s">
        <v>384</v>
      </c>
      <c r="S1362" s="62" t="s">
        <v>385</v>
      </c>
      <c r="T1362" s="73"/>
      <c r="U1362" s="62"/>
      <c r="V1362" s="62"/>
      <c r="W1362" s="52">
        <v>24399781</v>
      </c>
      <c r="X1362" s="57"/>
      <c r="AA1362" s="47" t="str">
        <f>CONCATENATE("&gt;",F1362,"_",C1362," ",Z1362)</f>
        <v xml:space="preserve">&gt;VIR966R_ </v>
      </c>
      <c r="AB1362" s="44" t="str">
        <f>P1362</f>
        <v>TGGCGCACTTCCAATGTCCAGGAT</v>
      </c>
      <c r="AH1362" s="45">
        <v>1361</v>
      </c>
    </row>
    <row r="1363" spans="1:34" ht="14.25" customHeight="1" thickTop="1" thickBot="1" x14ac:dyDescent="0.25">
      <c r="A1363" s="71">
        <v>100</v>
      </c>
      <c r="B1363" s="53">
        <f>(I1363/1000)/(A1363/1000000)</f>
        <v>298</v>
      </c>
      <c r="C1363" s="220"/>
      <c r="F1363" s="81" t="s">
        <v>2566</v>
      </c>
      <c r="H1363" s="48">
        <v>298</v>
      </c>
      <c r="I1363" s="49">
        <v>29.8</v>
      </c>
      <c r="J1363" s="95">
        <v>235</v>
      </c>
      <c r="K1363" s="48">
        <v>11536</v>
      </c>
      <c r="L1363" s="50">
        <v>7890</v>
      </c>
      <c r="M1363" s="48">
        <v>46</v>
      </c>
      <c r="N1363" s="75">
        <v>63.2</v>
      </c>
      <c r="O1363" s="61">
        <v>298</v>
      </c>
      <c r="P1363" s="44" t="s">
        <v>1388</v>
      </c>
      <c r="Q1363" s="56">
        <v>26</v>
      </c>
      <c r="R1363" s="48" t="s">
        <v>384</v>
      </c>
      <c r="S1363" s="62" t="s">
        <v>385</v>
      </c>
      <c r="T1363" s="73"/>
      <c r="U1363" s="62"/>
      <c r="V1363" s="62"/>
      <c r="W1363" s="52">
        <v>24399782</v>
      </c>
      <c r="X1363" s="57"/>
      <c r="Y1363" s="220"/>
      <c r="Z1363" s="104" t="s">
        <v>3310</v>
      </c>
      <c r="AA1363" s="47" t="str">
        <f>CONCATENATE("&gt;",F1363,"_",C1363," ",Z1363)</f>
        <v>&gt;Bun_group_forward_ BunyaV.Bunyamw</v>
      </c>
      <c r="AB1363" s="44" t="str">
        <f>P1363</f>
        <v>CTGCTAACACCAGCAGTACTTTTGAC</v>
      </c>
      <c r="AH1363" s="45">
        <v>1362</v>
      </c>
    </row>
    <row r="1364" spans="1:34" ht="14.25" customHeight="1" thickTop="1" thickBot="1" x14ac:dyDescent="0.25">
      <c r="A1364" s="71">
        <v>100</v>
      </c>
      <c r="B1364" s="53">
        <f>(I1364/1000)/(A1364/1000000)</f>
        <v>268</v>
      </c>
      <c r="C1364" s="220"/>
      <c r="F1364" s="81" t="s">
        <v>2566</v>
      </c>
      <c r="H1364" s="48">
        <v>268</v>
      </c>
      <c r="I1364" s="49">
        <v>26.8</v>
      </c>
      <c r="J1364" s="95">
        <v>212</v>
      </c>
      <c r="K1364" s="48">
        <v>17715</v>
      </c>
      <c r="L1364" s="50">
        <v>7890</v>
      </c>
      <c r="M1364" s="48">
        <v>46</v>
      </c>
      <c r="N1364" s="75">
        <v>63.2</v>
      </c>
      <c r="O1364" s="61">
        <v>268</v>
      </c>
      <c r="P1364" s="44" t="s">
        <v>1388</v>
      </c>
      <c r="Q1364" s="56">
        <v>26</v>
      </c>
      <c r="R1364" s="48" t="s">
        <v>384</v>
      </c>
      <c r="S1364" s="62" t="s">
        <v>385</v>
      </c>
      <c r="T1364" s="73"/>
      <c r="U1364" s="62"/>
      <c r="V1364" s="62"/>
      <c r="W1364" s="52">
        <v>24399783</v>
      </c>
      <c r="X1364" s="57"/>
      <c r="Y1364" s="220"/>
      <c r="Z1364" s="104" t="s">
        <v>3310</v>
      </c>
      <c r="AA1364" s="47" t="str">
        <f>CONCATENATE("&gt;",F1364,"_",C1364," ",Z1364)</f>
        <v>&gt;Bun_group_forward_ BunyaV.Bunyamw</v>
      </c>
      <c r="AB1364" s="44" t="str">
        <f>P1364</f>
        <v>CTGCTAACACCAGCAGTACTTTTGAC</v>
      </c>
      <c r="AH1364" s="45">
        <v>1363</v>
      </c>
    </row>
    <row r="1365" spans="1:34" ht="14.25" customHeight="1" thickTop="1" thickBot="1" x14ac:dyDescent="0.25">
      <c r="A1365" s="71">
        <v>100</v>
      </c>
      <c r="B1365" s="53">
        <f>(I1365/1000)/(A1365/1000000)</f>
        <v>238</v>
      </c>
      <c r="C1365" s="220"/>
      <c r="F1365" s="81" t="s">
        <v>2567</v>
      </c>
      <c r="H1365" s="48">
        <v>238</v>
      </c>
      <c r="I1365" s="49">
        <v>23.8</v>
      </c>
      <c r="J1365" s="95">
        <v>207</v>
      </c>
      <c r="K1365" s="48">
        <v>26115</v>
      </c>
      <c r="L1365" s="50">
        <v>8703</v>
      </c>
      <c r="M1365" s="48">
        <v>53</v>
      </c>
      <c r="N1365" s="75">
        <v>68</v>
      </c>
      <c r="O1365" s="61">
        <v>238</v>
      </c>
      <c r="P1365" s="44" t="s">
        <v>1396</v>
      </c>
      <c r="Q1365" s="56">
        <v>28</v>
      </c>
      <c r="R1365" s="48" t="s">
        <v>384</v>
      </c>
      <c r="S1365" s="62" t="s">
        <v>385</v>
      </c>
      <c r="T1365" s="73"/>
      <c r="U1365" s="62"/>
      <c r="V1365" s="62"/>
      <c r="W1365" s="52">
        <v>24399784</v>
      </c>
      <c r="X1365" s="57"/>
      <c r="Y1365" s="220"/>
      <c r="Z1365" s="104" t="s">
        <v>3310</v>
      </c>
      <c r="AA1365" s="47" t="str">
        <f>CONCATENATE("&gt;",F1365,"_",C1365," ",Z1365)</f>
        <v>&gt;Bun_group_reverse_ BunyaV.Bunyamw</v>
      </c>
      <c r="AB1365" s="44" t="str">
        <f>P1365</f>
        <v>TGGAGGGTAAGACCATCGTCAGGAACTG</v>
      </c>
      <c r="AH1365" s="45">
        <v>1364</v>
      </c>
    </row>
    <row r="1366" spans="1:34" ht="14.25" customHeight="1" thickTop="1" thickBot="1" x14ac:dyDescent="0.25">
      <c r="A1366" s="71">
        <v>100</v>
      </c>
      <c r="B1366" s="53">
        <f>(I1366/1000)/(A1366/1000000)</f>
        <v>175</v>
      </c>
      <c r="C1366" s="220"/>
      <c r="F1366" s="81" t="s">
        <v>2567</v>
      </c>
      <c r="H1366" s="48">
        <v>175</v>
      </c>
      <c r="I1366" s="49">
        <v>17.5</v>
      </c>
      <c r="J1366" s="95">
        <v>152</v>
      </c>
      <c r="K1366" s="48">
        <v>23863</v>
      </c>
      <c r="L1366" s="50">
        <v>8703</v>
      </c>
      <c r="M1366" s="48">
        <v>53</v>
      </c>
      <c r="N1366" s="75">
        <v>68</v>
      </c>
      <c r="O1366" s="61">
        <v>175</v>
      </c>
      <c r="P1366" s="44" t="s">
        <v>1396</v>
      </c>
      <c r="Q1366" s="56">
        <v>28</v>
      </c>
      <c r="R1366" s="48" t="s">
        <v>384</v>
      </c>
      <c r="S1366" s="62" t="s">
        <v>385</v>
      </c>
      <c r="T1366" s="73"/>
      <c r="U1366" s="62"/>
      <c r="V1366" s="62"/>
      <c r="W1366" s="52">
        <v>24399785</v>
      </c>
      <c r="X1366" s="57"/>
      <c r="Y1366" s="220"/>
      <c r="Z1366" s="104" t="s">
        <v>3310</v>
      </c>
      <c r="AA1366" s="47" t="str">
        <f>CONCATENATE("&gt;",F1366,"_",C1366," ",Z1366)</f>
        <v>&gt;Bun_group_reverse_ BunyaV.Bunyamw</v>
      </c>
      <c r="AB1366" s="44" t="str">
        <f>P1366</f>
        <v>TGGAGGGTAAGACCATCGTCAGGAACTG</v>
      </c>
      <c r="AH1366" s="45">
        <v>1365</v>
      </c>
    </row>
    <row r="1367" spans="1:34" ht="14.25" customHeight="1" thickTop="1" thickBot="1" x14ac:dyDescent="0.25">
      <c r="A1367" s="71">
        <v>100</v>
      </c>
      <c r="B1367" s="53">
        <f>(I1367/1000)/(A1367/1000000)</f>
        <v>233.99999999999997</v>
      </c>
      <c r="C1367" s="220">
        <v>728</v>
      </c>
      <c r="F1367" s="81" t="s">
        <v>864</v>
      </c>
      <c r="H1367" s="48">
        <v>234</v>
      </c>
      <c r="I1367" s="49">
        <v>23.4</v>
      </c>
      <c r="J1367" s="95">
        <v>213</v>
      </c>
      <c r="K1367" s="48">
        <v>33817</v>
      </c>
      <c r="L1367" s="50">
        <v>9082</v>
      </c>
      <c r="M1367" s="48">
        <v>36</v>
      </c>
      <c r="N1367" s="75">
        <v>61.7</v>
      </c>
      <c r="O1367" s="61">
        <v>234</v>
      </c>
      <c r="P1367" s="44" t="s">
        <v>866</v>
      </c>
      <c r="Q1367" s="56">
        <v>29</v>
      </c>
      <c r="R1367" s="48" t="s">
        <v>384</v>
      </c>
      <c r="S1367" s="62" t="s">
        <v>385</v>
      </c>
      <c r="T1367" s="73"/>
      <c r="U1367" s="62"/>
      <c r="V1367" s="62"/>
      <c r="W1367" s="52">
        <v>24399786</v>
      </c>
      <c r="X1367" s="57"/>
      <c r="Z1367" s="104" t="s">
        <v>2413</v>
      </c>
      <c r="AA1367" s="47" t="str">
        <f>CONCATENATE("&gt;",F1367,"_",C1367," ",Z1367)</f>
        <v>&gt;PFlav-fAAR_728 Flav</v>
      </c>
      <c r="AB1367" s="44" t="str">
        <f>P1367</f>
        <v>TACAACATGATGGGAAAGAGAGAGAARAA</v>
      </c>
      <c r="AH1367" s="45">
        <v>1366</v>
      </c>
    </row>
    <row r="1368" spans="1:34" ht="14.25" customHeight="1" thickTop="1" thickBot="1" x14ac:dyDescent="0.25">
      <c r="A1368" s="71">
        <v>100</v>
      </c>
      <c r="B1368" s="53">
        <f>(I1368/1000)/(A1368/1000000)</f>
        <v>168.00000000000003</v>
      </c>
      <c r="C1368" s="220">
        <v>729</v>
      </c>
      <c r="F1368" s="81" t="s">
        <v>864</v>
      </c>
      <c r="H1368" s="48">
        <v>168</v>
      </c>
      <c r="I1368" s="49">
        <v>16.8</v>
      </c>
      <c r="J1368" s="95">
        <v>153</v>
      </c>
      <c r="K1368" s="48">
        <v>15128</v>
      </c>
      <c r="L1368" s="50">
        <v>9082</v>
      </c>
      <c r="M1368" s="48">
        <v>36</v>
      </c>
      <c r="N1368" s="75">
        <v>61.7</v>
      </c>
      <c r="O1368" s="61">
        <v>168</v>
      </c>
      <c r="P1368" s="44" t="s">
        <v>866</v>
      </c>
      <c r="Q1368" s="56">
        <v>29</v>
      </c>
      <c r="R1368" s="48" t="s">
        <v>384</v>
      </c>
      <c r="S1368" s="62" t="s">
        <v>385</v>
      </c>
      <c r="T1368" s="73"/>
      <c r="U1368" s="62"/>
      <c r="V1368" s="62"/>
      <c r="W1368" s="52">
        <v>24399787</v>
      </c>
      <c r="X1368" s="57"/>
      <c r="Z1368" s="104" t="s">
        <v>2413</v>
      </c>
      <c r="AA1368" s="47" t="str">
        <f>CONCATENATE("&gt;",F1368,"_",C1368," ",Z1368)</f>
        <v>&gt;PFlav-fAAR_729 Flav</v>
      </c>
      <c r="AB1368" s="44" t="str">
        <f>P1368</f>
        <v>TACAACATGATGGGAAAGAGAGAGAARAA</v>
      </c>
      <c r="AH1368" s="45">
        <v>1367</v>
      </c>
    </row>
    <row r="1369" spans="1:34" ht="14.25" customHeight="1" thickTop="1" thickBot="1" x14ac:dyDescent="0.25">
      <c r="A1369" s="71">
        <v>100</v>
      </c>
      <c r="B1369" s="53">
        <f>(I1369/1000)/(A1369/1000000)</f>
        <v>368.99999999999994</v>
      </c>
      <c r="C1369" s="220">
        <v>730</v>
      </c>
      <c r="F1369" s="81" t="s">
        <v>2569</v>
      </c>
      <c r="H1369" s="48">
        <v>369</v>
      </c>
      <c r="I1369" s="49">
        <v>36.9</v>
      </c>
      <c r="J1369" s="95">
        <v>258</v>
      </c>
      <c r="K1369" s="48">
        <v>16285</v>
      </c>
      <c r="L1369" s="50">
        <v>6987</v>
      </c>
      <c r="M1369" s="48">
        <v>60</v>
      </c>
      <c r="N1369" s="75">
        <v>66</v>
      </c>
      <c r="O1369" s="61">
        <v>369</v>
      </c>
      <c r="P1369" s="44" t="s">
        <v>869</v>
      </c>
      <c r="Q1369" s="56">
        <v>23</v>
      </c>
      <c r="R1369" s="48" t="s">
        <v>384</v>
      </c>
      <c r="S1369" s="62" t="s">
        <v>385</v>
      </c>
      <c r="T1369" s="73"/>
      <c r="U1369" s="62"/>
      <c r="V1369" s="62"/>
      <c r="W1369" s="52">
        <v>24399788</v>
      </c>
      <c r="X1369" s="57"/>
      <c r="Z1369" s="104" t="s">
        <v>2413</v>
      </c>
      <c r="AA1369" s="47" t="str">
        <f>CONCATENATE("&gt;",F1369,"_",C1369," ",Z1369)</f>
        <v>&gt;PFlavrKR_730 Flav</v>
      </c>
      <c r="AB1369" s="44" t="str">
        <f>P1369</f>
        <v>GTGTCCCAKCCRGCTGTGTCATC</v>
      </c>
      <c r="AH1369" s="45">
        <v>1368</v>
      </c>
    </row>
    <row r="1370" spans="1:34" ht="14.25" customHeight="1" thickTop="1" thickBot="1" x14ac:dyDescent="0.25">
      <c r="A1370" s="71">
        <v>100</v>
      </c>
      <c r="B1370" s="53">
        <f>(I1370/1000)/(A1370/1000000)</f>
        <v>451</v>
      </c>
      <c r="C1370" s="220">
        <v>731</v>
      </c>
      <c r="F1370" s="81" t="s">
        <v>2569</v>
      </c>
      <c r="H1370" s="48">
        <v>451</v>
      </c>
      <c r="I1370" s="49">
        <v>45.1</v>
      </c>
      <c r="J1370" s="95">
        <v>315</v>
      </c>
      <c r="K1370" s="48">
        <v>11597</v>
      </c>
      <c r="L1370" s="50">
        <v>6987</v>
      </c>
      <c r="M1370" s="48">
        <v>60</v>
      </c>
      <c r="N1370" s="75">
        <v>66</v>
      </c>
      <c r="O1370" s="61">
        <v>451</v>
      </c>
      <c r="P1370" s="44" t="s">
        <v>869</v>
      </c>
      <c r="Q1370" s="56">
        <v>23</v>
      </c>
      <c r="R1370" s="48" t="s">
        <v>384</v>
      </c>
      <c r="S1370" s="62" t="s">
        <v>385</v>
      </c>
      <c r="T1370" s="73"/>
      <c r="U1370" s="62"/>
      <c r="V1370" s="62"/>
      <c r="W1370" s="52">
        <v>24399789</v>
      </c>
      <c r="X1370" s="57"/>
      <c r="Z1370" s="104" t="s">
        <v>2413</v>
      </c>
      <c r="AA1370" s="47" t="str">
        <f>CONCATENATE("&gt;",F1370,"_",C1370," ",Z1370)</f>
        <v>&gt;PFlavrKR_731 Flav</v>
      </c>
      <c r="AB1370" s="44" t="str">
        <f>P1370</f>
        <v>GTGTCCCAKCCRGCTGTGTCATC</v>
      </c>
      <c r="AH1370" s="45">
        <v>1369</v>
      </c>
    </row>
    <row r="1371" spans="1:34" ht="14.25" customHeight="1" thickTop="1" thickBot="1" x14ac:dyDescent="0.25">
      <c r="A1371" s="71">
        <v>100</v>
      </c>
      <c r="B1371" s="53">
        <f>(I1371/1000)/(A1371/1000000)</f>
        <v>366</v>
      </c>
      <c r="F1371" s="81" t="s">
        <v>2695</v>
      </c>
      <c r="H1371" s="48">
        <v>366</v>
      </c>
      <c r="I1371" s="49">
        <v>36.6</v>
      </c>
      <c r="J1371" s="95">
        <v>192</v>
      </c>
      <c r="K1371" s="48">
        <v>43983</v>
      </c>
      <c r="L1371" s="50">
        <v>5249</v>
      </c>
      <c r="M1371" s="48">
        <v>70</v>
      </c>
      <c r="N1371" s="75">
        <v>60</v>
      </c>
      <c r="O1371" s="61">
        <v>366</v>
      </c>
      <c r="P1371" s="44" t="s">
        <v>757</v>
      </c>
      <c r="Q1371" s="56">
        <v>17</v>
      </c>
      <c r="R1371" s="48" t="s">
        <v>384</v>
      </c>
      <c r="S1371" s="62" t="s">
        <v>385</v>
      </c>
      <c r="T1371" s="73"/>
      <c r="U1371" s="62"/>
      <c r="V1371" s="62"/>
      <c r="W1371" s="52">
        <v>24399790</v>
      </c>
      <c r="X1371" s="57"/>
      <c r="Z1371" s="104" t="s">
        <v>824</v>
      </c>
      <c r="AA1371" s="47" t="str">
        <f>CONCATENATE("&gt;",F1371,"_",C1371," ",Z1371)</f>
        <v>&gt;HEV.Fa_ HEV</v>
      </c>
      <c r="AB1371" s="44" t="str">
        <f>P1371</f>
        <v>GTGCCGGCGGTGGTTTC</v>
      </c>
      <c r="AH1371" s="45">
        <v>1370</v>
      </c>
    </row>
    <row r="1372" spans="1:34" ht="14.25" customHeight="1" thickTop="1" thickBot="1" x14ac:dyDescent="0.25">
      <c r="A1372" s="71">
        <v>100</v>
      </c>
      <c r="B1372" s="53">
        <f>(I1372/1000)/(A1372/1000000)</f>
        <v>340</v>
      </c>
      <c r="F1372" s="81" t="s">
        <v>2696</v>
      </c>
      <c r="H1372" s="48">
        <v>340</v>
      </c>
      <c r="I1372" s="49">
        <v>34</v>
      </c>
      <c r="J1372" s="95">
        <v>200</v>
      </c>
      <c r="K1372" s="48">
        <v>17685</v>
      </c>
      <c r="L1372" s="50">
        <v>5883</v>
      </c>
      <c r="M1372" s="48">
        <v>68</v>
      </c>
      <c r="N1372" s="75">
        <v>63.1</v>
      </c>
      <c r="O1372" s="61">
        <v>340</v>
      </c>
      <c r="P1372" s="44" t="s">
        <v>763</v>
      </c>
      <c r="Q1372" s="56">
        <v>19</v>
      </c>
      <c r="R1372" s="48" t="s">
        <v>384</v>
      </c>
      <c r="S1372" s="62" t="s">
        <v>385</v>
      </c>
      <c r="T1372" s="73"/>
      <c r="U1372" s="62"/>
      <c r="V1372" s="62"/>
      <c r="W1372" s="52">
        <v>24399791</v>
      </c>
      <c r="X1372" s="57"/>
      <c r="Z1372" s="104" t="s">
        <v>824</v>
      </c>
      <c r="AA1372" s="47" t="str">
        <f>CONCATENATE("&gt;",F1372,"_",C1372," ",Z1372)</f>
        <v>&gt;HEV.Fb_ HEV</v>
      </c>
      <c r="AB1372" s="44" t="str">
        <f>P1372</f>
        <v>GTGCCGGCGGTGGTTTCTG</v>
      </c>
      <c r="AH1372" s="45">
        <v>1371</v>
      </c>
    </row>
    <row r="1373" spans="1:34" ht="14.25" customHeight="1" thickTop="1" thickBot="1" x14ac:dyDescent="0.25">
      <c r="A1373" s="71">
        <v>100</v>
      </c>
      <c r="B1373" s="53">
        <f>(I1373/1000)/(A1373/1000000)</f>
        <v>236.00000000000003</v>
      </c>
      <c r="F1373" s="81" t="s">
        <v>2697</v>
      </c>
      <c r="H1373" s="48">
        <v>236</v>
      </c>
      <c r="I1373" s="49">
        <v>23.6</v>
      </c>
      <c r="J1373" s="95">
        <v>149</v>
      </c>
      <c r="K1373" s="48">
        <v>14366</v>
      </c>
      <c r="L1373" s="50">
        <v>6309</v>
      </c>
      <c r="M1373" s="48">
        <v>60</v>
      </c>
      <c r="N1373" s="75">
        <v>61.4</v>
      </c>
      <c r="O1373" s="61">
        <v>236</v>
      </c>
      <c r="P1373" s="44" t="s">
        <v>760</v>
      </c>
      <c r="Q1373" s="56">
        <v>20</v>
      </c>
      <c r="R1373" s="48" t="s">
        <v>384</v>
      </c>
      <c r="S1373" s="62" t="s">
        <v>385</v>
      </c>
      <c r="T1373" s="73"/>
      <c r="U1373" s="62"/>
      <c r="V1373" s="62"/>
      <c r="W1373" s="52">
        <v>24399792</v>
      </c>
      <c r="X1373" s="57"/>
      <c r="Z1373" s="104" t="s">
        <v>824</v>
      </c>
      <c r="AA1373" s="47" t="str">
        <f>CONCATENATE("&gt;",F1373,"_",C1373," ",Z1373)</f>
        <v>&gt;HEV.R_ HEV</v>
      </c>
      <c r="AB1373" s="44" t="str">
        <f>P1373</f>
        <v>GCGAAGGGGTTGGTTGGATG</v>
      </c>
      <c r="AH1373" s="45">
        <v>1372</v>
      </c>
    </row>
    <row r="1374" spans="1:34" ht="14.25" customHeight="1" thickTop="1" thickBot="1" x14ac:dyDescent="0.25">
      <c r="A1374" s="71">
        <v>100</v>
      </c>
      <c r="B1374" s="53">
        <f>(I1374/1000)/(A1374/1000000)</f>
        <v>415.99999999999994</v>
      </c>
      <c r="C1374" s="45">
        <v>752</v>
      </c>
      <c r="F1374" s="81" t="s">
        <v>394</v>
      </c>
      <c r="H1374" s="48">
        <v>416</v>
      </c>
      <c r="I1374" s="49">
        <v>41.6</v>
      </c>
      <c r="J1374" s="95">
        <v>281</v>
      </c>
      <c r="K1374" s="48">
        <v>26207</v>
      </c>
      <c r="L1374" s="50">
        <v>6767</v>
      </c>
      <c r="M1374" s="48">
        <v>40</v>
      </c>
      <c r="N1374" s="75">
        <v>56.5</v>
      </c>
      <c r="O1374" s="61">
        <v>416</v>
      </c>
      <c r="P1374" s="44" t="s">
        <v>397</v>
      </c>
      <c r="Q1374" s="56">
        <v>22</v>
      </c>
      <c r="R1374" s="48" t="s">
        <v>384</v>
      </c>
      <c r="S1374" s="62" t="s">
        <v>385</v>
      </c>
      <c r="T1374" s="73"/>
      <c r="U1374" s="62"/>
      <c r="V1374" s="62"/>
      <c r="W1374" s="52">
        <v>24399793</v>
      </c>
      <c r="X1374" s="57"/>
      <c r="Z1374" s="104" t="s">
        <v>3239</v>
      </c>
      <c r="AA1374" s="47" t="str">
        <f>CONCATENATE("&gt;",F1374,"_",C1374," ",Z1374)</f>
        <v>&gt;RVF-forw_752 Phlebo.RVFV</v>
      </c>
      <c r="AB1374" s="44" t="str">
        <f>P1374</f>
        <v>TGAAAATTCCTGAGACACATGG</v>
      </c>
      <c r="AH1374" s="45">
        <v>1373</v>
      </c>
    </row>
    <row r="1375" spans="1:34" ht="14.25" customHeight="1" thickTop="1" thickBot="1" x14ac:dyDescent="0.25">
      <c r="A1375" s="71">
        <v>100</v>
      </c>
      <c r="B1375" s="53">
        <f>(I1375/1000)/(A1375/1000000)</f>
        <v>439</v>
      </c>
      <c r="C1375" s="220">
        <v>753</v>
      </c>
      <c r="F1375" s="81" t="s">
        <v>398</v>
      </c>
      <c r="H1375" s="48">
        <v>439</v>
      </c>
      <c r="I1375" s="49">
        <v>43.9</v>
      </c>
      <c r="J1375" s="95">
        <v>279</v>
      </c>
      <c r="K1375" s="48">
        <v>16681</v>
      </c>
      <c r="L1375" s="50">
        <v>6347</v>
      </c>
      <c r="M1375" s="48">
        <v>42</v>
      </c>
      <c r="N1375" s="75">
        <v>55.9</v>
      </c>
      <c r="O1375" s="61">
        <v>439</v>
      </c>
      <c r="P1375" s="44" t="s">
        <v>401</v>
      </c>
      <c r="Q1375" s="56">
        <v>21</v>
      </c>
      <c r="R1375" s="48" t="s">
        <v>384</v>
      </c>
      <c r="S1375" s="62" t="s">
        <v>385</v>
      </c>
      <c r="T1375" s="73"/>
      <c r="U1375" s="62"/>
      <c r="V1375" s="62"/>
      <c r="W1375" s="52">
        <v>24399794</v>
      </c>
      <c r="X1375" s="57"/>
      <c r="Z1375" s="104" t="s">
        <v>3239</v>
      </c>
      <c r="AA1375" s="47" t="str">
        <f>CONCATENATE("&gt;",F1375,"_",C1375," ",Z1375)</f>
        <v>&gt;RVF-rev_753 Phlebo.RVFV</v>
      </c>
      <c r="AB1375" s="44" t="str">
        <f>P1375</f>
        <v>ACTTCCTTGCATCATCTGATG</v>
      </c>
      <c r="AH1375" s="45">
        <v>1374</v>
      </c>
    </row>
    <row r="1376" spans="1:34" ht="14.25" customHeight="1" thickTop="1" thickBot="1" x14ac:dyDescent="0.25">
      <c r="A1376" s="71">
        <v>100</v>
      </c>
      <c r="B1376" s="53">
        <f>(I1376/1000)/(A1376/1000000)</f>
        <v>429</v>
      </c>
      <c r="F1376" s="81" t="s">
        <v>2698</v>
      </c>
      <c r="H1376" s="48">
        <v>429</v>
      </c>
      <c r="I1376" s="49">
        <v>42.9</v>
      </c>
      <c r="J1376" s="95">
        <v>303</v>
      </c>
      <c r="K1376" s="48">
        <v>26573</v>
      </c>
      <c r="L1376" s="50">
        <v>7060</v>
      </c>
      <c r="M1376" s="48">
        <v>34</v>
      </c>
      <c r="N1376" s="75">
        <v>55.3</v>
      </c>
      <c r="O1376" s="61">
        <v>429</v>
      </c>
      <c r="P1376" s="44" t="s">
        <v>1674</v>
      </c>
      <c r="Q1376" s="56">
        <v>23</v>
      </c>
      <c r="R1376" s="48" t="s">
        <v>384</v>
      </c>
      <c r="S1376" s="62" t="s">
        <v>385</v>
      </c>
      <c r="T1376" s="73"/>
      <c r="U1376" s="62"/>
      <c r="V1376" s="62"/>
      <c r="W1376" s="52">
        <v>24399795</v>
      </c>
      <c r="X1376" s="57"/>
      <c r="Z1376" s="104" t="s">
        <v>1681</v>
      </c>
      <c r="AA1376" s="47" t="str">
        <f>CONCATENATE("&gt;",F1376,"_",C1376," ",Z1376)</f>
        <v>&gt;Phlebo_f1_ Phlebo</v>
      </c>
      <c r="AB1376" s="44" t="str">
        <f>P1376</f>
        <v>TTTGCTTATCAAGGATTTGATGC</v>
      </c>
      <c r="AH1376" s="45">
        <v>1375</v>
      </c>
    </row>
    <row r="1377" spans="1:34" ht="14.25" customHeight="1" thickTop="1" thickBot="1" x14ac:dyDescent="0.25">
      <c r="A1377" s="71">
        <v>100</v>
      </c>
      <c r="B1377" s="53">
        <f>(I1377/1000)/(A1377/1000000)</f>
        <v>407.99999999999994</v>
      </c>
      <c r="F1377" s="81" t="s">
        <v>2698</v>
      </c>
      <c r="H1377" s="48">
        <v>408</v>
      </c>
      <c r="I1377" s="49">
        <v>40.799999999999997</v>
      </c>
      <c r="J1377" s="95">
        <v>288</v>
      </c>
      <c r="K1377" s="48">
        <v>43739</v>
      </c>
      <c r="L1377" s="50">
        <v>7060</v>
      </c>
      <c r="M1377" s="48">
        <v>34</v>
      </c>
      <c r="N1377" s="75">
        <v>55.3</v>
      </c>
      <c r="O1377" s="61">
        <v>408</v>
      </c>
      <c r="P1377" s="44" t="s">
        <v>1674</v>
      </c>
      <c r="Q1377" s="56">
        <v>23</v>
      </c>
      <c r="R1377" s="48" t="s">
        <v>384</v>
      </c>
      <c r="S1377" s="62" t="s">
        <v>385</v>
      </c>
      <c r="T1377" s="73"/>
      <c r="U1377" s="62"/>
      <c r="V1377" s="62"/>
      <c r="W1377" s="52">
        <v>24399796</v>
      </c>
      <c r="X1377" s="57"/>
      <c r="Z1377" s="104" t="s">
        <v>1681</v>
      </c>
      <c r="AA1377" s="47" t="str">
        <f>CONCATENATE("&gt;",F1377,"_",C1377," ",Z1377)</f>
        <v>&gt;Phlebo_f1_ Phlebo</v>
      </c>
      <c r="AB1377" s="44" t="str">
        <f>P1377</f>
        <v>TTTGCTTATCAAGGATTTGATGC</v>
      </c>
      <c r="AH1377" s="45">
        <v>1376</v>
      </c>
    </row>
    <row r="1378" spans="1:34" ht="14.25" customHeight="1" thickTop="1" thickBot="1" x14ac:dyDescent="0.25">
      <c r="A1378" s="71">
        <v>100</v>
      </c>
      <c r="B1378" s="53">
        <f>(I1378/1000)/(A1378/1000000)</f>
        <v>472.99999999999994</v>
      </c>
      <c r="F1378" s="81" t="s">
        <v>2699</v>
      </c>
      <c r="H1378" s="48">
        <v>473</v>
      </c>
      <c r="I1378" s="49">
        <v>47.3</v>
      </c>
      <c r="J1378" s="95">
        <v>318</v>
      </c>
      <c r="K1378" s="48">
        <v>44136</v>
      </c>
      <c r="L1378" s="50">
        <v>6715</v>
      </c>
      <c r="M1378" s="48">
        <v>36</v>
      </c>
      <c r="N1378" s="75">
        <v>54.7</v>
      </c>
      <c r="O1378" s="61">
        <v>473</v>
      </c>
      <c r="P1378" s="44" t="s">
        <v>1675</v>
      </c>
      <c r="Q1378" s="56">
        <v>22</v>
      </c>
      <c r="R1378" s="48" t="s">
        <v>384</v>
      </c>
      <c r="S1378" s="62" t="s">
        <v>385</v>
      </c>
      <c r="T1378" s="73"/>
      <c r="U1378" s="62"/>
      <c r="V1378" s="62"/>
      <c r="W1378" s="52">
        <v>24399797</v>
      </c>
      <c r="X1378" s="57"/>
      <c r="Z1378" s="104" t="s">
        <v>1681</v>
      </c>
      <c r="AA1378" s="47" t="str">
        <f>CONCATENATE("&gt;",F1378,"_",C1378," ",Z1378)</f>
        <v>&gt;Phlebo_f2_ Phlebo</v>
      </c>
      <c r="AB1378" s="44" t="str">
        <f>P1378</f>
        <v>TTTGCTTATCAAGGATTTGACC</v>
      </c>
      <c r="AH1378" s="45">
        <v>1377</v>
      </c>
    </row>
    <row r="1379" spans="1:34" ht="14.25" customHeight="1" thickTop="1" thickBot="1" x14ac:dyDescent="0.25">
      <c r="A1379" s="71">
        <v>100</v>
      </c>
      <c r="B1379" s="53">
        <f>(I1379/1000)/(A1379/1000000)</f>
        <v>448</v>
      </c>
      <c r="F1379" s="81" t="s">
        <v>2699</v>
      </c>
      <c r="H1379" s="48">
        <v>448</v>
      </c>
      <c r="I1379" s="49">
        <v>44.8</v>
      </c>
      <c r="J1379" s="95">
        <v>301</v>
      </c>
      <c r="K1379" s="48">
        <v>22555</v>
      </c>
      <c r="L1379" s="50">
        <v>6715</v>
      </c>
      <c r="M1379" s="48">
        <v>36</v>
      </c>
      <c r="N1379" s="75">
        <v>54.7</v>
      </c>
      <c r="O1379" s="61">
        <v>448</v>
      </c>
      <c r="P1379" s="44" t="s">
        <v>1675</v>
      </c>
      <c r="Q1379" s="56">
        <v>22</v>
      </c>
      <c r="R1379" s="48" t="s">
        <v>384</v>
      </c>
      <c r="S1379" s="62" t="s">
        <v>385</v>
      </c>
      <c r="T1379" s="73"/>
      <c r="U1379" s="62"/>
      <c r="V1379" s="62"/>
      <c r="W1379" s="52">
        <v>24399798</v>
      </c>
      <c r="X1379" s="57"/>
      <c r="Z1379" s="104" t="s">
        <v>1681</v>
      </c>
      <c r="AA1379" s="47" t="str">
        <f>CONCATENATE("&gt;",F1379,"_",C1379," ",Z1379)</f>
        <v>&gt;Phlebo_f2_ Phlebo</v>
      </c>
      <c r="AB1379" s="44" t="str">
        <f>P1379</f>
        <v>TTTGCTTATCAAGGATTTGACC</v>
      </c>
      <c r="AH1379" s="45">
        <v>1378</v>
      </c>
    </row>
    <row r="1380" spans="1:34" ht="14.25" customHeight="1" thickTop="1" thickBot="1" x14ac:dyDescent="0.25">
      <c r="A1380" s="71">
        <v>100</v>
      </c>
      <c r="B1380" s="53">
        <f>(I1380/1000)/(A1380/1000000)</f>
        <v>221</v>
      </c>
      <c r="F1380" s="81" t="s">
        <v>2700</v>
      </c>
      <c r="H1380" s="48">
        <v>221</v>
      </c>
      <c r="I1380" s="49">
        <v>22.1</v>
      </c>
      <c r="J1380" s="95">
        <v>217</v>
      </c>
      <c r="K1380" s="48">
        <v>35247</v>
      </c>
      <c r="L1380" s="50">
        <v>9817</v>
      </c>
      <c r="M1380" s="48">
        <v>46</v>
      </c>
      <c r="N1380" s="75">
        <v>68.2</v>
      </c>
      <c r="O1380" s="61">
        <v>221</v>
      </c>
      <c r="P1380" s="44" t="s">
        <v>1673</v>
      </c>
      <c r="Q1380" s="56">
        <v>32</v>
      </c>
      <c r="R1380" s="48" t="s">
        <v>384</v>
      </c>
      <c r="S1380" s="62" t="s">
        <v>385</v>
      </c>
      <c r="T1380" s="73"/>
      <c r="U1380" s="62"/>
      <c r="V1380" s="62"/>
      <c r="W1380" s="52">
        <v>24399799</v>
      </c>
      <c r="X1380" s="57"/>
      <c r="Z1380" s="104" t="s">
        <v>1681</v>
      </c>
      <c r="AA1380" s="47" t="str">
        <f>CONCATENATE("&gt;",F1380,"_",C1380," ",Z1380)</f>
        <v>&gt;Phlebo_r_ Phlebo</v>
      </c>
      <c r="AB1380" s="44" t="str">
        <f>P1380</f>
        <v>TCAATCAGTCCAGCAAAGCTGGGATGCATCAT</v>
      </c>
      <c r="AH1380" s="45">
        <v>1379</v>
      </c>
    </row>
    <row r="1381" spans="1:34" ht="14.25" customHeight="1" thickTop="1" thickBot="1" x14ac:dyDescent="0.25">
      <c r="A1381" s="71">
        <v>100</v>
      </c>
      <c r="B1381" s="53">
        <f>(I1381/1000)/(A1381/1000000)</f>
        <v>270</v>
      </c>
      <c r="F1381" s="81" t="s">
        <v>2700</v>
      </c>
      <c r="H1381" s="48">
        <v>270</v>
      </c>
      <c r="I1381" s="49">
        <v>27</v>
      </c>
      <c r="J1381" s="95">
        <v>265</v>
      </c>
      <c r="K1381" s="48">
        <v>26908</v>
      </c>
      <c r="L1381" s="50">
        <v>9817</v>
      </c>
      <c r="M1381" s="48">
        <v>46</v>
      </c>
      <c r="N1381" s="75">
        <v>68.2</v>
      </c>
      <c r="O1381" s="61">
        <v>270</v>
      </c>
      <c r="P1381" s="44" t="s">
        <v>1673</v>
      </c>
      <c r="Q1381" s="56">
        <v>32</v>
      </c>
      <c r="R1381" s="48" t="s">
        <v>384</v>
      </c>
      <c r="S1381" s="62" t="s">
        <v>385</v>
      </c>
      <c r="T1381" s="73"/>
      <c r="U1381" s="62"/>
      <c r="V1381" s="62"/>
      <c r="W1381" s="52">
        <v>24399800</v>
      </c>
      <c r="X1381" s="57"/>
      <c r="Z1381" s="104" t="s">
        <v>1681</v>
      </c>
      <c r="AA1381" s="47" t="str">
        <f>CONCATENATE("&gt;",F1381,"_",C1381," ",Z1381)</f>
        <v>&gt;Phlebo_r_ Phlebo</v>
      </c>
      <c r="AB1381" s="44" t="str">
        <f>P1381</f>
        <v>TCAATCAGTCCAGCAAAGCTGGGATGCATCAT</v>
      </c>
      <c r="AH1381" s="45">
        <v>1380</v>
      </c>
    </row>
    <row r="1382" spans="1:34" ht="14.25" customHeight="1" thickTop="1" thickBot="1" x14ac:dyDescent="0.25">
      <c r="A1382" s="71">
        <v>100</v>
      </c>
      <c r="B1382" s="53">
        <f>(I1382/1000)/(A1382/1000000)</f>
        <v>294</v>
      </c>
      <c r="C1382" s="220"/>
      <c r="F1382" s="81" t="s">
        <v>2701</v>
      </c>
      <c r="H1382" s="48">
        <v>294</v>
      </c>
      <c r="I1382" s="49">
        <v>29.4</v>
      </c>
      <c r="J1382" s="95">
        <v>226</v>
      </c>
      <c r="K1382" s="48">
        <v>22494</v>
      </c>
      <c r="L1382" s="50">
        <v>7704</v>
      </c>
      <c r="M1382" s="48">
        <v>32</v>
      </c>
      <c r="N1382" s="75">
        <v>56.4</v>
      </c>
      <c r="O1382" s="61">
        <v>294</v>
      </c>
      <c r="P1382" s="44" t="s">
        <v>2702</v>
      </c>
      <c r="Q1382" s="56">
        <v>25</v>
      </c>
      <c r="R1382" s="48" t="s">
        <v>384</v>
      </c>
      <c r="S1382" s="62" t="s">
        <v>385</v>
      </c>
      <c r="T1382" s="73"/>
      <c r="U1382" s="62"/>
      <c r="V1382" s="62"/>
      <c r="W1382" s="52">
        <v>24399801</v>
      </c>
      <c r="X1382" s="57"/>
      <c r="Z1382" s="104" t="s">
        <v>3303</v>
      </c>
      <c r="AA1382" s="47" t="str">
        <f>CONCATENATE("&gt;",F1382,"_",C1382," ",Z1382)</f>
        <v>&gt;NRIV_F_ BunyaV.Bunyamw.Ngari</v>
      </c>
      <c r="AB1382" s="44" t="str">
        <f>P1382</f>
        <v>GCTGGAAGATTACTGTATATAATAC</v>
      </c>
      <c r="AH1382" s="45">
        <v>1381</v>
      </c>
    </row>
    <row r="1383" spans="1:34" ht="14.25" customHeight="1" thickTop="1" thickBot="1" x14ac:dyDescent="0.25">
      <c r="A1383" s="71">
        <v>100</v>
      </c>
      <c r="B1383" s="53">
        <f>(I1383/1000)/(A1383/1000000)</f>
        <v>238.99999999999997</v>
      </c>
      <c r="C1383" s="220"/>
      <c r="F1383" s="81" t="s">
        <v>2703</v>
      </c>
      <c r="H1383" s="48">
        <v>239</v>
      </c>
      <c r="I1383" s="49">
        <v>23.9</v>
      </c>
      <c r="J1383" s="95">
        <v>162</v>
      </c>
      <c r="K1383" s="48">
        <v>36281</v>
      </c>
      <c r="L1383" s="50">
        <v>6809</v>
      </c>
      <c r="M1383" s="48">
        <v>59</v>
      </c>
      <c r="N1383" s="75">
        <v>64</v>
      </c>
      <c r="O1383" s="61">
        <v>239</v>
      </c>
      <c r="P1383" s="44" t="s">
        <v>2704</v>
      </c>
      <c r="Q1383" s="56">
        <v>22</v>
      </c>
      <c r="R1383" s="48" t="s">
        <v>384</v>
      </c>
      <c r="S1383" s="62" t="s">
        <v>385</v>
      </c>
      <c r="T1383" s="73"/>
      <c r="U1383" s="62"/>
      <c r="V1383" s="62"/>
      <c r="W1383" s="52">
        <v>24399802</v>
      </c>
      <c r="X1383" s="57"/>
      <c r="Z1383" s="104" t="s">
        <v>3303</v>
      </c>
      <c r="AA1383" s="47" t="str">
        <f>CONCATENATE("&gt;",F1383,"_",C1383," ",Z1383)</f>
        <v>&gt;NRIV_R_ BunyaV.Bunyamw.Ngari</v>
      </c>
      <c r="AB1383" s="44" t="str">
        <f>P1383</f>
        <v>CAAGGAATCCACTGAGGCGGTG</v>
      </c>
      <c r="AH1383" s="45">
        <v>1382</v>
      </c>
    </row>
    <row r="1384" spans="1:34" ht="14.25" customHeight="1" thickTop="1" thickBot="1" x14ac:dyDescent="0.25">
      <c r="A1384" s="71">
        <v>100</v>
      </c>
      <c r="B1384" s="53">
        <f>(I1384/1000)/(A1384/1000000)</f>
        <v>411</v>
      </c>
      <c r="C1384" s="220"/>
      <c r="F1384" s="81" t="s">
        <v>2705</v>
      </c>
      <c r="H1384" s="48">
        <v>411</v>
      </c>
      <c r="I1384" s="49">
        <v>41.1</v>
      </c>
      <c r="J1384" s="95">
        <v>253</v>
      </c>
      <c r="K1384" s="48">
        <v>28338</v>
      </c>
      <c r="L1384" s="50">
        <v>6164</v>
      </c>
      <c r="M1384" s="48">
        <v>55</v>
      </c>
      <c r="N1384" s="75">
        <v>59.4</v>
      </c>
      <c r="O1384" s="61">
        <v>411</v>
      </c>
      <c r="P1384" s="44" t="s">
        <v>520</v>
      </c>
      <c r="Q1384" s="56">
        <v>20</v>
      </c>
      <c r="R1384" s="48" t="s">
        <v>384</v>
      </c>
      <c r="S1384" s="62" t="s">
        <v>385</v>
      </c>
      <c r="T1384" s="73"/>
      <c r="U1384" s="62"/>
      <c r="V1384" s="62"/>
      <c r="W1384" s="52">
        <v>24399803</v>
      </c>
      <c r="X1384" s="57"/>
      <c r="Z1384" s="104" t="s">
        <v>3253</v>
      </c>
      <c r="AA1384" s="47" t="str">
        <f>CONCATENATE("&gt;",F1384,"_",C1384," ",Z1384)</f>
        <v>&gt;WNf1.5nc_ Flav.WNV</v>
      </c>
      <c r="AB1384" s="44" t="str">
        <f>P1384</f>
        <v>AGTAGTTCGCCTGTGTGAGC</v>
      </c>
      <c r="AH1384" s="45">
        <v>1383</v>
      </c>
    </row>
    <row r="1385" spans="1:34" ht="14.25" customHeight="1" thickTop="1" thickBot="1" x14ac:dyDescent="0.25">
      <c r="A1385" s="71">
        <v>100</v>
      </c>
      <c r="B1385" s="53">
        <f>(I1385/1000)/(A1385/1000000)</f>
        <v>533.99999999999989</v>
      </c>
      <c r="F1385" s="81" t="s">
        <v>2706</v>
      </c>
      <c r="H1385" s="48">
        <v>534</v>
      </c>
      <c r="I1385" s="49">
        <v>53.4</v>
      </c>
      <c r="J1385" s="95">
        <v>307</v>
      </c>
      <c r="K1385" s="48">
        <v>36404</v>
      </c>
      <c r="L1385" s="50">
        <v>5746</v>
      </c>
      <c r="M1385" s="48">
        <v>52</v>
      </c>
      <c r="N1385" s="75">
        <v>56.7</v>
      </c>
      <c r="O1385" s="61">
        <v>534</v>
      </c>
      <c r="P1385" s="44" t="s">
        <v>521</v>
      </c>
      <c r="Q1385" s="56">
        <v>19</v>
      </c>
      <c r="R1385" s="48" t="s">
        <v>384</v>
      </c>
      <c r="S1385" s="62" t="s">
        <v>385</v>
      </c>
      <c r="T1385" s="73"/>
      <c r="U1385" s="62"/>
      <c r="V1385" s="62"/>
      <c r="W1385" s="52">
        <v>24399804</v>
      </c>
      <c r="X1385" s="57"/>
      <c r="Z1385" s="104" t="s">
        <v>3253</v>
      </c>
      <c r="AA1385" s="47" t="str">
        <f>CONCATENATE("&gt;",F1385,"_",C1385," ",Z1385)</f>
        <v>&gt;WNr1.5nc_ Flav.WNV</v>
      </c>
      <c r="AB1385" s="44" t="str">
        <f>P1385</f>
        <v>GCCCTCCTGGTTTCTTAGA</v>
      </c>
      <c r="AH1385" s="45">
        <v>1384</v>
      </c>
    </row>
    <row r="1386" spans="1:34" ht="14.25" customHeight="1" thickTop="1" thickBot="1" x14ac:dyDescent="0.25">
      <c r="A1386" s="71">
        <v>100</v>
      </c>
      <c r="B1386" s="53">
        <f>(I1386/1000)/(A1386/1000000)</f>
        <v>123.99999999999999</v>
      </c>
      <c r="C1386" s="220"/>
      <c r="F1386" s="81" t="s">
        <v>402</v>
      </c>
      <c r="H1386" s="48">
        <v>124</v>
      </c>
      <c r="I1386" s="49">
        <v>12.4</v>
      </c>
      <c r="J1386" s="95">
        <v>122</v>
      </c>
      <c r="K1386" s="48">
        <v>43922</v>
      </c>
      <c r="L1386" s="50">
        <v>9808</v>
      </c>
      <c r="M1386" s="48">
        <v>53</v>
      </c>
      <c r="N1386" s="75">
        <v>68</v>
      </c>
      <c r="O1386" s="61">
        <v>124</v>
      </c>
      <c r="P1386" s="44" t="s">
        <v>405</v>
      </c>
      <c r="Q1386" s="56">
        <v>28</v>
      </c>
      <c r="R1386" s="48" t="s">
        <v>384</v>
      </c>
      <c r="S1386" s="62" t="s">
        <v>406</v>
      </c>
      <c r="T1386" s="73" t="s">
        <v>278</v>
      </c>
      <c r="U1386" s="62" t="s">
        <v>426</v>
      </c>
      <c r="V1386" s="62"/>
      <c r="W1386" s="52">
        <v>24399805</v>
      </c>
      <c r="X1386" s="57"/>
      <c r="Z1386" s="104" t="s">
        <v>3239</v>
      </c>
      <c r="AA1386" s="47" t="str">
        <f>CONCATENATE("&gt;",F1386,"_",C1386," ",Z1386)</f>
        <v>&gt;RVF-Sonde_ Phlebo.RVFV</v>
      </c>
      <c r="AB1386" s="44" t="str">
        <f>P1386</f>
        <v>CAATGTAAGGGGCCTGTGTGGACTTGTG</v>
      </c>
      <c r="AH1386" s="45">
        <v>1385</v>
      </c>
    </row>
    <row r="1387" spans="1:34" ht="14.25" customHeight="1" thickTop="1" thickBot="1" x14ac:dyDescent="0.25">
      <c r="A1387" s="71">
        <v>100</v>
      </c>
      <c r="B1387" s="53">
        <f>(I1387/1000)/(A1387/1000000)</f>
        <v>207</v>
      </c>
      <c r="F1387" s="81" t="s">
        <v>2707</v>
      </c>
      <c r="H1387" s="48">
        <v>207</v>
      </c>
      <c r="I1387" s="49">
        <v>20.7</v>
      </c>
      <c r="J1387" s="95">
        <v>155</v>
      </c>
      <c r="K1387" s="48">
        <v>42491</v>
      </c>
      <c r="L1387" s="50">
        <v>7517</v>
      </c>
      <c r="M1387" s="48">
        <v>54</v>
      </c>
      <c r="N1387" s="75">
        <v>60.8</v>
      </c>
      <c r="O1387" s="61">
        <v>207</v>
      </c>
      <c r="P1387" s="44" t="s">
        <v>784</v>
      </c>
      <c r="Q1387" s="56">
        <v>21</v>
      </c>
      <c r="R1387" s="48" t="s">
        <v>384</v>
      </c>
      <c r="S1387" s="62" t="s">
        <v>406</v>
      </c>
      <c r="T1387" s="73" t="s">
        <v>278</v>
      </c>
      <c r="U1387" s="62" t="s">
        <v>426</v>
      </c>
      <c r="V1387" s="62"/>
      <c r="W1387" s="52">
        <v>24399806</v>
      </c>
      <c r="X1387" s="57"/>
      <c r="Z1387" s="104" t="s">
        <v>824</v>
      </c>
      <c r="AA1387" s="47" t="str">
        <f>CONCATENATE("&gt;",F1387,"_",C1387," ",Z1387)</f>
        <v>&gt;HEV.P_ HEV</v>
      </c>
      <c r="AB1387" s="44" t="str">
        <f>P1387</f>
        <v>TGACMGGGTTGATTCTCAGCC</v>
      </c>
      <c r="AH1387" s="45">
        <v>1386</v>
      </c>
    </row>
    <row r="1388" spans="1:34" ht="14.25" customHeight="1" thickTop="1" thickBot="1" x14ac:dyDescent="0.25">
      <c r="A1388" s="71">
        <v>100</v>
      </c>
      <c r="B1388" s="53">
        <f>(I1388/1000)/(A1388/1000000)</f>
        <v>57</v>
      </c>
      <c r="C1388" s="220"/>
      <c r="F1388" s="81" t="s">
        <v>2708</v>
      </c>
      <c r="H1388" s="48">
        <v>57</v>
      </c>
      <c r="I1388" s="49">
        <v>5.7</v>
      </c>
      <c r="J1388" s="95">
        <v>49</v>
      </c>
      <c r="K1388" s="48">
        <v>25934</v>
      </c>
      <c r="L1388" s="50">
        <v>8703</v>
      </c>
      <c r="M1388" s="48">
        <v>52</v>
      </c>
      <c r="N1388" s="75">
        <v>64.599999999999994</v>
      </c>
      <c r="O1388" s="61">
        <v>57</v>
      </c>
      <c r="P1388" s="44" t="s">
        <v>2710</v>
      </c>
      <c r="Q1388" s="56">
        <v>25</v>
      </c>
      <c r="R1388" s="48" t="s">
        <v>384</v>
      </c>
      <c r="S1388" s="62" t="s">
        <v>406</v>
      </c>
      <c r="T1388" s="73" t="s">
        <v>278</v>
      </c>
      <c r="U1388" s="62" t="s">
        <v>426</v>
      </c>
      <c r="V1388" s="62"/>
      <c r="W1388" s="52">
        <v>24399807</v>
      </c>
      <c r="X1388" s="57"/>
      <c r="Z1388" s="104" t="s">
        <v>3303</v>
      </c>
      <c r="AA1388" s="47" t="str">
        <f>CONCATENATE("&gt;",F1388,"_",C1388," ",Z1388)</f>
        <v>&gt;NRIV_P_ BunyaV.Bunyamw.Ngari</v>
      </c>
      <c r="AB1388" s="44" t="str">
        <f>P1388</f>
        <v>AACAACCCAGTTCCTGACGATGGTC</v>
      </c>
      <c r="AH1388" s="45">
        <v>1387</v>
      </c>
    </row>
    <row r="1389" spans="1:34" ht="14.25" customHeight="1" thickTop="1" thickBot="1" x14ac:dyDescent="0.25">
      <c r="A1389" s="71">
        <v>100</v>
      </c>
      <c r="B1389" s="53">
        <f>(I1389/1000)/(A1389/1000000)</f>
        <v>114</v>
      </c>
      <c r="C1389" s="220" t="s">
        <v>3148</v>
      </c>
      <c r="F1389" s="81" t="s">
        <v>2709</v>
      </c>
      <c r="H1389" s="48">
        <v>114</v>
      </c>
      <c r="I1389" s="49">
        <v>11.4</v>
      </c>
      <c r="J1389" s="95">
        <v>112</v>
      </c>
      <c r="K1389" s="48">
        <v>43559</v>
      </c>
      <c r="L1389" s="50">
        <v>9881</v>
      </c>
      <c r="M1389" s="48">
        <v>34</v>
      </c>
      <c r="N1389" s="75">
        <v>61</v>
      </c>
      <c r="O1389" s="61">
        <v>114</v>
      </c>
      <c r="P1389" s="44" t="s">
        <v>524</v>
      </c>
      <c r="Q1389" s="56">
        <v>29</v>
      </c>
      <c r="R1389" s="48" t="s">
        <v>384</v>
      </c>
      <c r="S1389" s="62" t="s">
        <v>406</v>
      </c>
      <c r="T1389" s="73" t="s">
        <v>278</v>
      </c>
      <c r="U1389" s="62" t="s">
        <v>426</v>
      </c>
      <c r="V1389" s="62"/>
      <c r="W1389" s="52">
        <v>24399808</v>
      </c>
      <c r="X1389" s="57"/>
      <c r="Z1389" s="104" t="s">
        <v>3253</v>
      </c>
      <c r="AA1389" s="47" t="str">
        <f>CONCATENATE("&gt;",F1389,"_",C1389," ",Z1389)</f>
        <v>&gt;WNs2.5nc_363d Flav.WNV</v>
      </c>
      <c r="AB1389" s="44" t="str">
        <f>P1389</f>
        <v>AATCCTCACAAACACTACTAAGTTTGTCA</v>
      </c>
      <c r="AH1389" s="45">
        <v>1388</v>
      </c>
    </row>
    <row r="1390" spans="1:34" ht="14.25" customHeight="1" thickTop="1" thickBot="1" x14ac:dyDescent="0.25">
      <c r="A1390" s="71">
        <v>100</v>
      </c>
      <c r="B1390" s="53">
        <f>(I1390/1000)/(A1390/1000000)</f>
        <v>475</v>
      </c>
      <c r="C1390" s="220"/>
      <c r="F1390" s="81" t="s">
        <v>1529</v>
      </c>
      <c r="H1390" s="48">
        <v>475</v>
      </c>
      <c r="I1390" s="49">
        <v>47.5</v>
      </c>
      <c r="J1390" s="95">
        <v>293</v>
      </c>
      <c r="K1390" s="48">
        <v>41913</v>
      </c>
      <c r="L1390" s="50">
        <v>6164</v>
      </c>
      <c r="M1390" s="48">
        <v>55</v>
      </c>
      <c r="N1390" s="75">
        <v>59.4</v>
      </c>
      <c r="O1390" s="61">
        <v>475</v>
      </c>
      <c r="P1390" s="44" t="s">
        <v>520</v>
      </c>
      <c r="Q1390" s="56">
        <v>20</v>
      </c>
      <c r="R1390" s="48" t="s">
        <v>384</v>
      </c>
      <c r="S1390" s="62" t="s">
        <v>385</v>
      </c>
      <c r="T1390" s="73"/>
      <c r="U1390" s="62"/>
      <c r="V1390" s="62"/>
      <c r="W1390" s="52">
        <v>25408147</v>
      </c>
      <c r="X1390" s="57"/>
      <c r="Z1390" s="104" t="s">
        <v>3253</v>
      </c>
      <c r="AA1390" s="47" t="str">
        <f>CONCATENATE("&gt;",F1390,"_",C1390," ",Z1390)</f>
        <v>&gt;INEID.WNf1.5nc_ Flav.WNV</v>
      </c>
      <c r="AB1390" s="44" t="str">
        <f>P1390</f>
        <v>AGTAGTTCGCCTGTGTGAGC</v>
      </c>
      <c r="AH1390" s="45">
        <v>1389</v>
      </c>
    </row>
    <row r="1391" spans="1:34" ht="14.25" customHeight="1" thickTop="1" thickBot="1" x14ac:dyDescent="0.25">
      <c r="A1391" s="71">
        <v>100</v>
      </c>
      <c r="B1391" s="53">
        <f>(I1391/1000)/(A1391/1000000)</f>
        <v>391</v>
      </c>
      <c r="C1391" s="220"/>
      <c r="F1391" s="81" t="s">
        <v>1529</v>
      </c>
      <c r="H1391" s="48">
        <v>391</v>
      </c>
      <c r="I1391" s="49">
        <v>39.1</v>
      </c>
      <c r="J1391" s="95">
        <v>241</v>
      </c>
      <c r="K1391" s="48">
        <v>12997</v>
      </c>
      <c r="L1391" s="50">
        <v>6164</v>
      </c>
      <c r="M1391" s="48">
        <v>55</v>
      </c>
      <c r="N1391" s="75">
        <v>59.4</v>
      </c>
      <c r="O1391" s="61">
        <v>391</v>
      </c>
      <c r="P1391" s="44" t="s">
        <v>520</v>
      </c>
      <c r="Q1391" s="56">
        <v>20</v>
      </c>
      <c r="R1391" s="48" t="s">
        <v>384</v>
      </c>
      <c r="S1391" s="62" t="s">
        <v>385</v>
      </c>
      <c r="T1391" s="73"/>
      <c r="U1391" s="62"/>
      <c r="V1391" s="62"/>
      <c r="W1391" s="52">
        <v>25408148</v>
      </c>
      <c r="X1391" s="57"/>
      <c r="Z1391" s="104" t="s">
        <v>3253</v>
      </c>
      <c r="AA1391" s="47" t="str">
        <f>CONCATENATE("&gt;",F1391,"_",C1391," ",Z1391)</f>
        <v>&gt;INEID.WNf1.5nc_ Flav.WNV</v>
      </c>
      <c r="AB1391" s="44" t="str">
        <f>P1391</f>
        <v>AGTAGTTCGCCTGTGTGAGC</v>
      </c>
      <c r="AH1391" s="45">
        <v>1390</v>
      </c>
    </row>
    <row r="1392" spans="1:34" ht="14.25" customHeight="1" thickTop="1" thickBot="1" x14ac:dyDescent="0.25">
      <c r="A1392" s="71">
        <v>100</v>
      </c>
      <c r="B1392" s="53">
        <f>(I1392/1000)/(A1392/1000000)</f>
        <v>388.99999999999994</v>
      </c>
      <c r="C1392" s="220"/>
      <c r="F1392" s="81" t="s">
        <v>1529</v>
      </c>
      <c r="H1392" s="48">
        <v>389</v>
      </c>
      <c r="I1392" s="49">
        <v>38.9</v>
      </c>
      <c r="J1392" s="95">
        <v>240</v>
      </c>
      <c r="K1392" s="48">
        <v>47331</v>
      </c>
      <c r="L1392" s="50">
        <v>6164</v>
      </c>
      <c r="M1392" s="48">
        <v>55</v>
      </c>
      <c r="N1392" s="75">
        <v>59.4</v>
      </c>
      <c r="O1392" s="61">
        <v>389</v>
      </c>
      <c r="P1392" s="44" t="s">
        <v>520</v>
      </c>
      <c r="Q1392" s="56">
        <v>20</v>
      </c>
      <c r="R1392" s="48" t="s">
        <v>384</v>
      </c>
      <c r="S1392" s="62" t="s">
        <v>385</v>
      </c>
      <c r="T1392" s="73"/>
      <c r="U1392" s="62"/>
      <c r="V1392" s="62"/>
      <c r="W1392" s="52">
        <v>25408149</v>
      </c>
      <c r="X1392" s="57"/>
      <c r="Z1392" s="104" t="s">
        <v>3253</v>
      </c>
      <c r="AA1392" s="47" t="str">
        <f>CONCATENATE("&gt;",F1392,"_",C1392," ",Z1392)</f>
        <v>&gt;INEID.WNf1.5nc_ Flav.WNV</v>
      </c>
      <c r="AB1392" s="44" t="str">
        <f>P1392</f>
        <v>AGTAGTTCGCCTGTGTGAGC</v>
      </c>
      <c r="AH1392" s="45">
        <v>1391</v>
      </c>
    </row>
    <row r="1393" spans="1:34" ht="14.25" customHeight="1" thickTop="1" thickBot="1" x14ac:dyDescent="0.25">
      <c r="A1393" s="71">
        <v>100</v>
      </c>
      <c r="B1393" s="53">
        <f>(I1393/1000)/(A1393/1000000)</f>
        <v>461</v>
      </c>
      <c r="F1393" s="81" t="s">
        <v>1530</v>
      </c>
      <c r="H1393" s="48">
        <v>461</v>
      </c>
      <c r="I1393" s="49">
        <v>46.1</v>
      </c>
      <c r="J1393" s="95">
        <v>265</v>
      </c>
      <c r="K1393" s="48">
        <v>22859</v>
      </c>
      <c r="L1393" s="50">
        <v>5746</v>
      </c>
      <c r="M1393" s="48">
        <v>52</v>
      </c>
      <c r="N1393" s="75">
        <v>56.7</v>
      </c>
      <c r="O1393" s="61">
        <v>461</v>
      </c>
      <c r="P1393" s="44" t="s">
        <v>521</v>
      </c>
      <c r="Q1393" s="56">
        <v>19</v>
      </c>
      <c r="R1393" s="48" t="s">
        <v>384</v>
      </c>
      <c r="S1393" s="62" t="s">
        <v>385</v>
      </c>
      <c r="T1393" s="73"/>
      <c r="U1393" s="62"/>
      <c r="V1393" s="62"/>
      <c r="W1393" s="52">
        <v>25408150</v>
      </c>
      <c r="X1393" s="57"/>
      <c r="Z1393" s="104" t="s">
        <v>3253</v>
      </c>
      <c r="AA1393" s="47" t="str">
        <f>CONCATENATE("&gt;",F1393,"_",C1393," ",Z1393)</f>
        <v>&gt;INEID.WNr1.5nc_ Flav.WNV</v>
      </c>
      <c r="AB1393" s="44" t="str">
        <f>P1393</f>
        <v>GCCCTCCTGGTTTCTTAGA</v>
      </c>
      <c r="AH1393" s="45">
        <v>1392</v>
      </c>
    </row>
    <row r="1394" spans="1:34" ht="14.25" customHeight="1" thickTop="1" thickBot="1" x14ac:dyDescent="0.25">
      <c r="A1394" s="71">
        <v>100</v>
      </c>
      <c r="B1394" s="53">
        <f>(I1394/1000)/(A1394/1000000)</f>
        <v>465</v>
      </c>
      <c r="F1394" s="81" t="s">
        <v>1530</v>
      </c>
      <c r="H1394" s="48">
        <v>465</v>
      </c>
      <c r="I1394" s="49">
        <v>46.5</v>
      </c>
      <c r="J1394" s="95">
        <v>267</v>
      </c>
      <c r="K1394" s="48">
        <v>25781</v>
      </c>
      <c r="L1394" s="50">
        <v>5746</v>
      </c>
      <c r="M1394" s="48">
        <v>52</v>
      </c>
      <c r="N1394" s="75">
        <v>56.7</v>
      </c>
      <c r="O1394" s="61">
        <v>465</v>
      </c>
      <c r="P1394" s="44" t="s">
        <v>521</v>
      </c>
      <c r="Q1394" s="56">
        <v>19</v>
      </c>
      <c r="R1394" s="48" t="s">
        <v>384</v>
      </c>
      <c r="S1394" s="62" t="s">
        <v>385</v>
      </c>
      <c r="T1394" s="73"/>
      <c r="U1394" s="62"/>
      <c r="V1394" s="62"/>
      <c r="W1394" s="52">
        <v>25408151</v>
      </c>
      <c r="X1394" s="57"/>
      <c r="Z1394" s="104" t="s">
        <v>3253</v>
      </c>
      <c r="AA1394" s="47" t="str">
        <f>CONCATENATE("&gt;",F1394,"_",C1394," ",Z1394)</f>
        <v>&gt;INEID.WNr1.5nc_ Flav.WNV</v>
      </c>
      <c r="AB1394" s="44" t="str">
        <f>P1394</f>
        <v>GCCCTCCTGGTTTCTTAGA</v>
      </c>
      <c r="AH1394" s="45">
        <v>1393</v>
      </c>
    </row>
    <row r="1395" spans="1:34" ht="14.25" customHeight="1" thickTop="1" thickBot="1" x14ac:dyDescent="0.25">
      <c r="A1395" s="71">
        <v>100</v>
      </c>
      <c r="B1395" s="53">
        <f>(I1395/1000)/(A1395/1000000)</f>
        <v>382.99999999999994</v>
      </c>
      <c r="F1395" s="81" t="s">
        <v>1530</v>
      </c>
      <c r="H1395" s="48">
        <v>383</v>
      </c>
      <c r="I1395" s="49">
        <v>38.299999999999997</v>
      </c>
      <c r="J1395" s="95">
        <v>220</v>
      </c>
      <c r="K1395" s="48">
        <v>42552</v>
      </c>
      <c r="L1395" s="50">
        <v>5746</v>
      </c>
      <c r="M1395" s="48">
        <v>52</v>
      </c>
      <c r="N1395" s="75">
        <v>56.7</v>
      </c>
      <c r="O1395" s="61">
        <v>383</v>
      </c>
      <c r="P1395" s="44" t="s">
        <v>521</v>
      </c>
      <c r="Q1395" s="56">
        <v>19</v>
      </c>
      <c r="R1395" s="48" t="s">
        <v>384</v>
      </c>
      <c r="S1395" s="62" t="s">
        <v>385</v>
      </c>
      <c r="T1395" s="73"/>
      <c r="U1395" s="62"/>
      <c r="V1395" s="62"/>
      <c r="W1395" s="52">
        <v>25408152</v>
      </c>
      <c r="X1395" s="57"/>
      <c r="Z1395" s="104" t="s">
        <v>3253</v>
      </c>
      <c r="AA1395" s="47" t="str">
        <f>CONCATENATE("&gt;",F1395,"_",C1395," ",Z1395)</f>
        <v>&gt;INEID.WNr1.5nc_ Flav.WNV</v>
      </c>
      <c r="AB1395" s="44" t="str">
        <f>P1395</f>
        <v>GCCCTCCTGGTTTCTTAGA</v>
      </c>
      <c r="AH1395" s="45">
        <v>1394</v>
      </c>
    </row>
    <row r="1396" spans="1:34" ht="14.25" customHeight="1" thickTop="1" thickBot="1" x14ac:dyDescent="0.25">
      <c r="A1396" s="71">
        <v>100</v>
      </c>
      <c r="B1396" s="53">
        <f>(I1396/1000)/(A1396/1000000)</f>
        <v>417</v>
      </c>
      <c r="C1396" s="220"/>
      <c r="F1396" s="81" t="s">
        <v>618</v>
      </c>
      <c r="H1396" s="48">
        <v>417</v>
      </c>
      <c r="I1396" s="49">
        <v>41.7</v>
      </c>
      <c r="J1396" s="95">
        <v>243</v>
      </c>
      <c r="K1396" s="48">
        <v>24654</v>
      </c>
      <c r="L1396" s="50">
        <v>5818</v>
      </c>
      <c r="M1396" s="48">
        <v>63</v>
      </c>
      <c r="N1396" s="75">
        <v>61</v>
      </c>
      <c r="O1396" s="61">
        <v>417</v>
      </c>
      <c r="P1396" s="44" t="s">
        <v>35</v>
      </c>
      <c r="Q1396" s="56">
        <v>19</v>
      </c>
      <c r="R1396" s="48" t="s">
        <v>384</v>
      </c>
      <c r="S1396" s="62" t="s">
        <v>385</v>
      </c>
      <c r="T1396" s="73"/>
      <c r="U1396" s="62"/>
      <c r="V1396" s="62"/>
      <c r="W1396" s="52">
        <v>25408153</v>
      </c>
      <c r="X1396" s="57"/>
      <c r="Z1396" s="104" t="s">
        <v>3253</v>
      </c>
      <c r="AA1396" s="47" t="str">
        <f>CONCATENATE("&gt;",F1396,"_",C1396," ",Z1396)</f>
        <v>&gt;FLI-WNF5-F_ Flav.WNV</v>
      </c>
      <c r="AB1396" s="44" t="str">
        <f>P1396</f>
        <v>GGGCCTTCTGGTCGTGTTC</v>
      </c>
      <c r="AH1396" s="45">
        <v>1395</v>
      </c>
    </row>
    <row r="1397" spans="1:34" ht="14.25" customHeight="1" thickTop="1" thickBot="1" x14ac:dyDescent="0.25">
      <c r="A1397" s="71">
        <v>100</v>
      </c>
      <c r="B1397" s="53">
        <f>(I1397/1000)/(A1397/1000000)</f>
        <v>441</v>
      </c>
      <c r="C1397" s="220"/>
      <c r="F1397" s="81" t="s">
        <v>618</v>
      </c>
      <c r="H1397" s="48">
        <v>441</v>
      </c>
      <c r="I1397" s="49">
        <v>44.1</v>
      </c>
      <c r="J1397" s="95">
        <v>256</v>
      </c>
      <c r="K1397" s="48">
        <v>43746</v>
      </c>
      <c r="L1397" s="50">
        <v>5818</v>
      </c>
      <c r="M1397" s="48">
        <v>63</v>
      </c>
      <c r="N1397" s="75">
        <v>61</v>
      </c>
      <c r="O1397" s="61">
        <v>441</v>
      </c>
      <c r="P1397" s="44" t="s">
        <v>35</v>
      </c>
      <c r="Q1397" s="56">
        <v>19</v>
      </c>
      <c r="R1397" s="48" t="s">
        <v>384</v>
      </c>
      <c r="S1397" s="62" t="s">
        <v>385</v>
      </c>
      <c r="T1397" s="73"/>
      <c r="U1397" s="62"/>
      <c r="V1397" s="62"/>
      <c r="W1397" s="52">
        <v>25408154</v>
      </c>
      <c r="X1397" s="57"/>
      <c r="Z1397" s="104" t="s">
        <v>3253</v>
      </c>
      <c r="AA1397" s="47" t="str">
        <f>CONCATENATE("&gt;",F1397,"_",C1397," ",Z1397)</f>
        <v>&gt;FLI-WNF5-F_ Flav.WNV</v>
      </c>
      <c r="AB1397" s="44" t="str">
        <f>P1397</f>
        <v>GGGCCTTCTGGTCGTGTTC</v>
      </c>
      <c r="AH1397" s="45">
        <v>1396</v>
      </c>
    </row>
    <row r="1398" spans="1:34" ht="14.25" customHeight="1" thickTop="1" thickBot="1" x14ac:dyDescent="0.25">
      <c r="A1398" s="71">
        <v>100</v>
      </c>
      <c r="B1398" s="53">
        <f>(I1398/1000)/(A1398/1000000)</f>
        <v>521</v>
      </c>
      <c r="C1398" s="220"/>
      <c r="F1398" s="81" t="s">
        <v>618</v>
      </c>
      <c r="H1398" s="48">
        <v>521</v>
      </c>
      <c r="I1398" s="49">
        <v>52.1</v>
      </c>
      <c r="J1398" s="95">
        <v>303</v>
      </c>
      <c r="K1398" s="48">
        <v>21429</v>
      </c>
      <c r="L1398" s="50">
        <v>5818</v>
      </c>
      <c r="M1398" s="48">
        <v>63</v>
      </c>
      <c r="N1398" s="75">
        <v>61</v>
      </c>
      <c r="O1398" s="61">
        <v>521</v>
      </c>
      <c r="P1398" s="44" t="s">
        <v>35</v>
      </c>
      <c r="Q1398" s="56">
        <v>19</v>
      </c>
      <c r="R1398" s="48" t="s">
        <v>384</v>
      </c>
      <c r="S1398" s="62" t="s">
        <v>385</v>
      </c>
      <c r="T1398" s="73"/>
      <c r="U1398" s="62"/>
      <c r="V1398" s="62"/>
      <c r="W1398" s="52">
        <v>25408155</v>
      </c>
      <c r="X1398" s="57"/>
      <c r="Z1398" s="104" t="s">
        <v>3253</v>
      </c>
      <c r="AA1398" s="47" t="str">
        <f>CONCATENATE("&gt;",F1398,"_",C1398," ",Z1398)</f>
        <v>&gt;FLI-WNF5-F_ Flav.WNV</v>
      </c>
      <c r="AB1398" s="44" t="str">
        <f>P1398</f>
        <v>GGGCCTTCTGGTCGTGTTC</v>
      </c>
      <c r="AH1398" s="45">
        <v>1397</v>
      </c>
    </row>
    <row r="1399" spans="1:34" ht="14.25" customHeight="1" thickTop="1" thickBot="1" x14ac:dyDescent="0.25">
      <c r="A1399" s="71">
        <v>100</v>
      </c>
      <c r="B1399" s="53">
        <f>(I1399/1000)/(A1399/1000000)</f>
        <v>373</v>
      </c>
      <c r="C1399" s="220"/>
      <c r="F1399" s="81" t="s">
        <v>991</v>
      </c>
      <c r="H1399" s="48">
        <v>373</v>
      </c>
      <c r="I1399" s="49">
        <v>37.299999999999997</v>
      </c>
      <c r="J1399" s="95">
        <v>213</v>
      </c>
      <c r="K1399" s="48">
        <v>32295</v>
      </c>
      <c r="L1399" s="50">
        <v>5723</v>
      </c>
      <c r="M1399" s="48">
        <v>60</v>
      </c>
      <c r="N1399" s="75">
        <v>59.9</v>
      </c>
      <c r="O1399" s="61">
        <v>373</v>
      </c>
      <c r="P1399" s="44" t="s">
        <v>36</v>
      </c>
      <c r="Q1399" s="56">
        <v>19</v>
      </c>
      <c r="R1399" s="48" t="s">
        <v>384</v>
      </c>
      <c r="S1399" s="62" t="s">
        <v>385</v>
      </c>
      <c r="T1399" s="73"/>
      <c r="U1399" s="62"/>
      <c r="V1399" s="62"/>
      <c r="W1399" s="52">
        <v>25408156</v>
      </c>
      <c r="X1399" s="57"/>
      <c r="Z1399" s="104" t="s">
        <v>3253</v>
      </c>
      <c r="AA1399" s="47" t="str">
        <f>CONCATENATE("&gt;",F1399,"_",C1399," ",Z1399)</f>
        <v>&gt;FLI-WNF6-R_ Flav.WNV</v>
      </c>
      <c r="AB1399" s="44" t="str">
        <f>P1399</f>
        <v>GATCTTGGCYGTCCACCTC</v>
      </c>
      <c r="AH1399" s="45">
        <v>1398</v>
      </c>
    </row>
    <row r="1400" spans="1:34" ht="14.25" customHeight="1" thickTop="1" thickBot="1" x14ac:dyDescent="0.25">
      <c r="A1400" s="71">
        <v>100</v>
      </c>
      <c r="B1400" s="53">
        <f>(I1400/1000)/(A1400/1000000)</f>
        <v>451</v>
      </c>
      <c r="C1400" s="220"/>
      <c r="F1400" s="81" t="s">
        <v>991</v>
      </c>
      <c r="H1400" s="48">
        <v>451</v>
      </c>
      <c r="I1400" s="49">
        <v>45.1</v>
      </c>
      <c r="J1400" s="95">
        <v>258</v>
      </c>
      <c r="K1400" s="48">
        <v>11536</v>
      </c>
      <c r="L1400" s="50">
        <v>5723</v>
      </c>
      <c r="M1400" s="48">
        <v>60</v>
      </c>
      <c r="N1400" s="75">
        <v>59.9</v>
      </c>
      <c r="O1400" s="61">
        <v>451</v>
      </c>
      <c r="P1400" s="44" t="s">
        <v>36</v>
      </c>
      <c r="Q1400" s="56">
        <v>19</v>
      </c>
      <c r="R1400" s="48" t="s">
        <v>384</v>
      </c>
      <c r="S1400" s="62" t="s">
        <v>385</v>
      </c>
      <c r="T1400" s="73"/>
      <c r="U1400" s="62"/>
      <c r="V1400" s="62"/>
      <c r="W1400" s="52">
        <v>25408157</v>
      </c>
      <c r="X1400" s="57"/>
      <c r="Z1400" s="104" t="s">
        <v>3253</v>
      </c>
      <c r="AA1400" s="47" t="str">
        <f>CONCATENATE("&gt;",F1400,"_",C1400," ",Z1400)</f>
        <v>&gt;FLI-WNF6-R_ Flav.WNV</v>
      </c>
      <c r="AB1400" s="44" t="str">
        <f>P1400</f>
        <v>GATCTTGGCYGTCCACCTC</v>
      </c>
      <c r="AH1400" s="45">
        <v>1399</v>
      </c>
    </row>
    <row r="1401" spans="1:34" ht="14.25" customHeight="1" thickTop="1" thickBot="1" x14ac:dyDescent="0.25">
      <c r="A1401" s="71">
        <v>100</v>
      </c>
      <c r="B1401" s="53">
        <f>(I1401/1000)/(A1401/1000000)</f>
        <v>432</v>
      </c>
      <c r="C1401" s="220"/>
      <c r="F1401" s="81" t="s">
        <v>991</v>
      </c>
      <c r="H1401" s="48">
        <v>432</v>
      </c>
      <c r="I1401" s="49">
        <v>43.2</v>
      </c>
      <c r="J1401" s="95">
        <v>247</v>
      </c>
      <c r="K1401" s="48">
        <v>35612</v>
      </c>
      <c r="L1401" s="50">
        <v>5723</v>
      </c>
      <c r="M1401" s="48">
        <v>60</v>
      </c>
      <c r="N1401" s="75">
        <v>59.9</v>
      </c>
      <c r="O1401" s="61">
        <v>432</v>
      </c>
      <c r="P1401" s="44" t="s">
        <v>36</v>
      </c>
      <c r="Q1401" s="56">
        <v>19</v>
      </c>
      <c r="R1401" s="48" t="s">
        <v>384</v>
      </c>
      <c r="S1401" s="62" t="s">
        <v>385</v>
      </c>
      <c r="T1401" s="73"/>
      <c r="U1401" s="62"/>
      <c r="V1401" s="62"/>
      <c r="W1401" s="52">
        <v>25408158</v>
      </c>
      <c r="X1401" s="57"/>
      <c r="Z1401" s="104" t="s">
        <v>3253</v>
      </c>
      <c r="AA1401" s="47" t="str">
        <f>CONCATENATE("&gt;",F1401,"_",C1401," ",Z1401)</f>
        <v>&gt;FLI-WNF6-R_ Flav.WNV</v>
      </c>
      <c r="AB1401" s="44" t="str">
        <f>P1401</f>
        <v>GATCTTGGCYGTCCACCTC</v>
      </c>
      <c r="AH1401" s="45">
        <v>1400</v>
      </c>
    </row>
    <row r="1402" spans="1:34" ht="14.25" customHeight="1" thickTop="1" thickBot="1" x14ac:dyDescent="0.25">
      <c r="A1402" s="71">
        <v>100</v>
      </c>
      <c r="B1402" s="53">
        <f>(I1402/1000)/(A1402/1000000)</f>
        <v>247.99999999999997</v>
      </c>
      <c r="C1402" s="220">
        <v>732</v>
      </c>
      <c r="F1402" s="81" t="s">
        <v>864</v>
      </c>
      <c r="H1402" s="48">
        <v>248</v>
      </c>
      <c r="I1402" s="49">
        <v>24.8</v>
      </c>
      <c r="J1402" s="95">
        <v>226</v>
      </c>
      <c r="K1402" s="48">
        <v>17046</v>
      </c>
      <c r="L1402" s="50">
        <v>9082</v>
      </c>
      <c r="M1402" s="48">
        <v>36</v>
      </c>
      <c r="N1402" s="75">
        <v>61.7</v>
      </c>
      <c r="O1402" s="61">
        <v>248</v>
      </c>
      <c r="P1402" s="44" t="s">
        <v>866</v>
      </c>
      <c r="Q1402" s="56">
        <v>29</v>
      </c>
      <c r="R1402" s="48" t="s">
        <v>384</v>
      </c>
      <c r="S1402" s="62" t="s">
        <v>385</v>
      </c>
      <c r="T1402" s="73"/>
      <c r="U1402" s="62"/>
      <c r="V1402" s="62"/>
      <c r="W1402" s="52">
        <v>25408159</v>
      </c>
      <c r="X1402" s="57"/>
      <c r="Z1402" s="104" t="s">
        <v>2413</v>
      </c>
      <c r="AA1402" s="47" t="str">
        <f>CONCATENATE("&gt;",F1402,"_",C1402," ",Z1402)</f>
        <v>&gt;PFlav-fAAR_732 Flav</v>
      </c>
      <c r="AB1402" s="44" t="str">
        <f>P1402</f>
        <v>TACAACATGATGGGAAAGAGAGAGAARAA</v>
      </c>
      <c r="AH1402" s="45">
        <v>1401</v>
      </c>
    </row>
    <row r="1403" spans="1:34" ht="14.25" customHeight="1" thickTop="1" thickBot="1" x14ac:dyDescent="0.25">
      <c r="A1403" s="71">
        <v>100</v>
      </c>
      <c r="B1403" s="53">
        <f>(I1403/1000)/(A1403/1000000)</f>
        <v>259</v>
      </c>
      <c r="C1403" s="220">
        <v>733</v>
      </c>
      <c r="F1403" s="81" t="s">
        <v>864</v>
      </c>
      <c r="H1403" s="48">
        <v>259</v>
      </c>
      <c r="I1403" s="49">
        <v>25.9</v>
      </c>
      <c r="J1403" s="95">
        <v>235</v>
      </c>
      <c r="K1403" s="48">
        <v>31291</v>
      </c>
      <c r="L1403" s="50">
        <v>9082</v>
      </c>
      <c r="M1403" s="48">
        <v>36</v>
      </c>
      <c r="N1403" s="75">
        <v>61.7</v>
      </c>
      <c r="O1403" s="61">
        <v>259</v>
      </c>
      <c r="P1403" s="44" t="s">
        <v>866</v>
      </c>
      <c r="Q1403" s="56">
        <v>29</v>
      </c>
      <c r="R1403" s="48" t="s">
        <v>384</v>
      </c>
      <c r="S1403" s="62" t="s">
        <v>385</v>
      </c>
      <c r="T1403" s="73"/>
      <c r="U1403" s="62"/>
      <c r="V1403" s="62"/>
      <c r="W1403" s="52">
        <v>25408160</v>
      </c>
      <c r="X1403" s="57"/>
      <c r="Z1403" s="104" t="s">
        <v>2413</v>
      </c>
      <c r="AA1403" s="47" t="str">
        <f>CONCATENATE("&gt;",F1403,"_",C1403," ",Z1403)</f>
        <v>&gt;PFlav-fAAR_733 Flav</v>
      </c>
      <c r="AB1403" s="44" t="str">
        <f>P1403</f>
        <v>TACAACATGATGGGAAAGAGAGAGAARAA</v>
      </c>
      <c r="AH1403" s="45">
        <v>1402</v>
      </c>
    </row>
    <row r="1404" spans="1:34" ht="14.25" customHeight="1" thickTop="1" thickBot="1" x14ac:dyDescent="0.25">
      <c r="A1404" s="71">
        <v>100</v>
      </c>
      <c r="B1404" s="53">
        <f>(I1404/1000)/(A1404/1000000)</f>
        <v>245</v>
      </c>
      <c r="C1404" s="220">
        <v>734</v>
      </c>
      <c r="F1404" s="81" t="s">
        <v>864</v>
      </c>
      <c r="H1404" s="48">
        <v>245</v>
      </c>
      <c r="I1404" s="49">
        <v>24.5</v>
      </c>
      <c r="J1404" s="95">
        <v>223</v>
      </c>
      <c r="K1404" s="48">
        <v>12663</v>
      </c>
      <c r="L1404" s="50">
        <v>9082</v>
      </c>
      <c r="M1404" s="48">
        <v>36</v>
      </c>
      <c r="N1404" s="75">
        <v>61.7</v>
      </c>
      <c r="O1404" s="61">
        <v>245</v>
      </c>
      <c r="P1404" s="44" t="s">
        <v>866</v>
      </c>
      <c r="Q1404" s="56">
        <v>29</v>
      </c>
      <c r="R1404" s="48" t="s">
        <v>384</v>
      </c>
      <c r="S1404" s="62" t="s">
        <v>385</v>
      </c>
      <c r="T1404" s="73"/>
      <c r="U1404" s="62"/>
      <c r="V1404" s="62"/>
      <c r="W1404" s="52">
        <v>25408161</v>
      </c>
      <c r="X1404" s="57"/>
      <c r="Z1404" s="104" t="s">
        <v>2413</v>
      </c>
      <c r="AA1404" s="47" t="str">
        <f>CONCATENATE("&gt;",F1404,"_",C1404," ",Z1404)</f>
        <v>&gt;PFlav-fAAR_734 Flav</v>
      </c>
      <c r="AB1404" s="44" t="str">
        <f>P1404</f>
        <v>TACAACATGATGGGAAAGAGAGAGAARAA</v>
      </c>
      <c r="AH1404" s="45">
        <v>1403</v>
      </c>
    </row>
    <row r="1405" spans="1:34" ht="14.25" customHeight="1" thickTop="1" thickBot="1" x14ac:dyDescent="0.25">
      <c r="A1405" s="71">
        <v>100</v>
      </c>
      <c r="B1405" s="53">
        <f>(I1405/1000)/(A1405/1000000)</f>
        <v>482</v>
      </c>
      <c r="C1405" s="220">
        <v>735</v>
      </c>
      <c r="F1405" s="81" t="s">
        <v>2569</v>
      </c>
      <c r="H1405" s="48">
        <v>482</v>
      </c>
      <c r="I1405" s="49">
        <v>48.2</v>
      </c>
      <c r="J1405" s="95">
        <v>337</v>
      </c>
      <c r="K1405" s="48">
        <v>43476</v>
      </c>
      <c r="L1405" s="50">
        <v>6987</v>
      </c>
      <c r="M1405" s="48">
        <v>60</v>
      </c>
      <c r="N1405" s="75">
        <v>66</v>
      </c>
      <c r="O1405" s="61">
        <v>482</v>
      </c>
      <c r="P1405" s="44" t="s">
        <v>869</v>
      </c>
      <c r="Q1405" s="56">
        <v>23</v>
      </c>
      <c r="R1405" s="48" t="s">
        <v>384</v>
      </c>
      <c r="S1405" s="62" t="s">
        <v>385</v>
      </c>
      <c r="T1405" s="73"/>
      <c r="U1405" s="62"/>
      <c r="V1405" s="62"/>
      <c r="W1405" s="52">
        <v>25408162</v>
      </c>
      <c r="X1405" s="57"/>
      <c r="Z1405" s="104" t="s">
        <v>2413</v>
      </c>
      <c r="AA1405" s="47" t="str">
        <f>CONCATENATE("&gt;",F1405,"_",C1405," ",Z1405)</f>
        <v>&gt;PFlavrKR_735 Flav</v>
      </c>
      <c r="AB1405" s="44" t="str">
        <f>P1405</f>
        <v>GTGTCCCAKCCRGCTGTGTCATC</v>
      </c>
      <c r="AH1405" s="45">
        <v>1404</v>
      </c>
    </row>
    <row r="1406" spans="1:34" ht="14.25" customHeight="1" thickTop="1" thickBot="1" x14ac:dyDescent="0.25">
      <c r="A1406" s="71">
        <v>100</v>
      </c>
      <c r="B1406" s="53">
        <f>(I1406/1000)/(A1406/1000000)</f>
        <v>451</v>
      </c>
      <c r="C1406" s="220">
        <v>736</v>
      </c>
      <c r="F1406" s="81" t="s">
        <v>2569</v>
      </c>
      <c r="H1406" s="48">
        <v>451</v>
      </c>
      <c r="I1406" s="49">
        <v>45.1</v>
      </c>
      <c r="J1406" s="95">
        <v>315</v>
      </c>
      <c r="K1406" s="48">
        <v>11232</v>
      </c>
      <c r="L1406" s="50">
        <v>6987</v>
      </c>
      <c r="M1406" s="48">
        <v>60</v>
      </c>
      <c r="N1406" s="75">
        <v>66</v>
      </c>
      <c r="O1406" s="61">
        <v>451</v>
      </c>
      <c r="P1406" s="44" t="s">
        <v>869</v>
      </c>
      <c r="Q1406" s="56">
        <v>23</v>
      </c>
      <c r="R1406" s="48" t="s">
        <v>384</v>
      </c>
      <c r="S1406" s="62" t="s">
        <v>385</v>
      </c>
      <c r="T1406" s="73"/>
      <c r="U1406" s="62"/>
      <c r="V1406" s="62"/>
      <c r="W1406" s="52">
        <v>25408163</v>
      </c>
      <c r="X1406" s="57"/>
      <c r="Z1406" s="104" t="s">
        <v>2413</v>
      </c>
      <c r="AA1406" s="47" t="str">
        <f>CONCATENATE("&gt;",F1406,"_",C1406," ",Z1406)</f>
        <v>&gt;PFlavrKR_736 Flav</v>
      </c>
      <c r="AB1406" s="44" t="str">
        <f>P1406</f>
        <v>GTGTCCCAKCCRGCTGTGTCATC</v>
      </c>
      <c r="AH1406" s="45">
        <v>1405</v>
      </c>
    </row>
    <row r="1407" spans="1:34" ht="14.25" customHeight="1" thickTop="1" thickBot="1" x14ac:dyDescent="0.25">
      <c r="A1407" s="71">
        <v>100</v>
      </c>
      <c r="B1407" s="53">
        <f>(I1407/1000)/(A1407/1000000)</f>
        <v>470</v>
      </c>
      <c r="C1407" s="220">
        <v>737</v>
      </c>
      <c r="F1407" s="81" t="s">
        <v>2569</v>
      </c>
      <c r="H1407" s="48">
        <v>470</v>
      </c>
      <c r="I1407" s="49">
        <v>47</v>
      </c>
      <c r="J1407" s="95">
        <v>328</v>
      </c>
      <c r="K1407" s="48">
        <v>27303</v>
      </c>
      <c r="L1407" s="50">
        <v>6987</v>
      </c>
      <c r="M1407" s="48">
        <v>60</v>
      </c>
      <c r="N1407" s="75">
        <v>66</v>
      </c>
      <c r="O1407" s="61">
        <v>470</v>
      </c>
      <c r="P1407" s="44" t="s">
        <v>869</v>
      </c>
      <c r="Q1407" s="56">
        <v>23</v>
      </c>
      <c r="R1407" s="48" t="s">
        <v>384</v>
      </c>
      <c r="S1407" s="62" t="s">
        <v>385</v>
      </c>
      <c r="T1407" s="73"/>
      <c r="U1407" s="62"/>
      <c r="V1407" s="62"/>
      <c r="W1407" s="52">
        <v>25408164</v>
      </c>
      <c r="X1407" s="57"/>
      <c r="Z1407" s="104" t="s">
        <v>2413</v>
      </c>
      <c r="AA1407" s="47" t="str">
        <f>CONCATENATE("&gt;",F1407,"_",C1407," ",Z1407)</f>
        <v>&gt;PFlavrKR_737 Flav</v>
      </c>
      <c r="AB1407" s="44" t="str">
        <f>P1407</f>
        <v>GTGTCCCAKCCRGCTGTGTCATC</v>
      </c>
      <c r="AH1407" s="45">
        <v>1406</v>
      </c>
    </row>
    <row r="1408" spans="1:34" ht="14.25" customHeight="1" thickTop="1" thickBot="1" x14ac:dyDescent="0.25">
      <c r="A1408" s="71">
        <v>100</v>
      </c>
      <c r="B1408" s="53">
        <f>(I1408/1000)/(A1408/1000000)</f>
        <v>210</v>
      </c>
      <c r="C1408" s="220">
        <v>738</v>
      </c>
      <c r="F1408" s="81" t="s">
        <v>864</v>
      </c>
      <c r="H1408" s="48">
        <v>210</v>
      </c>
      <c r="I1408" s="49">
        <v>21</v>
      </c>
      <c r="J1408" s="95">
        <v>191</v>
      </c>
      <c r="K1408" s="48">
        <v>36342</v>
      </c>
      <c r="L1408" s="50">
        <v>9082</v>
      </c>
      <c r="M1408" s="48">
        <v>36</v>
      </c>
      <c r="N1408" s="75">
        <v>61.7</v>
      </c>
      <c r="O1408" s="61">
        <v>210</v>
      </c>
      <c r="P1408" s="44" t="s">
        <v>866</v>
      </c>
      <c r="Q1408" s="56">
        <v>29</v>
      </c>
      <c r="R1408" s="48" t="s">
        <v>384</v>
      </c>
      <c r="S1408" s="62" t="s">
        <v>385</v>
      </c>
      <c r="T1408" s="73"/>
      <c r="U1408" s="62"/>
      <c r="V1408" s="62"/>
      <c r="W1408" s="52">
        <v>25408165</v>
      </c>
      <c r="X1408" s="57"/>
      <c r="Z1408" s="104" t="s">
        <v>2413</v>
      </c>
      <c r="AA1408" s="47" t="str">
        <f>CONCATENATE("&gt;",F1408,"_",C1408," ",Z1408)</f>
        <v>&gt;PFlav-fAAR_738 Flav</v>
      </c>
      <c r="AB1408" s="44" t="str">
        <f>P1408</f>
        <v>TACAACATGATGGGAAAGAGAGAGAARAA</v>
      </c>
      <c r="AH1408" s="45">
        <v>1407</v>
      </c>
    </row>
    <row r="1409" spans="1:34" ht="14.25" customHeight="1" thickTop="1" thickBot="1" x14ac:dyDescent="0.25">
      <c r="A1409" s="71">
        <v>100</v>
      </c>
      <c r="B1409" s="53">
        <f>(I1409/1000)/(A1409/1000000)</f>
        <v>269</v>
      </c>
      <c r="C1409" s="220">
        <v>739</v>
      </c>
      <c r="F1409" s="81" t="s">
        <v>864</v>
      </c>
      <c r="H1409" s="48">
        <v>269</v>
      </c>
      <c r="I1409" s="49">
        <v>26.9</v>
      </c>
      <c r="J1409" s="95">
        <v>245</v>
      </c>
      <c r="K1409" s="48">
        <v>46296</v>
      </c>
      <c r="L1409" s="50">
        <v>9082</v>
      </c>
      <c r="M1409" s="48">
        <v>36</v>
      </c>
      <c r="N1409" s="75">
        <v>61.7</v>
      </c>
      <c r="O1409" s="61">
        <v>269</v>
      </c>
      <c r="P1409" s="44" t="s">
        <v>866</v>
      </c>
      <c r="Q1409" s="56">
        <v>29</v>
      </c>
      <c r="R1409" s="48" t="s">
        <v>384</v>
      </c>
      <c r="S1409" s="62" t="s">
        <v>385</v>
      </c>
      <c r="T1409" s="73"/>
      <c r="U1409" s="62"/>
      <c r="V1409" s="62"/>
      <c r="W1409" s="52">
        <v>25408166</v>
      </c>
      <c r="X1409" s="57"/>
      <c r="Z1409" s="104" t="s">
        <v>2413</v>
      </c>
      <c r="AA1409" s="47" t="str">
        <f>CONCATENATE("&gt;",F1409,"_",C1409," ",Z1409)</f>
        <v>&gt;PFlav-fAAR_739 Flav</v>
      </c>
      <c r="AB1409" s="44" t="str">
        <f>P1409</f>
        <v>TACAACATGATGGGAAAGAGAGAGAARAA</v>
      </c>
      <c r="AH1409" s="45">
        <v>1408</v>
      </c>
    </row>
    <row r="1410" spans="1:34" ht="14.25" customHeight="1" thickTop="1" thickBot="1" x14ac:dyDescent="0.25">
      <c r="A1410" s="71">
        <v>100</v>
      </c>
      <c r="B1410" s="53">
        <f>(I1410/1000)/(A1410/1000000)</f>
        <v>432</v>
      </c>
      <c r="C1410" s="220">
        <v>740</v>
      </c>
      <c r="F1410" s="81" t="s">
        <v>2569</v>
      </c>
      <c r="H1410" s="48">
        <v>432</v>
      </c>
      <c r="I1410" s="49">
        <v>43.2</v>
      </c>
      <c r="J1410" s="95">
        <v>301</v>
      </c>
      <c r="K1410" s="48">
        <v>31656</v>
      </c>
      <c r="L1410" s="50">
        <v>6987</v>
      </c>
      <c r="M1410" s="48">
        <v>60</v>
      </c>
      <c r="N1410" s="75">
        <v>66</v>
      </c>
      <c r="O1410" s="61">
        <v>432</v>
      </c>
      <c r="P1410" s="44" t="s">
        <v>869</v>
      </c>
      <c r="Q1410" s="56">
        <v>23</v>
      </c>
      <c r="R1410" s="48" t="s">
        <v>384</v>
      </c>
      <c r="S1410" s="62" t="s">
        <v>385</v>
      </c>
      <c r="T1410" s="73"/>
      <c r="U1410" s="62"/>
      <c r="V1410" s="62"/>
      <c r="W1410" s="52">
        <v>25408167</v>
      </c>
      <c r="X1410" s="57"/>
      <c r="Z1410" s="104" t="s">
        <v>2413</v>
      </c>
      <c r="AA1410" s="47" t="str">
        <f>CONCATENATE("&gt;",F1410,"_",C1410," ",Z1410)</f>
        <v>&gt;PFlavrKR_740 Flav</v>
      </c>
      <c r="AB1410" s="44" t="str">
        <f>P1410</f>
        <v>GTGTCCCAKCCRGCTGTGTCATC</v>
      </c>
      <c r="AH1410" s="45">
        <v>1409</v>
      </c>
    </row>
    <row r="1411" spans="1:34" ht="14.25" customHeight="1" thickTop="1" thickBot="1" x14ac:dyDescent="0.25">
      <c r="A1411" s="71">
        <v>100</v>
      </c>
      <c r="B1411" s="53">
        <f>(I1411/1000)/(A1411/1000000)</f>
        <v>504</v>
      </c>
      <c r="C1411" s="220">
        <v>741</v>
      </c>
      <c r="F1411" s="81" t="s">
        <v>2569</v>
      </c>
      <c r="H1411" s="48">
        <v>504</v>
      </c>
      <c r="I1411" s="49">
        <v>50.4</v>
      </c>
      <c r="J1411" s="95">
        <v>352</v>
      </c>
      <c r="K1411" s="48">
        <v>18933</v>
      </c>
      <c r="L1411" s="50">
        <v>6987</v>
      </c>
      <c r="M1411" s="48">
        <v>60</v>
      </c>
      <c r="N1411" s="75">
        <v>66</v>
      </c>
      <c r="O1411" s="61">
        <v>504</v>
      </c>
      <c r="P1411" s="44" t="s">
        <v>869</v>
      </c>
      <c r="Q1411" s="56">
        <v>23</v>
      </c>
      <c r="R1411" s="48" t="s">
        <v>384</v>
      </c>
      <c r="S1411" s="62" t="s">
        <v>385</v>
      </c>
      <c r="T1411" s="73"/>
      <c r="U1411" s="62"/>
      <c r="V1411" s="62"/>
      <c r="W1411" s="52">
        <v>25408168</v>
      </c>
      <c r="X1411" s="57"/>
      <c r="Z1411" s="104" t="s">
        <v>2413</v>
      </c>
      <c r="AA1411" s="47" t="str">
        <f>CONCATENATE("&gt;",F1411,"_",C1411," ",Z1411)</f>
        <v>&gt;PFlavrKR_741 Flav</v>
      </c>
      <c r="AB1411" s="44" t="str">
        <f>P1411</f>
        <v>GTGTCCCAKCCRGCTGTGTCATC</v>
      </c>
      <c r="AH1411" s="45">
        <v>1410</v>
      </c>
    </row>
    <row r="1412" spans="1:34" ht="14.25" customHeight="1" thickTop="1" thickBot="1" x14ac:dyDescent="0.25">
      <c r="A1412" s="71">
        <v>100</v>
      </c>
      <c r="B1412" s="53">
        <f>(I1412/1000)/(A1412/1000000)</f>
        <v>317</v>
      </c>
      <c r="C1412" s="220"/>
      <c r="F1412" s="81" t="s">
        <v>993</v>
      </c>
      <c r="H1412" s="48">
        <v>317</v>
      </c>
      <c r="I1412" s="49">
        <v>31.7</v>
      </c>
      <c r="J1412" s="95">
        <v>246</v>
      </c>
      <c r="K1412" s="48">
        <v>44774</v>
      </c>
      <c r="L1412" s="50">
        <v>7757</v>
      </c>
      <c r="M1412" s="48">
        <v>63</v>
      </c>
      <c r="N1412" s="75">
        <v>65.8</v>
      </c>
      <c r="O1412" s="61">
        <v>317</v>
      </c>
      <c r="P1412" s="44" t="s">
        <v>37</v>
      </c>
      <c r="Q1412" s="56">
        <v>22</v>
      </c>
      <c r="R1412" s="48" t="s">
        <v>2711</v>
      </c>
      <c r="S1412" s="62" t="s">
        <v>406</v>
      </c>
      <c r="T1412" s="73" t="s">
        <v>278</v>
      </c>
      <c r="U1412" s="62" t="s">
        <v>426</v>
      </c>
      <c r="V1412" s="62"/>
      <c r="W1412" s="52">
        <v>25408169</v>
      </c>
      <c r="X1412" s="57"/>
      <c r="Z1412" s="104" t="s">
        <v>3253</v>
      </c>
      <c r="AA1412" s="47" t="str">
        <f>CONCATENATE("&gt;",F1412,"_",C1412," ",Z1412)</f>
        <v>&gt;FLI-WNF-Probe_ Flav.WNV</v>
      </c>
      <c r="AB1412" s="44" t="str">
        <f>P1412</f>
        <v>CCACCCAGGAGGTCCTTCGCAA</v>
      </c>
      <c r="AH1412" s="45">
        <v>1411</v>
      </c>
    </row>
    <row r="1413" spans="1:34" ht="14.25" customHeight="1" thickTop="1" thickBot="1" x14ac:dyDescent="0.25">
      <c r="A1413" s="71">
        <v>100</v>
      </c>
      <c r="B1413" s="53">
        <f>(I1413/1000)/(A1413/1000000)</f>
        <v>208.99999999999997</v>
      </c>
      <c r="C1413" s="220" t="s">
        <v>3149</v>
      </c>
      <c r="F1413" s="81" t="s">
        <v>2712</v>
      </c>
      <c r="H1413" s="48">
        <v>209</v>
      </c>
      <c r="I1413" s="49">
        <v>20.9</v>
      </c>
      <c r="J1413" s="95">
        <v>207</v>
      </c>
      <c r="K1413" s="48">
        <v>15888</v>
      </c>
      <c r="L1413" s="50">
        <v>9881</v>
      </c>
      <c r="M1413" s="48">
        <v>34</v>
      </c>
      <c r="N1413" s="75">
        <v>61</v>
      </c>
      <c r="O1413" s="61">
        <v>209</v>
      </c>
      <c r="P1413" s="44" t="s">
        <v>524</v>
      </c>
      <c r="Q1413" s="56">
        <v>29</v>
      </c>
      <c r="R1413" s="48" t="s">
        <v>2711</v>
      </c>
      <c r="S1413" s="62" t="s">
        <v>406</v>
      </c>
      <c r="T1413" s="73" t="s">
        <v>278</v>
      </c>
      <c r="U1413" s="62" t="s">
        <v>426</v>
      </c>
      <c r="V1413" s="62"/>
      <c r="W1413" s="52">
        <v>25408170</v>
      </c>
      <c r="X1413" s="57"/>
      <c r="Z1413" s="104" t="s">
        <v>3253</v>
      </c>
      <c r="AA1413" s="47" t="str">
        <f>CONCATENATE("&gt;",F1413,"_",C1413," ",Z1413)</f>
        <v>&gt;INEID.WNs2._363e Flav.WNV</v>
      </c>
      <c r="AB1413" s="44" t="str">
        <f>P1413</f>
        <v>AATCCTCACAAACACTACTAAGTTTGTCA</v>
      </c>
      <c r="AH1413" s="45">
        <v>1412</v>
      </c>
    </row>
    <row r="1414" spans="1:34" ht="14.25" customHeight="1" thickTop="1" thickBot="1" x14ac:dyDescent="0.25">
      <c r="A1414" s="71">
        <v>100</v>
      </c>
      <c r="B1414" s="53">
        <f>(I1414/1000)/(A1414/1000000)</f>
        <v>491</v>
      </c>
      <c r="F1414" s="81" t="s">
        <v>2713</v>
      </c>
      <c r="H1414" s="48">
        <v>491</v>
      </c>
      <c r="I1414" s="49">
        <v>49.1</v>
      </c>
      <c r="J1414" s="95">
        <v>267</v>
      </c>
      <c r="K1414" s="48">
        <v>36373</v>
      </c>
      <c r="L1414" s="50">
        <v>5441</v>
      </c>
      <c r="M1414" s="48">
        <v>44</v>
      </c>
      <c r="N1414" s="75">
        <v>51.4</v>
      </c>
      <c r="O1414" s="61">
        <v>491</v>
      </c>
      <c r="P1414" s="44" t="s">
        <v>952</v>
      </c>
      <c r="Q1414" s="56">
        <v>18</v>
      </c>
      <c r="R1414" s="48" t="s">
        <v>384</v>
      </c>
      <c r="S1414" s="62" t="s">
        <v>385</v>
      </c>
      <c r="T1414" s="73"/>
      <c r="U1414" s="62"/>
      <c r="V1414" s="62"/>
      <c r="W1414" s="52">
        <v>25408171</v>
      </c>
      <c r="X1414" s="57"/>
      <c r="Z1414" s="104" t="s">
        <v>3249</v>
      </c>
      <c r="AA1414" s="47" t="str">
        <f>CONCATENATE("&gt;",F1414,"_",C1414," ",Z1414)</f>
        <v>&gt;USUTU_F_ Flav.USUV</v>
      </c>
      <c r="AB1414" s="44" t="str">
        <f>P1414</f>
        <v>CGTTCTCGACTTTGACTA</v>
      </c>
      <c r="AH1414" s="45">
        <v>1413</v>
      </c>
    </row>
    <row r="1415" spans="1:34" ht="14.25" customHeight="1" thickTop="1" thickBot="1" x14ac:dyDescent="0.25">
      <c r="A1415" s="71">
        <v>100</v>
      </c>
      <c r="B1415" s="53">
        <f>(I1415/1000)/(A1415/1000000)</f>
        <v>775</v>
      </c>
      <c r="F1415" s="81" t="s">
        <v>2713</v>
      </c>
      <c r="H1415" s="48">
        <v>775</v>
      </c>
      <c r="I1415" s="49">
        <v>77.5</v>
      </c>
      <c r="J1415" s="95">
        <v>422</v>
      </c>
      <c r="K1415" s="48" t="s">
        <v>2714</v>
      </c>
      <c r="L1415" s="50">
        <v>5441</v>
      </c>
      <c r="M1415" s="48">
        <v>44</v>
      </c>
      <c r="N1415" s="75">
        <v>51.4</v>
      </c>
      <c r="O1415" s="61">
        <v>775</v>
      </c>
      <c r="P1415" s="44" t="s">
        <v>952</v>
      </c>
      <c r="Q1415" s="56">
        <v>18</v>
      </c>
      <c r="R1415" s="48" t="s">
        <v>384</v>
      </c>
      <c r="S1415" s="62" t="s">
        <v>385</v>
      </c>
      <c r="T1415" s="73"/>
      <c r="U1415" s="62"/>
      <c r="V1415" s="62"/>
      <c r="W1415" s="52">
        <v>25408172</v>
      </c>
      <c r="X1415" s="57"/>
      <c r="Z1415" s="104" t="s">
        <v>3249</v>
      </c>
      <c r="AA1415" s="47" t="str">
        <f>CONCATENATE("&gt;",F1415,"_",C1415," ",Z1415)</f>
        <v>&gt;USUTU_F_ Flav.USUV</v>
      </c>
      <c r="AB1415" s="44" t="str">
        <f>P1415</f>
        <v>CGTTCTCGACTTTGACTA</v>
      </c>
      <c r="AH1415" s="45">
        <v>1414</v>
      </c>
    </row>
    <row r="1416" spans="1:34" ht="14.25" customHeight="1" thickTop="1" thickBot="1" x14ac:dyDescent="0.25">
      <c r="A1416" s="71">
        <v>100</v>
      </c>
      <c r="B1416" s="53">
        <f>(I1416/1000)/(A1416/1000000)</f>
        <v>475</v>
      </c>
      <c r="F1416" s="81" t="s">
        <v>2713</v>
      </c>
      <c r="H1416" s="48">
        <v>475</v>
      </c>
      <c r="I1416" s="49">
        <v>47.5</v>
      </c>
      <c r="J1416" s="95">
        <v>259</v>
      </c>
      <c r="K1416" s="48">
        <v>26146</v>
      </c>
      <c r="L1416" s="50">
        <v>5441</v>
      </c>
      <c r="M1416" s="48">
        <v>44</v>
      </c>
      <c r="N1416" s="75">
        <v>51.4</v>
      </c>
      <c r="O1416" s="61">
        <v>475</v>
      </c>
      <c r="P1416" s="44" t="s">
        <v>952</v>
      </c>
      <c r="Q1416" s="56">
        <v>18</v>
      </c>
      <c r="R1416" s="48" t="s">
        <v>384</v>
      </c>
      <c r="S1416" s="62" t="s">
        <v>385</v>
      </c>
      <c r="T1416" s="73"/>
      <c r="U1416" s="62"/>
      <c r="V1416" s="62"/>
      <c r="W1416" s="52">
        <v>25408173</v>
      </c>
      <c r="X1416" s="57"/>
      <c r="Z1416" s="104" t="s">
        <v>3249</v>
      </c>
      <c r="AA1416" s="47" t="str">
        <f>CONCATENATE("&gt;",F1416,"_",C1416," ",Z1416)</f>
        <v>&gt;USUTU_F_ Flav.USUV</v>
      </c>
      <c r="AB1416" s="44" t="str">
        <f>P1416</f>
        <v>CGTTCTCGACTTTGACTA</v>
      </c>
      <c r="AH1416" s="45">
        <v>1415</v>
      </c>
    </row>
    <row r="1417" spans="1:34" ht="14.25" customHeight="1" thickTop="1" thickBot="1" x14ac:dyDescent="0.25">
      <c r="A1417" s="71">
        <v>100</v>
      </c>
      <c r="B1417" s="53">
        <f>(I1417/1000)/(A1417/1000000)</f>
        <v>400</v>
      </c>
      <c r="F1417" s="81" t="s">
        <v>2715</v>
      </c>
      <c r="H1417" s="48">
        <v>400</v>
      </c>
      <c r="I1417" s="49">
        <v>40</v>
      </c>
      <c r="J1417" s="95">
        <v>260</v>
      </c>
      <c r="K1417" s="48">
        <v>15950</v>
      </c>
      <c r="L1417" s="50">
        <v>6491</v>
      </c>
      <c r="M1417" s="48">
        <v>38</v>
      </c>
      <c r="N1417" s="75">
        <v>54</v>
      </c>
      <c r="O1417" s="61">
        <v>400</v>
      </c>
      <c r="P1417" s="44" t="s">
        <v>954</v>
      </c>
      <c r="Q1417" s="56">
        <v>21</v>
      </c>
      <c r="R1417" s="48" t="s">
        <v>384</v>
      </c>
      <c r="S1417" s="62" t="s">
        <v>385</v>
      </c>
      <c r="T1417" s="73"/>
      <c r="U1417" s="62"/>
      <c r="V1417" s="62"/>
      <c r="W1417" s="52">
        <v>25408174</v>
      </c>
      <c r="X1417" s="57"/>
      <c r="Z1417" s="104" t="s">
        <v>3249</v>
      </c>
      <c r="AA1417" s="47" t="str">
        <f>CONCATENATE("&gt;",F1417,"_",C1417," ",Z1417)</f>
        <v>&gt;USUTU_R_ Flav.USUV</v>
      </c>
      <c r="AB1417" s="44" t="str">
        <f>P1417</f>
        <v>GCTAGTAGTAGTTCTTATGGA</v>
      </c>
      <c r="AH1417" s="45">
        <v>1416</v>
      </c>
    </row>
    <row r="1418" spans="1:34" ht="14.25" customHeight="1" thickTop="1" thickBot="1" x14ac:dyDescent="0.25">
      <c r="A1418" s="71">
        <v>100</v>
      </c>
      <c r="B1418" s="53">
        <f>(I1418/1000)/(A1418/1000000)</f>
        <v>537</v>
      </c>
      <c r="F1418" s="81" t="s">
        <v>2715</v>
      </c>
      <c r="H1418" s="48">
        <v>537</v>
      </c>
      <c r="I1418" s="49">
        <v>53.7</v>
      </c>
      <c r="J1418" s="95">
        <v>349</v>
      </c>
      <c r="K1418" s="48">
        <v>24442</v>
      </c>
      <c r="L1418" s="50">
        <v>6491</v>
      </c>
      <c r="M1418" s="48">
        <v>38</v>
      </c>
      <c r="N1418" s="75">
        <v>54</v>
      </c>
      <c r="O1418" s="61">
        <v>537</v>
      </c>
      <c r="P1418" s="44" t="s">
        <v>954</v>
      </c>
      <c r="Q1418" s="56">
        <v>21</v>
      </c>
      <c r="R1418" s="48" t="s">
        <v>384</v>
      </c>
      <c r="S1418" s="62" t="s">
        <v>385</v>
      </c>
      <c r="T1418" s="73"/>
      <c r="U1418" s="62"/>
      <c r="V1418" s="62"/>
      <c r="W1418" s="52">
        <v>25408175</v>
      </c>
      <c r="X1418" s="57"/>
      <c r="Z1418" s="104" t="s">
        <v>3249</v>
      </c>
      <c r="AA1418" s="47" t="str">
        <f>CONCATENATE("&gt;",F1418,"_",C1418," ",Z1418)</f>
        <v>&gt;USUTU_R_ Flav.USUV</v>
      </c>
      <c r="AB1418" s="44" t="str">
        <f>P1418</f>
        <v>GCTAGTAGTAGTTCTTATGGA</v>
      </c>
      <c r="AH1418" s="45">
        <v>1417</v>
      </c>
    </row>
    <row r="1419" spans="1:34" ht="14.25" customHeight="1" thickTop="1" thickBot="1" x14ac:dyDescent="0.25">
      <c r="A1419" s="71">
        <v>100</v>
      </c>
      <c r="B1419" s="53">
        <f>(I1419/1000)/(A1419/1000000)</f>
        <v>536</v>
      </c>
      <c r="F1419" s="81" t="s">
        <v>2715</v>
      </c>
      <c r="H1419" s="48">
        <v>536</v>
      </c>
      <c r="I1419" s="49">
        <v>53.6</v>
      </c>
      <c r="J1419" s="95">
        <v>348</v>
      </c>
      <c r="K1419" s="48">
        <v>23712</v>
      </c>
      <c r="L1419" s="50">
        <v>6491</v>
      </c>
      <c r="M1419" s="48">
        <v>38</v>
      </c>
      <c r="N1419" s="75">
        <v>54</v>
      </c>
      <c r="O1419" s="61">
        <v>536</v>
      </c>
      <c r="P1419" s="44" t="s">
        <v>954</v>
      </c>
      <c r="Q1419" s="56">
        <v>21</v>
      </c>
      <c r="R1419" s="48" t="s">
        <v>384</v>
      </c>
      <c r="S1419" s="62" t="s">
        <v>385</v>
      </c>
      <c r="T1419" s="73"/>
      <c r="U1419" s="62"/>
      <c r="V1419" s="62"/>
      <c r="W1419" s="52">
        <v>25408176</v>
      </c>
      <c r="X1419" s="57"/>
      <c r="Z1419" s="104" t="s">
        <v>3249</v>
      </c>
      <c r="AA1419" s="47" t="str">
        <f>CONCATENATE("&gt;",F1419,"_",C1419," ",Z1419)</f>
        <v>&gt;USUTU_R_ Flav.USUV</v>
      </c>
      <c r="AB1419" s="44" t="str">
        <f>P1419</f>
        <v>GCTAGTAGTAGTTCTTATGGA</v>
      </c>
      <c r="AH1419" s="45">
        <v>1418</v>
      </c>
    </row>
    <row r="1420" spans="1:34" ht="14.25" customHeight="1" thickTop="1" thickBot="1" x14ac:dyDescent="0.25">
      <c r="A1420" s="71">
        <v>100</v>
      </c>
      <c r="B1420" s="53">
        <f>(I1420/1000)/(A1420/1000000)</f>
        <v>261</v>
      </c>
      <c r="C1420" s="220"/>
      <c r="F1420" s="81" t="s">
        <v>2716</v>
      </c>
      <c r="H1420" s="48">
        <v>261</v>
      </c>
      <c r="I1420" s="49">
        <v>26.1</v>
      </c>
      <c r="J1420" s="95">
        <v>202</v>
      </c>
      <c r="K1420" s="48">
        <v>44378</v>
      </c>
      <c r="L1420" s="50">
        <v>7764</v>
      </c>
      <c r="M1420" s="48">
        <v>45</v>
      </c>
      <c r="N1420" s="75">
        <v>58.4</v>
      </c>
      <c r="O1420" s="61">
        <v>261</v>
      </c>
      <c r="P1420" s="44" t="s">
        <v>969</v>
      </c>
      <c r="Q1420" s="56">
        <v>22</v>
      </c>
      <c r="R1420" s="48" t="s">
        <v>2711</v>
      </c>
      <c r="S1420" s="62" t="s">
        <v>406</v>
      </c>
      <c r="T1420" s="73" t="s">
        <v>278</v>
      </c>
      <c r="U1420" s="62" t="s">
        <v>426</v>
      </c>
      <c r="V1420" s="62"/>
      <c r="W1420" s="52">
        <v>25408177</v>
      </c>
      <c r="X1420" s="57"/>
      <c r="Z1420" s="104" t="s">
        <v>3249</v>
      </c>
      <c r="AA1420" s="47" t="str">
        <f>CONCATENATE("&gt;",F1420,"_",C1420," ",Z1420)</f>
        <v>&gt;USUTU_P_ Flav.USUV</v>
      </c>
      <c r="AB1420" s="44" t="str">
        <f>P1420</f>
        <v>ACCGTCACAATCACTGAAGCAT</v>
      </c>
      <c r="AH1420" s="45">
        <v>1419</v>
      </c>
    </row>
    <row r="1421" spans="1:34" ht="14.25" customHeight="1" thickTop="1" thickBot="1" x14ac:dyDescent="0.25">
      <c r="A1421" s="71">
        <v>100</v>
      </c>
      <c r="B1421" s="53">
        <f>(I1421/1000)/(A1421/1000000)</f>
        <v>382.00000000000006</v>
      </c>
      <c r="C1421" s="220">
        <v>705</v>
      </c>
      <c r="F1421" s="81" t="s">
        <v>2717</v>
      </c>
      <c r="H1421" s="48">
        <v>382</v>
      </c>
      <c r="I1421" s="49">
        <v>38.200000000000003</v>
      </c>
      <c r="J1421" s="95">
        <v>332</v>
      </c>
      <c r="K1421" s="48">
        <v>17472</v>
      </c>
      <c r="L1421" s="50">
        <v>8681</v>
      </c>
      <c r="M1421" s="48">
        <v>46</v>
      </c>
      <c r="N1421" s="75">
        <v>66</v>
      </c>
      <c r="O1421" s="61">
        <v>382</v>
      </c>
      <c r="P1421" s="44" t="s">
        <v>2718</v>
      </c>
      <c r="Q1421" s="56">
        <v>29</v>
      </c>
      <c r="R1421" s="48" t="s">
        <v>384</v>
      </c>
      <c r="S1421" s="62" t="s">
        <v>385</v>
      </c>
      <c r="T1421" s="73"/>
      <c r="U1421" s="62"/>
      <c r="V1421" s="62"/>
      <c r="W1421" s="52">
        <v>26222927</v>
      </c>
      <c r="X1421" s="57"/>
      <c r="Z1421" s="104" t="s">
        <v>1682</v>
      </c>
      <c r="AA1421" s="47" t="str">
        <f>CONCATENATE("&gt;",F1421,"_",C1421," ",Z1421)</f>
        <v>&gt;Nairo_L_1a_F_705 Nairo</v>
      </c>
      <c r="AB1421" s="44" t="str">
        <f>P1421</f>
        <v>TCTCAAAGATATCAATCCCCCCNTTACCC</v>
      </c>
      <c r="AH1421" s="45">
        <v>1420</v>
      </c>
    </row>
    <row r="1422" spans="1:34" ht="14.25" customHeight="1" thickTop="1" thickBot="1" x14ac:dyDescent="0.25">
      <c r="A1422" s="71">
        <v>100</v>
      </c>
      <c r="B1422" s="53">
        <f>(I1422/1000)/(A1422/1000000)</f>
        <v>392.00000000000006</v>
      </c>
      <c r="C1422" s="220">
        <v>706</v>
      </c>
      <c r="F1422" s="81" t="s">
        <v>2719</v>
      </c>
      <c r="H1422" s="48">
        <v>392</v>
      </c>
      <c r="I1422" s="49">
        <v>39.200000000000003</v>
      </c>
      <c r="J1422" s="95">
        <v>328</v>
      </c>
      <c r="K1422" s="48">
        <v>44501</v>
      </c>
      <c r="L1422" s="50">
        <v>8368</v>
      </c>
      <c r="M1422" s="48">
        <v>46</v>
      </c>
      <c r="N1422" s="75">
        <v>65.099999999999994</v>
      </c>
      <c r="O1422" s="61">
        <v>392</v>
      </c>
      <c r="P1422" s="44" t="s">
        <v>2720</v>
      </c>
      <c r="Q1422" s="56">
        <v>28</v>
      </c>
      <c r="R1422" s="48" t="s">
        <v>384</v>
      </c>
      <c r="S1422" s="62" t="s">
        <v>385</v>
      </c>
      <c r="T1422" s="73"/>
      <c r="U1422" s="62"/>
      <c r="V1422" s="62"/>
      <c r="W1422" s="52">
        <v>26222928</v>
      </c>
      <c r="X1422" s="57"/>
      <c r="Z1422" s="104" t="s">
        <v>1682</v>
      </c>
      <c r="AA1422" s="47" t="str">
        <f>CONCATENATE("&gt;",F1422,"_",C1422," ",Z1422)</f>
        <v>&gt;Nairo_L_1b_F_706 Nairo</v>
      </c>
      <c r="AB1422" s="44" t="str">
        <f>P1422</f>
        <v>TCTCAAAGACATCAATCCCCCTTWTCCC</v>
      </c>
      <c r="AH1422" s="45">
        <v>1421</v>
      </c>
    </row>
    <row r="1423" spans="1:34" ht="14.25" customHeight="1" thickTop="1" thickBot="1" x14ac:dyDescent="0.25">
      <c r="A1423" s="71">
        <v>100</v>
      </c>
      <c r="B1423" s="53">
        <f>(I1423/1000)/(A1423/1000000)</f>
        <v>342</v>
      </c>
      <c r="C1423" s="220">
        <v>707</v>
      </c>
      <c r="F1423" s="81" t="s">
        <v>2721</v>
      </c>
      <c r="H1423" s="48">
        <v>342</v>
      </c>
      <c r="I1423" s="49">
        <v>34.200000000000003</v>
      </c>
      <c r="J1423" s="95">
        <v>293</v>
      </c>
      <c r="K1423" s="48">
        <v>15250</v>
      </c>
      <c r="L1423" s="50">
        <v>8564</v>
      </c>
      <c r="M1423" s="48">
        <v>46</v>
      </c>
      <c r="N1423" s="75">
        <v>65.099999999999994</v>
      </c>
      <c r="O1423" s="61">
        <v>342</v>
      </c>
      <c r="P1423" s="44" t="s">
        <v>2722</v>
      </c>
      <c r="Q1423" s="56">
        <v>28</v>
      </c>
      <c r="R1423" s="48" t="s">
        <v>384</v>
      </c>
      <c r="S1423" s="62" t="s">
        <v>385</v>
      </c>
      <c r="T1423" s="73"/>
      <c r="U1423" s="62"/>
      <c r="V1423" s="62"/>
      <c r="W1423" s="52">
        <v>26222929</v>
      </c>
      <c r="X1423" s="57"/>
      <c r="Z1423" s="104" t="s">
        <v>1682</v>
      </c>
      <c r="AA1423" s="47" t="str">
        <f>CONCATENATE("&gt;",F1423,"_",C1423," ",Z1423)</f>
        <v>&gt;Nairo_L_1a_R_707 Nairo</v>
      </c>
      <c r="AB1423" s="44" t="str">
        <f>P1423</f>
        <v>CTATRCTGTGRTAGAAGCAGTTCCCATC</v>
      </c>
      <c r="AH1423" s="45">
        <v>1422</v>
      </c>
    </row>
    <row r="1424" spans="1:34" ht="14.25" customHeight="1" thickTop="1" thickBot="1" x14ac:dyDescent="0.25">
      <c r="A1424" s="71">
        <v>100</v>
      </c>
      <c r="B1424" s="53">
        <f>(I1424/1000)/(A1424/1000000)</f>
        <v>226</v>
      </c>
      <c r="C1424" s="220">
        <v>708</v>
      </c>
      <c r="F1424" s="81" t="s">
        <v>2723</v>
      </c>
      <c r="H1424" s="48">
        <v>226</v>
      </c>
      <c r="I1424" s="49">
        <v>22.6</v>
      </c>
      <c r="J1424" s="95">
        <v>213</v>
      </c>
      <c r="K1424" s="48">
        <v>11536</v>
      </c>
      <c r="L1424" s="50">
        <v>9436</v>
      </c>
      <c r="M1424" s="48">
        <v>30</v>
      </c>
      <c r="N1424" s="75">
        <v>60.9</v>
      </c>
      <c r="O1424" s="61">
        <v>226</v>
      </c>
      <c r="P1424" s="44" t="s">
        <v>2724</v>
      </c>
      <c r="Q1424" s="56">
        <v>31</v>
      </c>
      <c r="R1424" s="48" t="s">
        <v>384</v>
      </c>
      <c r="S1424" s="62" t="s">
        <v>385</v>
      </c>
      <c r="T1424" s="73"/>
      <c r="U1424" s="62"/>
      <c r="V1424" s="62"/>
      <c r="W1424" s="52">
        <v>26222930</v>
      </c>
      <c r="X1424" s="57"/>
      <c r="Z1424" s="104" t="s">
        <v>1682</v>
      </c>
      <c r="AA1424" s="47" t="str">
        <f>CONCATENATE("&gt;",F1424,"_",C1424," ",Z1424)</f>
        <v>&gt;Nairo_L_1b_R_708 Nairo</v>
      </c>
      <c r="AB1424" s="44" t="str">
        <f>P1424</f>
        <v>GCAATACTATGATAAAAACAATTMCCATCAC</v>
      </c>
      <c r="AH1424" s="45">
        <v>1423</v>
      </c>
    </row>
    <row r="1425" spans="1:34" ht="14.25" customHeight="1" thickTop="1" thickBot="1" x14ac:dyDescent="0.25">
      <c r="A1425" s="71">
        <v>100</v>
      </c>
      <c r="B1425" s="53">
        <f>(I1425/1000)/(A1425/1000000)</f>
        <v>303</v>
      </c>
      <c r="C1425" s="220">
        <v>709</v>
      </c>
      <c r="F1425" s="81" t="s">
        <v>2725</v>
      </c>
      <c r="H1425" s="48">
        <v>303</v>
      </c>
      <c r="I1425" s="49">
        <v>30.3</v>
      </c>
      <c r="J1425" s="95">
        <v>261</v>
      </c>
      <c r="K1425" s="48">
        <v>21429</v>
      </c>
      <c r="L1425" s="50">
        <v>8605</v>
      </c>
      <c r="M1425" s="48">
        <v>44</v>
      </c>
      <c r="N1425" s="75">
        <v>64.400000000000006</v>
      </c>
      <c r="O1425" s="61">
        <v>303</v>
      </c>
      <c r="P1425" s="44" t="s">
        <v>2726</v>
      </c>
      <c r="Q1425" s="56">
        <v>28</v>
      </c>
      <c r="R1425" s="48" t="s">
        <v>384</v>
      </c>
      <c r="S1425" s="62" t="s">
        <v>385</v>
      </c>
      <c r="T1425" s="73"/>
      <c r="U1425" s="62"/>
      <c r="V1425" s="62"/>
      <c r="W1425" s="52">
        <v>26222931</v>
      </c>
      <c r="X1425" s="57"/>
      <c r="Z1425" s="104" t="s">
        <v>1682</v>
      </c>
      <c r="AA1425" s="47" t="str">
        <f>CONCATENATE("&gt;",F1425,"_",C1425," ",Z1425)</f>
        <v>&gt;Nairo_L_1c_R_709 Nairo</v>
      </c>
      <c r="AB1425" s="44" t="str">
        <f>P1425</f>
        <v>CAATGCTGTGRTARAARCAGTTGCCATC</v>
      </c>
      <c r="AH1425" s="45">
        <v>1424</v>
      </c>
    </row>
    <row r="1426" spans="1:34" ht="14.25" customHeight="1" thickTop="1" thickBot="1" x14ac:dyDescent="0.25">
      <c r="A1426" s="71">
        <v>100</v>
      </c>
      <c r="B1426" s="53">
        <f>(I1426/1000)/(A1426/1000000)</f>
        <v>258</v>
      </c>
      <c r="C1426" s="220">
        <v>710</v>
      </c>
      <c r="F1426" s="81" t="s">
        <v>2727</v>
      </c>
      <c r="H1426" s="48">
        <v>258</v>
      </c>
      <c r="I1426" s="49">
        <v>25.8</v>
      </c>
      <c r="J1426" s="95">
        <v>229</v>
      </c>
      <c r="K1426" s="48">
        <v>16285</v>
      </c>
      <c r="L1426" s="50">
        <v>8901</v>
      </c>
      <c r="M1426" s="48">
        <v>41</v>
      </c>
      <c r="N1426" s="75">
        <v>63.9</v>
      </c>
      <c r="O1426" s="61">
        <v>258</v>
      </c>
      <c r="P1426" s="44" t="s">
        <v>2728</v>
      </c>
      <c r="Q1426" s="56">
        <v>29</v>
      </c>
      <c r="R1426" s="48" t="s">
        <v>384</v>
      </c>
      <c r="S1426" s="62" t="s">
        <v>385</v>
      </c>
      <c r="T1426" s="73"/>
      <c r="U1426" s="62"/>
      <c r="V1426" s="62"/>
      <c r="W1426" s="52">
        <v>26222932</v>
      </c>
      <c r="X1426" s="57"/>
      <c r="Z1426" s="104" t="s">
        <v>1682</v>
      </c>
      <c r="AA1426" s="47" t="str">
        <f>CONCATENATE("&gt;",F1426,"_",C1426," ",Z1426)</f>
        <v>&gt;Nairo_L_1d_R_710 Nairo</v>
      </c>
      <c r="AB1426" s="44" t="str">
        <f>P1426</f>
        <v>GCAATGCTATGGTAGAAACAGTTTCCATC</v>
      </c>
      <c r="AH1426" s="45">
        <v>1425</v>
      </c>
    </row>
    <row r="1427" spans="1:34" ht="14.25" customHeight="1" thickTop="1" thickBot="1" x14ac:dyDescent="0.25">
      <c r="A1427" s="71">
        <v>100</v>
      </c>
      <c r="B1427" s="53">
        <f>(I1427/1000)/(A1427/1000000)</f>
        <v>393.99999999999994</v>
      </c>
      <c r="C1427" s="220">
        <v>711</v>
      </c>
      <c r="F1427" s="81" t="s">
        <v>2729</v>
      </c>
      <c r="H1427" s="48">
        <v>394</v>
      </c>
      <c r="I1427" s="49">
        <v>39.4</v>
      </c>
      <c r="J1427" s="95">
        <v>340</v>
      </c>
      <c r="K1427" s="48">
        <v>16407</v>
      </c>
      <c r="L1427" s="50">
        <v>8625</v>
      </c>
      <c r="M1427" s="48">
        <v>48</v>
      </c>
      <c r="N1427" s="75">
        <v>65.900000000000006</v>
      </c>
      <c r="O1427" s="61">
        <v>394</v>
      </c>
      <c r="P1427" s="44" t="s">
        <v>2730</v>
      </c>
      <c r="Q1427" s="56">
        <v>28</v>
      </c>
      <c r="R1427" s="48" t="s">
        <v>384</v>
      </c>
      <c r="S1427" s="62" t="s">
        <v>385</v>
      </c>
      <c r="T1427" s="73"/>
      <c r="U1427" s="62"/>
      <c r="V1427" s="62"/>
      <c r="W1427" s="52">
        <v>26222933</v>
      </c>
      <c r="X1427" s="57"/>
      <c r="Y1427" s="220"/>
      <c r="Z1427" s="104" t="s">
        <v>1682</v>
      </c>
      <c r="AA1427" s="47" t="str">
        <f>CONCATENATE("&gt;",F1427,"_",C1427," ",Z1427)</f>
        <v>&gt;Nairo_L_1e_R_711 Nairo</v>
      </c>
      <c r="AB1427" s="44" t="str">
        <f>P1427</f>
        <v>CRAKGCTGTGGTAAAAGCAGTTRCCATC</v>
      </c>
      <c r="AH1427" s="45">
        <v>1426</v>
      </c>
    </row>
    <row r="1428" spans="1:34" ht="14.25" customHeight="1" thickTop="1" thickBot="1" x14ac:dyDescent="0.25">
      <c r="A1428" s="71">
        <v>100</v>
      </c>
      <c r="B1428" s="53">
        <f>(I1428/1000)/(A1428/1000000)</f>
        <v>392.00000000000006</v>
      </c>
      <c r="C1428" s="220"/>
      <c r="F1428" s="81" t="s">
        <v>2731</v>
      </c>
      <c r="H1428" s="48">
        <v>392</v>
      </c>
      <c r="I1428" s="49">
        <v>39.200000000000003</v>
      </c>
      <c r="J1428" s="95">
        <v>303</v>
      </c>
      <c r="K1428" s="48">
        <v>26573</v>
      </c>
      <c r="L1428" s="50">
        <v>7718</v>
      </c>
      <c r="M1428" s="48">
        <v>40</v>
      </c>
      <c r="N1428" s="75">
        <v>59.7</v>
      </c>
      <c r="O1428" s="61">
        <v>392</v>
      </c>
      <c r="P1428" s="44" t="s">
        <v>2732</v>
      </c>
      <c r="Q1428" s="56">
        <v>25</v>
      </c>
      <c r="R1428" s="48" t="s">
        <v>384</v>
      </c>
      <c r="S1428" s="62" t="s">
        <v>385</v>
      </c>
      <c r="T1428" s="73"/>
      <c r="U1428" s="62"/>
      <c r="V1428" s="62"/>
      <c r="W1428" s="52">
        <v>26222934</v>
      </c>
      <c r="X1428" s="57"/>
      <c r="Z1428" s="104" t="s">
        <v>1681</v>
      </c>
      <c r="AA1428" s="47" t="str">
        <f>CONCATENATE("&gt;",F1428,"_",C1428," ",Z1428)</f>
        <v>&gt;Phlebo_JV3a_F_ Phlebo</v>
      </c>
      <c r="AB1428" s="44" t="str">
        <f>P1428</f>
        <v>AGTTTGCTTATCAAGGGTTTGATGC</v>
      </c>
      <c r="AH1428" s="45">
        <v>1427</v>
      </c>
    </row>
    <row r="1429" spans="1:34" ht="14.25" customHeight="1" thickTop="1" thickBot="1" x14ac:dyDescent="0.25">
      <c r="A1429" s="71">
        <v>100</v>
      </c>
      <c r="B1429" s="53">
        <f>(I1429/1000)/(A1429/1000000)</f>
        <v>382.00000000000006</v>
      </c>
      <c r="F1429" s="81" t="s">
        <v>2733</v>
      </c>
      <c r="H1429" s="48">
        <v>382</v>
      </c>
      <c r="I1429" s="49">
        <v>38.200000000000003</v>
      </c>
      <c r="J1429" s="95">
        <v>295</v>
      </c>
      <c r="K1429" s="48">
        <v>14519</v>
      </c>
      <c r="L1429" s="50">
        <v>7703</v>
      </c>
      <c r="M1429" s="48">
        <v>44</v>
      </c>
      <c r="N1429" s="75">
        <v>61.3</v>
      </c>
      <c r="O1429" s="61">
        <v>382</v>
      </c>
      <c r="P1429" s="44" t="s">
        <v>2734</v>
      </c>
      <c r="Q1429" s="56">
        <v>25</v>
      </c>
      <c r="R1429" s="48" t="s">
        <v>384</v>
      </c>
      <c r="S1429" s="62" t="s">
        <v>385</v>
      </c>
      <c r="T1429" s="73"/>
      <c r="U1429" s="62"/>
      <c r="V1429" s="62"/>
      <c r="W1429" s="52">
        <v>26222935</v>
      </c>
      <c r="X1429" s="57"/>
      <c r="Z1429" s="104" t="s">
        <v>1681</v>
      </c>
      <c r="AA1429" s="47" t="str">
        <f>CONCATENATE("&gt;",F1429,"_",C1429," ",Z1429)</f>
        <v>&gt;Phlebo_JV3b_F_ Phlebo</v>
      </c>
      <c r="AB1429" s="44" t="str">
        <f>P1429</f>
        <v>GAGTTTGCTTATCAAGGGTTTGACC</v>
      </c>
      <c r="AH1429" s="45">
        <v>1428</v>
      </c>
    </row>
    <row r="1430" spans="1:34" ht="14.25" customHeight="1" thickTop="1" thickBot="1" x14ac:dyDescent="0.25">
      <c r="A1430" s="71">
        <v>100</v>
      </c>
      <c r="B1430" s="53">
        <f>(I1430/1000)/(A1430/1000000)</f>
        <v>434</v>
      </c>
      <c r="F1430" s="81" t="s">
        <v>2735</v>
      </c>
      <c r="H1430" s="48">
        <v>434</v>
      </c>
      <c r="I1430" s="49">
        <v>43.4</v>
      </c>
      <c r="J1430" s="95">
        <v>269</v>
      </c>
      <c r="K1430" s="48">
        <v>21064</v>
      </c>
      <c r="L1430" s="50">
        <v>6183</v>
      </c>
      <c r="M1430" s="48">
        <v>65</v>
      </c>
      <c r="N1430" s="75">
        <v>63.5</v>
      </c>
      <c r="O1430" s="61">
        <v>434</v>
      </c>
      <c r="P1430" s="44" t="s">
        <v>2736</v>
      </c>
      <c r="Q1430" s="56">
        <v>20</v>
      </c>
      <c r="R1430" s="48" t="s">
        <v>384</v>
      </c>
      <c r="S1430" s="62" t="s">
        <v>385</v>
      </c>
      <c r="T1430" s="73"/>
      <c r="U1430" s="62"/>
      <c r="V1430" s="62"/>
      <c r="W1430" s="52">
        <v>26222936</v>
      </c>
      <c r="X1430" s="57"/>
      <c r="Z1430" s="104" t="s">
        <v>1681</v>
      </c>
      <c r="AA1430" s="47" t="str">
        <f>CONCATENATE("&gt;",F1430,"_",C1430," ",Z1430)</f>
        <v>&gt;Phlebo_JV3_R_ Phlebo</v>
      </c>
      <c r="AB1430" s="44" t="str">
        <f>P1430</f>
        <v>CCGGCAAAGCTGGGGTGCAT</v>
      </c>
      <c r="AH1430" s="45">
        <v>1429</v>
      </c>
    </row>
    <row r="1431" spans="1:34" ht="14.25" customHeight="1" thickTop="1" thickBot="1" x14ac:dyDescent="0.25">
      <c r="A1431" s="71">
        <v>100</v>
      </c>
      <c r="B1431" s="53">
        <f>(I1431/1000)/(A1431/1000000)</f>
        <v>256</v>
      </c>
      <c r="C1431" s="220">
        <v>701</v>
      </c>
      <c r="F1431" s="81" t="s">
        <v>2737</v>
      </c>
      <c r="H1431" s="48">
        <v>256</v>
      </c>
      <c r="I1431" s="49">
        <v>25.6</v>
      </c>
      <c r="J1431" s="95">
        <v>238</v>
      </c>
      <c r="K1431" s="48">
        <v>33055</v>
      </c>
      <c r="L1431" s="50">
        <v>9308</v>
      </c>
      <c r="M1431" s="48">
        <v>44</v>
      </c>
      <c r="N1431" s="75">
        <v>63.4</v>
      </c>
      <c r="O1431" s="61">
        <v>256</v>
      </c>
      <c r="P1431" s="44" t="s">
        <v>2742</v>
      </c>
      <c r="Q1431" s="56">
        <v>27</v>
      </c>
      <c r="R1431" s="48" t="s">
        <v>384</v>
      </c>
      <c r="S1431" s="62" t="s">
        <v>406</v>
      </c>
      <c r="T1431" s="73" t="s">
        <v>278</v>
      </c>
      <c r="U1431" s="62" t="s">
        <v>426</v>
      </c>
      <c r="V1431" s="62"/>
      <c r="W1431" s="52">
        <v>26222937</v>
      </c>
      <c r="X1431" s="57"/>
      <c r="Z1431" s="104" t="s">
        <v>1682</v>
      </c>
      <c r="AA1431" s="47" t="str">
        <f>CONCATENATE("&gt;",F1431,"_",C1431," ",Z1431)</f>
        <v>&gt;Nairo_S_p_701 Nairo</v>
      </c>
      <c r="AB1431" s="44" t="str">
        <f>P1431</f>
        <v>GACAGTCTCACAGTTYCTYTTTGAGCT</v>
      </c>
      <c r="AH1431" s="45">
        <v>1430</v>
      </c>
    </row>
    <row r="1432" spans="1:34" ht="14.25" customHeight="1" thickTop="1" thickBot="1" x14ac:dyDescent="0.25">
      <c r="A1432" s="71">
        <v>100</v>
      </c>
      <c r="B1432" s="53">
        <f>(I1432/1000)/(A1432/1000000)</f>
        <v>381</v>
      </c>
      <c r="C1432" s="220">
        <v>702</v>
      </c>
      <c r="F1432" s="81" t="s">
        <v>2738</v>
      </c>
      <c r="H1432" s="48">
        <v>381</v>
      </c>
      <c r="I1432" s="49">
        <v>38.1</v>
      </c>
      <c r="J1432" s="95">
        <v>294</v>
      </c>
      <c r="K1432" s="48">
        <v>17807</v>
      </c>
      <c r="L1432" s="50">
        <v>7710</v>
      </c>
      <c r="M1432" s="48">
        <v>54</v>
      </c>
      <c r="N1432" s="75">
        <v>65.400000000000006</v>
      </c>
      <c r="O1432" s="61">
        <v>381</v>
      </c>
      <c r="P1432" s="44" t="s">
        <v>2739</v>
      </c>
      <c r="Q1432" s="56">
        <v>25</v>
      </c>
      <c r="R1432" s="48" t="s">
        <v>384</v>
      </c>
      <c r="S1432" s="62" t="s">
        <v>385</v>
      </c>
      <c r="T1432" s="73"/>
      <c r="U1432" s="62"/>
      <c r="V1432" s="62"/>
      <c r="W1432" s="52">
        <v>26222938</v>
      </c>
      <c r="X1432" s="57"/>
      <c r="Z1432" s="104" t="s">
        <v>1682</v>
      </c>
      <c r="AA1432" s="47" t="str">
        <f>CONCATENATE("&gt;",F1432,"_",C1432," ",Z1432)</f>
        <v>&gt;Nairo_S_f_702 Nairo</v>
      </c>
      <c r="AB1432" s="44" t="str">
        <f>P1432</f>
        <v>CAGGTGTGACWGCAGAGATGTTYCC</v>
      </c>
      <c r="AH1432" s="45">
        <v>1431</v>
      </c>
    </row>
    <row r="1433" spans="1:34" ht="14.25" customHeight="1" thickTop="1" thickBot="1" x14ac:dyDescent="0.25">
      <c r="A1433" s="71">
        <v>100</v>
      </c>
      <c r="B1433" s="53">
        <f>(I1433/1000)/(A1433/1000000)</f>
        <v>310</v>
      </c>
      <c r="C1433" s="220">
        <v>703</v>
      </c>
      <c r="F1433" s="81" t="s">
        <v>2740</v>
      </c>
      <c r="H1433" s="48">
        <v>310</v>
      </c>
      <c r="I1433" s="49">
        <v>31</v>
      </c>
      <c r="J1433" s="95">
        <v>239</v>
      </c>
      <c r="K1433" s="48">
        <v>43594</v>
      </c>
      <c r="L1433" s="50">
        <v>7722</v>
      </c>
      <c r="M1433" s="48">
        <v>42</v>
      </c>
      <c r="N1433" s="75">
        <v>60.5</v>
      </c>
      <c r="O1433" s="61">
        <v>310</v>
      </c>
      <c r="P1433" s="44" t="s">
        <v>2741</v>
      </c>
      <c r="Q1433" s="56">
        <v>25</v>
      </c>
      <c r="R1433" s="48" t="s">
        <v>384</v>
      </c>
      <c r="S1433" s="62" t="s">
        <v>385</v>
      </c>
      <c r="T1433" s="73"/>
      <c r="U1433" s="62"/>
      <c r="V1433" s="62"/>
      <c r="W1433" s="52">
        <v>26222939</v>
      </c>
      <c r="X1433" s="57"/>
      <c r="Y1433" s="220"/>
      <c r="Z1433" s="104" t="s">
        <v>1682</v>
      </c>
      <c r="AA1433" s="47" t="str">
        <f>CONCATENATE("&gt;",F1433,"_",C1433," ",Z1433)</f>
        <v>&gt;Nairo_S_r_703 Nairo</v>
      </c>
      <c r="AB1433" s="44" t="str">
        <f>P1433</f>
        <v>CATGTAAATCCGATTRGCAGTGAAG</v>
      </c>
      <c r="AH1433" s="45">
        <v>1432</v>
      </c>
    </row>
    <row r="1434" spans="1:34" ht="14.25" customHeight="1" thickTop="1" thickBot="1" x14ac:dyDescent="0.25">
      <c r="A1434" s="71">
        <v>100</v>
      </c>
      <c r="B1434" s="53">
        <f>(I1434/1000)/(A1434/1000000)</f>
        <v>141.99999999999997</v>
      </c>
      <c r="C1434" s="220">
        <v>754</v>
      </c>
      <c r="F1434" s="81" t="s">
        <v>2743</v>
      </c>
      <c r="H1434" s="48">
        <v>142</v>
      </c>
      <c r="I1434" s="49">
        <v>14.2</v>
      </c>
      <c r="J1434" s="95">
        <v>129</v>
      </c>
      <c r="K1434" s="48">
        <v>17258</v>
      </c>
      <c r="L1434" s="50">
        <v>9047</v>
      </c>
      <c r="M1434" s="48">
        <v>50</v>
      </c>
      <c r="N1434" s="75">
        <v>64.8</v>
      </c>
      <c r="O1434" s="61">
        <v>142</v>
      </c>
      <c r="P1434" s="44" t="s">
        <v>2748</v>
      </c>
      <c r="Q1434" s="56">
        <v>26</v>
      </c>
      <c r="R1434" s="48" t="s">
        <v>384</v>
      </c>
      <c r="S1434" s="62" t="s">
        <v>406</v>
      </c>
      <c r="T1434" s="73" t="s">
        <v>278</v>
      </c>
      <c r="U1434" s="62" t="s">
        <v>426</v>
      </c>
      <c r="V1434" s="62"/>
      <c r="W1434" s="52">
        <v>26206487</v>
      </c>
      <c r="X1434" s="57"/>
      <c r="Z1434" s="104" t="s">
        <v>3310</v>
      </c>
      <c r="AA1434" s="47" t="str">
        <f>CONCATENATE("&gt;",F1434,"_",C1434," ",Z1434)</f>
        <v>&gt;BUNV-M_Probe_754 BunyaV.Bunyamw</v>
      </c>
      <c r="AB1434" s="44" t="str">
        <f>P1434</f>
        <v>TGACGAACATTGCACTGGCCAATGTC</v>
      </c>
      <c r="AH1434" s="45">
        <v>1433</v>
      </c>
    </row>
    <row r="1435" spans="1:34" ht="14.25" customHeight="1" thickTop="1" thickBot="1" x14ac:dyDescent="0.25">
      <c r="A1435" s="71">
        <v>100</v>
      </c>
      <c r="B1435" s="53">
        <f>(I1435/1000)/(A1435/1000000)</f>
        <v>363</v>
      </c>
      <c r="C1435" s="220">
        <v>762</v>
      </c>
      <c r="F1435" s="81" t="s">
        <v>2744</v>
      </c>
      <c r="H1435" s="48">
        <v>363</v>
      </c>
      <c r="I1435" s="49">
        <v>36.299999999999997</v>
      </c>
      <c r="J1435" s="95">
        <v>282</v>
      </c>
      <c r="K1435" s="48">
        <v>33512</v>
      </c>
      <c r="L1435" s="50">
        <v>7779</v>
      </c>
      <c r="M1435" s="48">
        <v>44</v>
      </c>
      <c r="N1435" s="75">
        <v>61.3</v>
      </c>
      <c r="O1435" s="61">
        <v>363</v>
      </c>
      <c r="P1435" s="44" t="s">
        <v>2745</v>
      </c>
      <c r="Q1435" s="56">
        <v>25</v>
      </c>
      <c r="R1435" s="48" t="s">
        <v>384</v>
      </c>
      <c r="S1435" s="62" t="s">
        <v>385</v>
      </c>
      <c r="T1435" s="73"/>
      <c r="U1435" s="62"/>
      <c r="V1435" s="62"/>
      <c r="W1435" s="52">
        <v>26206488</v>
      </c>
      <c r="X1435" s="57"/>
      <c r="Y1435" s="220"/>
      <c r="Z1435" s="104" t="s">
        <v>3310</v>
      </c>
      <c r="AA1435" s="47" t="str">
        <f>CONCATENATE("&gt;",F1435,"_",C1435," ",Z1435)</f>
        <v>&gt;BUNV-M_Forw_762 BunyaV.Bunyamw</v>
      </c>
      <c r="AB1435" s="44" t="str">
        <f>P1435</f>
        <v>GGTATAGAAGGGGCATTCATAACAG</v>
      </c>
      <c r="AH1435" s="45">
        <v>1434</v>
      </c>
    </row>
    <row r="1436" spans="1:34" ht="14.25" customHeight="1" thickTop="1" thickBot="1" x14ac:dyDescent="0.25">
      <c r="A1436" s="71">
        <v>100</v>
      </c>
      <c r="B1436" s="53">
        <f>(I1436/1000)/(A1436/1000000)</f>
        <v>454.99999999999994</v>
      </c>
      <c r="C1436" s="220">
        <v>763</v>
      </c>
      <c r="F1436" s="81" t="s">
        <v>2746</v>
      </c>
      <c r="H1436" s="48">
        <v>455</v>
      </c>
      <c r="I1436" s="49">
        <v>45.5</v>
      </c>
      <c r="J1436" s="95">
        <v>262</v>
      </c>
      <c r="K1436" s="48">
        <v>26908</v>
      </c>
      <c r="L1436" s="50">
        <v>5751</v>
      </c>
      <c r="M1436" s="48">
        <v>52</v>
      </c>
      <c r="N1436" s="75">
        <v>56.7</v>
      </c>
      <c r="O1436" s="61">
        <v>455</v>
      </c>
      <c r="P1436" s="44" t="s">
        <v>2747</v>
      </c>
      <c r="Q1436" s="56">
        <v>19</v>
      </c>
      <c r="R1436" s="48" t="s">
        <v>384</v>
      </c>
      <c r="S1436" s="62" t="s">
        <v>385</v>
      </c>
      <c r="T1436" s="73"/>
      <c r="U1436" s="62"/>
      <c r="V1436" s="62"/>
      <c r="W1436" s="52">
        <v>26206489</v>
      </c>
      <c r="X1436" s="57"/>
      <c r="Z1436" s="104" t="s">
        <v>3310</v>
      </c>
      <c r="AA1436" s="47" t="str">
        <f>CONCATENATE("&gt;",F1436,"_",C1436," ",Z1436)</f>
        <v>&gt;BUNV-M_Rev_763 BunyaV.Bunyamw</v>
      </c>
      <c r="AB1436" s="44" t="str">
        <f>P1436</f>
        <v>TTGACAGCCAAGCACCCAA</v>
      </c>
      <c r="AH1436" s="45">
        <v>1435</v>
      </c>
    </row>
    <row r="1437" spans="1:34" ht="14.25" customHeight="1" thickTop="1" thickBot="1" x14ac:dyDescent="0.25">
      <c r="A1437" s="71">
        <v>100</v>
      </c>
      <c r="B1437" s="53">
        <f>(I1437/1000)/(A1437/1000000)</f>
        <v>231</v>
      </c>
      <c r="C1437" s="220">
        <v>712</v>
      </c>
      <c r="F1437" s="81" t="s">
        <v>2751</v>
      </c>
      <c r="H1437" s="48">
        <v>231</v>
      </c>
      <c r="I1437" s="49">
        <v>23.1</v>
      </c>
      <c r="J1437" s="95">
        <v>201</v>
      </c>
      <c r="K1437" s="48">
        <v>18111</v>
      </c>
      <c r="L1437" s="50">
        <v>8715</v>
      </c>
      <c r="M1437" s="48">
        <v>39</v>
      </c>
      <c r="N1437" s="75">
        <v>62.2</v>
      </c>
      <c r="O1437" s="61">
        <v>231</v>
      </c>
      <c r="P1437" s="44" t="s">
        <v>2752</v>
      </c>
      <c r="Q1437" s="56">
        <v>28</v>
      </c>
      <c r="R1437" s="48" t="s">
        <v>384</v>
      </c>
      <c r="S1437" s="62" t="s">
        <v>385</v>
      </c>
      <c r="T1437" s="73"/>
      <c r="U1437" s="62"/>
      <c r="V1437" s="62"/>
      <c r="W1437" s="52">
        <v>26121123</v>
      </c>
      <c r="X1437" s="57"/>
      <c r="Y1437" s="220"/>
      <c r="Z1437" s="104" t="s">
        <v>1682</v>
      </c>
      <c r="AA1437" s="47" t="str">
        <f>CONCATENATE("&gt;",F1437,"_",C1437," ",Z1437)</f>
        <v>&gt;Nairo-CC-f_712 Nairo</v>
      </c>
      <c r="AB1437" s="44" t="str">
        <f>P1437</f>
        <v>CCAGAGGRAACAAAAAAATGAAGAARGC</v>
      </c>
      <c r="AH1437" s="45">
        <v>1436</v>
      </c>
    </row>
    <row r="1438" spans="1:34" ht="14.25" customHeight="1" thickTop="1" thickBot="1" x14ac:dyDescent="0.25">
      <c r="A1438" s="71">
        <v>100</v>
      </c>
      <c r="B1438" s="53">
        <f>(I1438/1000)/(A1438/1000000)</f>
        <v>321</v>
      </c>
      <c r="C1438" s="220">
        <v>713</v>
      </c>
      <c r="F1438" s="81" t="s">
        <v>2753</v>
      </c>
      <c r="H1438" s="48">
        <v>321</v>
      </c>
      <c r="I1438" s="49">
        <v>32.1</v>
      </c>
      <c r="J1438" s="95">
        <v>255</v>
      </c>
      <c r="K1438" s="48">
        <v>13028</v>
      </c>
      <c r="L1438" s="50">
        <v>7934</v>
      </c>
      <c r="M1438" s="48">
        <v>53</v>
      </c>
      <c r="N1438" s="75">
        <v>66.400000000000006</v>
      </c>
      <c r="O1438" s="61">
        <v>321</v>
      </c>
      <c r="P1438" s="44" t="s">
        <v>2754</v>
      </c>
      <c r="Q1438" s="56">
        <v>26</v>
      </c>
      <c r="R1438" s="48" t="s">
        <v>384</v>
      </c>
      <c r="S1438" s="62" t="s">
        <v>385</v>
      </c>
      <c r="T1438" s="73"/>
      <c r="U1438" s="62"/>
      <c r="V1438" s="62"/>
      <c r="W1438" s="52">
        <v>26121124</v>
      </c>
      <c r="X1438" s="57"/>
      <c r="Z1438" s="104" t="s">
        <v>1682</v>
      </c>
      <c r="AA1438" s="47" t="str">
        <f>CONCATENATE("&gt;",F1438,"_",C1438," ",Z1438)</f>
        <v>&gt;Nairo-CC-r_713 Nairo</v>
      </c>
      <c r="AB1438" s="44" t="str">
        <f>P1438</f>
        <v>CYACTGGRATTGCCCCRAAGCAAACR</v>
      </c>
      <c r="AH1438" s="45">
        <v>1437</v>
      </c>
    </row>
    <row r="1439" spans="1:34" ht="14.25" customHeight="1" thickTop="1" thickBot="1" x14ac:dyDescent="0.25">
      <c r="A1439" s="71">
        <v>100</v>
      </c>
      <c r="B1439" s="53">
        <f>(I1439/1000)/(A1439/1000000)</f>
        <v>95</v>
      </c>
      <c r="C1439" s="220">
        <v>714</v>
      </c>
      <c r="F1439" s="81" t="s">
        <v>2755</v>
      </c>
      <c r="H1439" s="48">
        <v>95</v>
      </c>
      <c r="I1439" s="49">
        <v>9.5</v>
      </c>
      <c r="J1439" s="95">
        <v>88</v>
      </c>
      <c r="K1439" s="48">
        <v>43558</v>
      </c>
      <c r="L1439" s="50">
        <v>9319</v>
      </c>
      <c r="M1439" s="48">
        <v>46</v>
      </c>
      <c r="N1439" s="75">
        <v>64.2</v>
      </c>
      <c r="O1439" s="61">
        <v>95</v>
      </c>
      <c r="P1439" s="44" t="s">
        <v>2756</v>
      </c>
      <c r="Q1439" s="56">
        <v>27</v>
      </c>
      <c r="R1439" s="48" t="s">
        <v>384</v>
      </c>
      <c r="S1439" s="62" t="s">
        <v>406</v>
      </c>
      <c r="T1439" s="73" t="s">
        <v>278</v>
      </c>
      <c r="U1439" s="62" t="s">
        <v>426</v>
      </c>
      <c r="V1439" s="62"/>
      <c r="W1439" s="52">
        <v>26121125</v>
      </c>
      <c r="X1439" s="57"/>
      <c r="Z1439" s="104" t="s">
        <v>1682</v>
      </c>
      <c r="AA1439" s="47" t="str">
        <f>CONCATENATE("&gt;",F1439,"_",C1439," ",Z1439)</f>
        <v>&gt;Nairo-CC-p_714 Nairo</v>
      </c>
      <c r="AB1439" s="44" t="str">
        <f>P1439</f>
        <v>ATTTACATGCACCCTGGAGTCYTGACA</v>
      </c>
      <c r="AH1439" s="45">
        <v>1438</v>
      </c>
    </row>
    <row r="1440" spans="1:34" ht="14.25" customHeight="1" thickTop="1" thickBot="1" x14ac:dyDescent="0.25">
      <c r="A1440" s="71">
        <v>100</v>
      </c>
      <c r="B1440" s="53">
        <f>(I1440/1000)/(A1440/1000000)</f>
        <v>345</v>
      </c>
      <c r="C1440" s="220">
        <v>768</v>
      </c>
      <c r="E1440" s="45">
        <v>345</v>
      </c>
      <c r="F1440" s="81" t="s">
        <v>2538</v>
      </c>
      <c r="H1440" s="48">
        <v>345</v>
      </c>
      <c r="I1440" s="49">
        <v>34.5</v>
      </c>
      <c r="J1440" s="95">
        <v>295</v>
      </c>
      <c r="K1440" s="48">
        <v>15615</v>
      </c>
      <c r="L1440" s="50">
        <v>8549</v>
      </c>
      <c r="M1440" s="48">
        <v>50</v>
      </c>
      <c r="N1440" s="75">
        <v>66.599999999999994</v>
      </c>
      <c r="O1440" s="61">
        <v>345</v>
      </c>
      <c r="P1440" s="44" t="s">
        <v>2539</v>
      </c>
      <c r="Q1440" s="56">
        <v>28</v>
      </c>
      <c r="R1440" s="48" t="s">
        <v>384</v>
      </c>
      <c r="S1440" s="62" t="s">
        <v>385</v>
      </c>
      <c r="T1440" s="73"/>
      <c r="U1440" s="62"/>
      <c r="V1440" s="62"/>
      <c r="W1440" s="52">
        <v>26838029</v>
      </c>
      <c r="X1440" s="57"/>
      <c r="Y1440" s="220"/>
      <c r="Z1440" s="104" t="s">
        <v>3206</v>
      </c>
      <c r="AA1440" s="47" t="str">
        <f>CONCATENATE("&gt;",F1440,"_",C1440," ",Z1440)</f>
        <v>&gt;PA_f_768 Alpha</v>
      </c>
      <c r="AB1440" s="44" t="str">
        <f>P1440</f>
        <v>ACCATGCTAAYGCYAGAGCGTTTTCGCA</v>
      </c>
      <c r="AH1440" s="45">
        <v>1439</v>
      </c>
    </row>
    <row r="1441" spans="1:34" ht="14.25" customHeight="1" thickTop="1" thickBot="1" x14ac:dyDescent="0.25">
      <c r="A1441" s="71">
        <v>100</v>
      </c>
      <c r="B1441" s="53">
        <f>(I1441/1000)/(A1441/1000000)</f>
        <v>517</v>
      </c>
      <c r="C1441" s="220">
        <v>769</v>
      </c>
      <c r="E1441" s="45">
        <v>517</v>
      </c>
      <c r="F1441" s="81" t="s">
        <v>2540</v>
      </c>
      <c r="H1441" s="48">
        <v>517</v>
      </c>
      <c r="I1441" s="49">
        <v>51.7</v>
      </c>
      <c r="J1441" s="95">
        <v>364</v>
      </c>
      <c r="K1441" s="48">
        <v>28095</v>
      </c>
      <c r="L1441" s="50">
        <v>7045</v>
      </c>
      <c r="M1441" s="48">
        <v>55</v>
      </c>
      <c r="N1441" s="75">
        <v>63.9</v>
      </c>
      <c r="O1441" s="61">
        <v>517</v>
      </c>
      <c r="P1441" s="44" t="s">
        <v>2541</v>
      </c>
      <c r="Q1441" s="56">
        <v>23</v>
      </c>
      <c r="R1441" s="48" t="s">
        <v>384</v>
      </c>
      <c r="S1441" s="62" t="s">
        <v>385</v>
      </c>
      <c r="T1441" s="73"/>
      <c r="U1441" s="62"/>
      <c r="V1441" s="62"/>
      <c r="W1441" s="52">
        <v>26838030</v>
      </c>
      <c r="X1441" s="57"/>
      <c r="Z1441" s="104" t="s">
        <v>3233</v>
      </c>
      <c r="AA1441" s="47" t="str">
        <f>CONCATENATE("&gt;",F1441,"_",C1441," ",Z1441)</f>
        <v>&gt;PA_r_769 Alpha.MIDV</v>
      </c>
      <c r="AB1441" s="44" t="str">
        <f>P1441</f>
        <v>GGCGCACTKCCWATGTCHAGGAT</v>
      </c>
      <c r="AH1441" s="45">
        <v>1440</v>
      </c>
    </row>
    <row r="1442" spans="1:34" ht="14.25" customHeight="1" thickTop="1" thickBot="1" x14ac:dyDescent="0.25">
      <c r="A1442" s="71">
        <v>100</v>
      </c>
      <c r="B1442" s="53">
        <f>(I1442/1000)/(A1442/1000000)</f>
        <v>357</v>
      </c>
      <c r="C1442" s="220">
        <v>770</v>
      </c>
      <c r="E1442" s="45">
        <v>357</v>
      </c>
      <c r="F1442" s="81" t="s">
        <v>444</v>
      </c>
      <c r="H1442" s="48">
        <v>357</v>
      </c>
      <c r="I1442" s="49">
        <v>35.700000000000003</v>
      </c>
      <c r="J1442" s="95">
        <v>305</v>
      </c>
      <c r="K1442" s="48">
        <v>22190</v>
      </c>
      <c r="L1442" s="50">
        <v>8547</v>
      </c>
      <c r="M1442" s="48">
        <v>48</v>
      </c>
      <c r="N1442" s="75">
        <v>65.900000000000006</v>
      </c>
      <c r="O1442" s="61">
        <v>357</v>
      </c>
      <c r="P1442" s="44" t="s">
        <v>510</v>
      </c>
      <c r="Q1442" s="56">
        <v>28</v>
      </c>
      <c r="R1442" s="48" t="s">
        <v>384</v>
      </c>
      <c r="S1442" s="62" t="s">
        <v>385</v>
      </c>
      <c r="T1442" s="73"/>
      <c r="U1442" s="62"/>
      <c r="V1442" s="62"/>
      <c r="W1442" s="52">
        <v>26838031</v>
      </c>
      <c r="X1442" s="57"/>
      <c r="Z1442" s="104" t="s">
        <v>3206</v>
      </c>
      <c r="AA1442" s="47" t="str">
        <f>CONCATENATE("&gt;",F1442,"_",C1442," ",Z1442)</f>
        <v>&gt;AlphaVIR966.F_770 Alpha</v>
      </c>
      <c r="AB1442" s="44" t="str">
        <f>P1442</f>
        <v>TCCATGCTAATGCYAGAGCGTTTTCGCA</v>
      </c>
      <c r="AH1442" s="45">
        <v>1441</v>
      </c>
    </row>
    <row r="1443" spans="1:34" ht="14.25" customHeight="1" thickTop="1" thickBot="1" x14ac:dyDescent="0.25">
      <c r="A1443" s="71">
        <v>100</v>
      </c>
      <c r="B1443" s="53">
        <f>(I1443/1000)/(A1443/1000000)</f>
        <v>538.99999999999989</v>
      </c>
      <c r="C1443" s="220">
        <v>771</v>
      </c>
      <c r="E1443" s="45">
        <v>538.99999999999989</v>
      </c>
      <c r="F1443" s="81" t="s">
        <v>445</v>
      </c>
      <c r="H1443" s="48">
        <v>539</v>
      </c>
      <c r="I1443" s="49">
        <v>53.9</v>
      </c>
      <c r="J1443" s="95">
        <v>396</v>
      </c>
      <c r="K1443" s="48" t="s">
        <v>2810</v>
      </c>
      <c r="L1443" s="50">
        <v>7342</v>
      </c>
      <c r="M1443" s="48">
        <v>51</v>
      </c>
      <c r="N1443" s="75">
        <v>63.3</v>
      </c>
      <c r="O1443" s="61">
        <v>539</v>
      </c>
      <c r="P1443" s="44" t="s">
        <v>511</v>
      </c>
      <c r="Q1443" s="56">
        <v>24</v>
      </c>
      <c r="R1443" s="48" t="s">
        <v>384</v>
      </c>
      <c r="S1443" s="62" t="s">
        <v>385</v>
      </c>
      <c r="T1443" s="73"/>
      <c r="U1443" s="62"/>
      <c r="V1443" s="62"/>
      <c r="W1443" s="52">
        <v>26838032</v>
      </c>
      <c r="X1443" s="57"/>
      <c r="Z1443" s="104" t="s">
        <v>3206</v>
      </c>
      <c r="AA1443" s="47" t="str">
        <f>CONCATENATE("&gt;",F1443,"_",C1443," ",Z1443)</f>
        <v>&gt;AlphaVIR966.R_771 Alpha</v>
      </c>
      <c r="AB1443" s="44" t="str">
        <f>P1443</f>
        <v>TGGCGCACTTCCAATGTCHAGGAT</v>
      </c>
      <c r="AH1443" s="45">
        <v>1442</v>
      </c>
    </row>
    <row r="1444" spans="1:34" ht="14.25" customHeight="1" thickTop="1" thickBot="1" x14ac:dyDescent="0.25">
      <c r="A1444" s="71">
        <v>100</v>
      </c>
      <c r="B1444" s="53">
        <f>(I1444/1000)/(A1444/1000000)</f>
        <v>555</v>
      </c>
      <c r="C1444" s="45">
        <v>772</v>
      </c>
      <c r="E1444" s="45">
        <v>555</v>
      </c>
      <c r="F1444" s="81" t="s">
        <v>394</v>
      </c>
      <c r="H1444" s="48">
        <v>555</v>
      </c>
      <c r="I1444" s="49">
        <v>55.5</v>
      </c>
      <c r="J1444" s="95">
        <v>376</v>
      </c>
      <c r="K1444" s="48" t="s">
        <v>2811</v>
      </c>
      <c r="L1444" s="50">
        <v>6767</v>
      </c>
      <c r="M1444" s="48">
        <v>40</v>
      </c>
      <c r="N1444" s="75">
        <v>56.5</v>
      </c>
      <c r="O1444" s="61">
        <v>555</v>
      </c>
      <c r="P1444" s="44" t="s">
        <v>397</v>
      </c>
      <c r="Q1444" s="56">
        <v>22</v>
      </c>
      <c r="R1444" s="48" t="s">
        <v>384</v>
      </c>
      <c r="S1444" s="62" t="s">
        <v>385</v>
      </c>
      <c r="T1444" s="73"/>
      <c r="U1444" s="62"/>
      <c r="V1444" s="62"/>
      <c r="W1444" s="52">
        <v>26838033</v>
      </c>
      <c r="X1444" s="57"/>
      <c r="Z1444" s="104" t="s">
        <v>3239</v>
      </c>
      <c r="AA1444" s="47" t="str">
        <f>CONCATENATE("&gt;",F1444,"_",C1444," ",Z1444)</f>
        <v>&gt;RVF-forw_772 Phlebo.RVFV</v>
      </c>
      <c r="AB1444" s="44" t="str">
        <f>P1444</f>
        <v>TGAAAATTCCTGAGACACATGG</v>
      </c>
      <c r="AH1444" s="45">
        <v>1443</v>
      </c>
    </row>
    <row r="1445" spans="1:34" ht="14.25" customHeight="1" thickTop="1" thickBot="1" x14ac:dyDescent="0.25">
      <c r="A1445" s="71">
        <v>100</v>
      </c>
      <c r="B1445" s="53">
        <f>(I1445/1000)/(A1445/1000000)</f>
        <v>579</v>
      </c>
      <c r="C1445" s="220">
        <v>773</v>
      </c>
      <c r="E1445" s="45">
        <v>579</v>
      </c>
      <c r="F1445" s="81" t="s">
        <v>398</v>
      </c>
      <c r="H1445" s="48">
        <v>579</v>
      </c>
      <c r="I1445" s="49">
        <v>57.9</v>
      </c>
      <c r="J1445" s="95">
        <v>367</v>
      </c>
      <c r="K1445" s="48">
        <v>17137</v>
      </c>
      <c r="L1445" s="50">
        <v>6347</v>
      </c>
      <c r="M1445" s="48">
        <v>42</v>
      </c>
      <c r="N1445" s="75">
        <v>55.9</v>
      </c>
      <c r="O1445" s="61">
        <v>579</v>
      </c>
      <c r="P1445" s="44" t="s">
        <v>401</v>
      </c>
      <c r="Q1445" s="56">
        <v>21</v>
      </c>
      <c r="R1445" s="48" t="s">
        <v>384</v>
      </c>
      <c r="S1445" s="62" t="s">
        <v>385</v>
      </c>
      <c r="T1445" s="73"/>
      <c r="U1445" s="62"/>
      <c r="V1445" s="62"/>
      <c r="W1445" s="52">
        <v>26838034</v>
      </c>
      <c r="X1445" s="57"/>
      <c r="Z1445" s="104" t="s">
        <v>3239</v>
      </c>
      <c r="AA1445" s="47" t="str">
        <f>CONCATENATE("&gt;",F1445,"_",C1445," ",Z1445)</f>
        <v>&gt;RVF-rev_773 Phlebo.RVFV</v>
      </c>
      <c r="AB1445" s="44" t="str">
        <f>P1445</f>
        <v>ACTTCCTTGCATCATCTGATG</v>
      </c>
      <c r="AH1445" s="45">
        <v>1444</v>
      </c>
    </row>
    <row r="1446" spans="1:34" ht="14.25" customHeight="1" thickTop="1" thickBot="1" x14ac:dyDescent="0.25">
      <c r="A1446" s="71">
        <v>100</v>
      </c>
      <c r="B1446" s="53">
        <f>(I1446/1000)/(A1446/1000000)</f>
        <v>367</v>
      </c>
      <c r="C1446" s="220">
        <v>774</v>
      </c>
      <c r="E1446" s="45">
        <v>367</v>
      </c>
      <c r="F1446" s="81" t="s">
        <v>2812</v>
      </c>
      <c r="H1446" s="48">
        <v>367</v>
      </c>
      <c r="I1446" s="49">
        <v>36.700000000000003</v>
      </c>
      <c r="J1446" s="95">
        <v>283</v>
      </c>
      <c r="K1446" s="48">
        <v>14519</v>
      </c>
      <c r="L1446" s="50">
        <v>7711</v>
      </c>
      <c r="M1446" s="48">
        <v>36</v>
      </c>
      <c r="N1446" s="75">
        <v>58.1</v>
      </c>
      <c r="O1446" s="61">
        <v>367</v>
      </c>
      <c r="P1446" s="44" t="s">
        <v>1224</v>
      </c>
      <c r="Q1446" s="56">
        <v>25</v>
      </c>
      <c r="R1446" s="48" t="s">
        <v>384</v>
      </c>
      <c r="S1446" s="62" t="s">
        <v>385</v>
      </c>
      <c r="T1446" s="73"/>
      <c r="U1446" s="62"/>
      <c r="V1446" s="62"/>
      <c r="W1446" s="52">
        <v>26838035</v>
      </c>
      <c r="X1446" s="57"/>
      <c r="Z1446" s="104" t="s">
        <v>3304</v>
      </c>
      <c r="AA1446" s="47" t="str">
        <f>CONCATENATE("&gt;",F1446,"_",C1446," ",Z1446)</f>
        <v>&gt;Batai_Buny_S-F_444_774 BunyaV.Bunyamw.Batai</v>
      </c>
      <c r="AB1446" s="44" t="str">
        <f>P1446</f>
        <v>GCTGGAAGGTTACTGTATTTAATAC</v>
      </c>
      <c r="AH1446" s="45">
        <v>1445</v>
      </c>
    </row>
    <row r="1447" spans="1:34" ht="14.25" customHeight="1" thickTop="1" thickBot="1" x14ac:dyDescent="0.25">
      <c r="A1447" s="71">
        <v>100</v>
      </c>
      <c r="B1447" s="53">
        <f>(I1447/1000)/(A1447/1000000)</f>
        <v>596</v>
      </c>
      <c r="C1447" s="220">
        <v>775</v>
      </c>
      <c r="E1447" s="45">
        <v>596</v>
      </c>
      <c r="F1447" s="81" t="s">
        <v>2813</v>
      </c>
      <c r="H1447" s="48">
        <v>596</v>
      </c>
      <c r="I1447" s="49">
        <v>59.6</v>
      </c>
      <c r="J1447" s="95">
        <v>403</v>
      </c>
      <c r="K1447" s="48" t="s">
        <v>2814</v>
      </c>
      <c r="L1447" s="50">
        <v>6759</v>
      </c>
      <c r="M1447" s="48">
        <v>50</v>
      </c>
      <c r="N1447" s="75">
        <v>60.3</v>
      </c>
      <c r="O1447" s="61">
        <v>596</v>
      </c>
      <c r="P1447" s="44" t="s">
        <v>1227</v>
      </c>
      <c r="Q1447" s="56">
        <v>22</v>
      </c>
      <c r="R1447" s="48" t="s">
        <v>384</v>
      </c>
      <c r="S1447" s="62" t="s">
        <v>385</v>
      </c>
      <c r="T1447" s="73"/>
      <c r="U1447" s="62"/>
      <c r="V1447" s="62"/>
      <c r="W1447" s="52">
        <v>26838036</v>
      </c>
      <c r="X1447" s="57"/>
      <c r="Z1447" s="104" t="s">
        <v>3304</v>
      </c>
      <c r="AA1447" s="47" t="str">
        <f>CONCATENATE("&gt;",F1447,"_",C1447," ",Z1447)</f>
        <v>&gt;Batai_Buny_S-R_445_775 BunyaV.Bunyamw.Batai</v>
      </c>
      <c r="AB1447" s="44" t="str">
        <f>P1447</f>
        <v>CAAGGAATCCACTGAGTCTGTG</v>
      </c>
      <c r="AH1447" s="45">
        <v>1446</v>
      </c>
    </row>
    <row r="1448" spans="1:34" ht="14.25" customHeight="1" thickTop="1" thickBot="1" x14ac:dyDescent="0.25">
      <c r="A1448" s="71">
        <v>100</v>
      </c>
      <c r="B1448" s="53">
        <f>(I1448/1000)/(A1448/1000000)</f>
        <v>332.99999999999994</v>
      </c>
      <c r="C1448" s="220">
        <v>776</v>
      </c>
      <c r="F1448" s="81" t="s">
        <v>2815</v>
      </c>
      <c r="H1448" s="48">
        <v>333</v>
      </c>
      <c r="I1448" s="49">
        <v>33.299999999999997</v>
      </c>
      <c r="J1448" s="95">
        <v>255</v>
      </c>
      <c r="K1448" s="48">
        <v>44075</v>
      </c>
      <c r="L1448" s="50">
        <v>7651</v>
      </c>
      <c r="M1448" s="48">
        <v>52</v>
      </c>
      <c r="N1448" s="75">
        <v>64.599999999999994</v>
      </c>
      <c r="O1448" s="61">
        <v>333</v>
      </c>
      <c r="P1448" s="44" t="s">
        <v>1577</v>
      </c>
      <c r="Q1448" s="56">
        <v>25</v>
      </c>
      <c r="R1448" s="48" t="s">
        <v>384</v>
      </c>
      <c r="S1448" s="62" t="s">
        <v>385</v>
      </c>
      <c r="T1448" s="73"/>
      <c r="U1448" s="62"/>
      <c r="V1448" s="62"/>
      <c r="W1448" s="52">
        <v>26838037</v>
      </c>
      <c r="X1448" s="57"/>
      <c r="Z1448" s="104" t="s">
        <v>3304</v>
      </c>
      <c r="AA1448" s="47" t="str">
        <f>CONCATENATE("&gt;",F1448,"_",C1448," ",Z1448)</f>
        <v>&gt;Batai_Buny_S-P_445_776 BunyaV.Bunyamw.Batai</v>
      </c>
      <c r="AB1448" s="44" t="str">
        <f>P1448</f>
        <v>AACAGTCCAGTTCCAGACGATGGTC</v>
      </c>
      <c r="AH1448" s="45">
        <v>1447</v>
      </c>
    </row>
    <row r="1449" spans="1:34" ht="14.25" customHeight="1" thickTop="1" thickBot="1" x14ac:dyDescent="0.25">
      <c r="A1449" s="71">
        <v>100</v>
      </c>
      <c r="B1449" s="53">
        <f>(I1449/1000)/(A1449/1000000)</f>
        <v>356</v>
      </c>
      <c r="C1449" s="220">
        <v>777</v>
      </c>
      <c r="E1449" s="45">
        <v>356</v>
      </c>
      <c r="F1449" s="81" t="s">
        <v>2744</v>
      </c>
      <c r="H1449" s="48">
        <v>356</v>
      </c>
      <c r="I1449" s="49">
        <v>35.6</v>
      </c>
      <c r="J1449" s="95">
        <v>277</v>
      </c>
      <c r="K1449" s="48">
        <v>25477</v>
      </c>
      <c r="L1449" s="50">
        <v>7779</v>
      </c>
      <c r="M1449" s="48">
        <v>44</v>
      </c>
      <c r="N1449" s="75">
        <v>61.3</v>
      </c>
      <c r="O1449" s="61">
        <v>356</v>
      </c>
      <c r="P1449" s="44" t="s">
        <v>2745</v>
      </c>
      <c r="Q1449" s="56">
        <v>25</v>
      </c>
      <c r="R1449" s="48" t="s">
        <v>384</v>
      </c>
      <c r="S1449" s="62" t="s">
        <v>385</v>
      </c>
      <c r="T1449" s="73"/>
      <c r="U1449" s="62"/>
      <c r="V1449" s="62"/>
      <c r="W1449" s="52">
        <v>26838038</v>
      </c>
      <c r="X1449" s="57"/>
      <c r="Y1449" s="220"/>
      <c r="Z1449" s="104" t="s">
        <v>3310</v>
      </c>
      <c r="AA1449" s="47" t="str">
        <f>CONCATENATE("&gt;",F1449,"_",C1449," ",Z1449)</f>
        <v>&gt;BUNV-M_Forw_777 BunyaV.Bunyamw</v>
      </c>
      <c r="AB1449" s="44" t="str">
        <f>P1449</f>
        <v>GGTATAGAAGGGGCATTCATAACAG</v>
      </c>
      <c r="AH1449" s="45">
        <v>1448</v>
      </c>
    </row>
    <row r="1450" spans="1:34" ht="14.25" customHeight="1" thickTop="1" thickBot="1" x14ac:dyDescent="0.25">
      <c r="A1450" s="71">
        <v>100</v>
      </c>
      <c r="B1450" s="53">
        <f>(I1450/1000)/(A1450/1000000)</f>
        <v>583</v>
      </c>
      <c r="C1450" s="220">
        <v>778</v>
      </c>
      <c r="E1450" s="45">
        <v>583</v>
      </c>
      <c r="F1450" s="81" t="s">
        <v>2746</v>
      </c>
      <c r="H1450" s="48">
        <v>583</v>
      </c>
      <c r="I1450" s="49">
        <v>58.3</v>
      </c>
      <c r="J1450" s="95">
        <v>335</v>
      </c>
      <c r="K1450" s="48">
        <v>17137</v>
      </c>
      <c r="L1450" s="50">
        <v>5751</v>
      </c>
      <c r="M1450" s="48">
        <v>52</v>
      </c>
      <c r="N1450" s="75">
        <v>56.7</v>
      </c>
      <c r="O1450" s="61">
        <v>583</v>
      </c>
      <c r="P1450" s="44" t="s">
        <v>2747</v>
      </c>
      <c r="Q1450" s="56">
        <v>19</v>
      </c>
      <c r="R1450" s="48" t="s">
        <v>384</v>
      </c>
      <c r="S1450" s="62" t="s">
        <v>385</v>
      </c>
      <c r="T1450" s="73"/>
      <c r="U1450" s="62"/>
      <c r="V1450" s="62"/>
      <c r="W1450" s="52">
        <v>26838039</v>
      </c>
      <c r="X1450" s="57"/>
      <c r="Z1450" s="104" t="s">
        <v>3310</v>
      </c>
      <c r="AA1450" s="47" t="str">
        <f>CONCATENATE("&gt;",F1450,"_",C1450," ",Z1450)</f>
        <v>&gt;BUNV-M_Rev_778 BunyaV.Bunyamw</v>
      </c>
      <c r="AB1450" s="44" t="str">
        <f>P1450</f>
        <v>TTGACAGCCAAGCACCCAA</v>
      </c>
      <c r="AH1450" s="45">
        <v>1449</v>
      </c>
    </row>
    <row r="1451" spans="1:34" ht="14.25" customHeight="1" thickTop="1" thickBot="1" x14ac:dyDescent="0.25">
      <c r="A1451" s="71">
        <v>100</v>
      </c>
      <c r="B1451" s="53">
        <f>(I1451/1000)/(A1451/1000000)</f>
        <v>340.99999999999994</v>
      </c>
      <c r="C1451" s="220">
        <v>779</v>
      </c>
      <c r="F1451" s="81" t="s">
        <v>2816</v>
      </c>
      <c r="H1451" s="48">
        <v>341</v>
      </c>
      <c r="I1451" s="49">
        <v>34.1</v>
      </c>
      <c r="J1451" s="95">
        <v>271</v>
      </c>
      <c r="K1451" s="48">
        <v>27638</v>
      </c>
      <c r="L1451" s="50">
        <v>7955</v>
      </c>
      <c r="M1451" s="48">
        <v>50</v>
      </c>
      <c r="N1451" s="75">
        <v>64.8</v>
      </c>
      <c r="O1451" s="61">
        <v>341</v>
      </c>
      <c r="P1451" s="44" t="s">
        <v>2748</v>
      </c>
      <c r="Q1451" s="56">
        <v>26</v>
      </c>
      <c r="R1451" s="48" t="s">
        <v>384</v>
      </c>
      <c r="S1451" s="62" t="s">
        <v>385</v>
      </c>
      <c r="T1451" s="73"/>
      <c r="U1451" s="62"/>
      <c r="V1451" s="62"/>
      <c r="W1451" s="52">
        <v>26838040</v>
      </c>
      <c r="X1451" s="57"/>
      <c r="Z1451" s="104" t="s">
        <v>3310</v>
      </c>
      <c r="AA1451" s="47" t="str">
        <f>CONCATENATE("&gt;",F1451,"_",C1451," ",Z1451)</f>
        <v>&gt;BUNV-M_Probe_M11852_779 BunyaV.Bunyamw</v>
      </c>
      <c r="AB1451" s="44" t="str">
        <f>P1451</f>
        <v>TGACGAACATTGCACTGGCCAATGTC</v>
      </c>
      <c r="AH1451" s="45">
        <v>1450</v>
      </c>
    </row>
    <row r="1452" spans="1:34" ht="14.25" customHeight="1" thickTop="1" thickBot="1" x14ac:dyDescent="0.25">
      <c r="A1452" s="71">
        <v>100</v>
      </c>
      <c r="B1452" s="53">
        <f>(I1452/1000)/(A1452/1000000)</f>
        <v>316</v>
      </c>
      <c r="C1452" s="220">
        <v>780</v>
      </c>
      <c r="E1452" s="45">
        <v>316</v>
      </c>
      <c r="F1452" s="81" t="s">
        <v>2817</v>
      </c>
      <c r="H1452" s="48">
        <v>316</v>
      </c>
      <c r="I1452" s="49">
        <v>31.6</v>
      </c>
      <c r="J1452" s="95">
        <v>251</v>
      </c>
      <c r="K1452" s="48">
        <v>43747</v>
      </c>
      <c r="L1452" s="50">
        <v>7922</v>
      </c>
      <c r="M1452" s="48">
        <v>40</v>
      </c>
      <c r="N1452" s="75">
        <v>60.9</v>
      </c>
      <c r="O1452" s="61">
        <v>316</v>
      </c>
      <c r="P1452" s="44" t="s">
        <v>2786</v>
      </c>
      <c r="Q1452" s="56">
        <v>26</v>
      </c>
      <c r="R1452" s="48" t="s">
        <v>384</v>
      </c>
      <c r="S1452" s="62" t="s">
        <v>385</v>
      </c>
      <c r="T1452" s="73"/>
      <c r="U1452" s="62"/>
      <c r="V1452" s="62"/>
      <c r="W1452" s="52">
        <v>26838041</v>
      </c>
      <c r="X1452" s="57"/>
      <c r="Z1452" s="104" t="s">
        <v>3315</v>
      </c>
      <c r="AA1452" s="47" t="str">
        <f>CONCATENATE("&gt;",F1452,"_",C1452," ",Z1452)</f>
        <v>&gt;Simbu_F_780 BunyaV.Simbu</v>
      </c>
      <c r="AB1452" s="44" t="str">
        <f>P1452</f>
        <v>TAGAGTCTTCTTCCTCAAYCAGAAGA</v>
      </c>
      <c r="AH1452" s="45">
        <v>1451</v>
      </c>
    </row>
    <row r="1453" spans="1:34" ht="14.25" customHeight="1" thickTop="1" thickBot="1" x14ac:dyDescent="0.25">
      <c r="A1453" s="71">
        <v>100</v>
      </c>
      <c r="B1453" s="53">
        <f>(I1453/1000)/(A1453/1000000)</f>
        <v>331</v>
      </c>
      <c r="C1453" s="220">
        <v>781</v>
      </c>
      <c r="E1453" s="45">
        <v>331</v>
      </c>
      <c r="F1453" s="81" t="s">
        <v>2818</v>
      </c>
      <c r="H1453" s="48">
        <v>331</v>
      </c>
      <c r="I1453" s="49">
        <v>33.1</v>
      </c>
      <c r="J1453" s="95">
        <v>256</v>
      </c>
      <c r="K1453" s="48">
        <v>29830</v>
      </c>
      <c r="L1453" s="50">
        <v>7737</v>
      </c>
      <c r="M1453" s="48">
        <v>34</v>
      </c>
      <c r="N1453" s="75">
        <v>57.2</v>
      </c>
      <c r="O1453" s="61">
        <v>331</v>
      </c>
      <c r="P1453" s="44" t="s">
        <v>2787</v>
      </c>
      <c r="Q1453" s="56">
        <v>25</v>
      </c>
      <c r="R1453" s="48" t="s">
        <v>384</v>
      </c>
      <c r="S1453" s="62" t="s">
        <v>385</v>
      </c>
      <c r="T1453" s="73"/>
      <c r="U1453" s="62"/>
      <c r="V1453" s="62"/>
      <c r="W1453" s="52">
        <v>26838042</v>
      </c>
      <c r="X1453" s="57"/>
      <c r="Z1453" s="104" t="s">
        <v>3315</v>
      </c>
      <c r="AA1453" s="47" t="str">
        <f>CONCATENATE("&gt;",F1453,"_",C1453," ",Z1453)</f>
        <v>&gt;Simbu_R_781 BunyaV.Simbu</v>
      </c>
      <c r="AB1453" s="44" t="str">
        <f>P1453</f>
        <v>TAYTGGGGAAAATGGTTATTAACCA</v>
      </c>
      <c r="AH1453" s="45">
        <v>1452</v>
      </c>
    </row>
    <row r="1454" spans="1:34" ht="14.25" customHeight="1" thickTop="1" thickBot="1" x14ac:dyDescent="0.25">
      <c r="A1454" s="71">
        <v>100</v>
      </c>
      <c r="B1454" s="53">
        <f>(I1454/1000)/(A1454/1000000)</f>
        <v>303</v>
      </c>
      <c r="C1454" s="220">
        <v>782</v>
      </c>
      <c r="F1454" s="81" t="s">
        <v>2819</v>
      </c>
      <c r="H1454" s="48">
        <v>303</v>
      </c>
      <c r="I1454" s="49">
        <v>30.3</v>
      </c>
      <c r="J1454" s="95">
        <v>237</v>
      </c>
      <c r="K1454" s="48">
        <v>36404</v>
      </c>
      <c r="L1454" s="50">
        <v>7799</v>
      </c>
      <c r="M1454" s="48">
        <v>40</v>
      </c>
      <c r="N1454" s="75">
        <v>59.7</v>
      </c>
      <c r="O1454" s="61">
        <v>303</v>
      </c>
      <c r="P1454" s="44" t="s">
        <v>2506</v>
      </c>
      <c r="Q1454" s="56">
        <v>25</v>
      </c>
      <c r="R1454" s="48" t="s">
        <v>384</v>
      </c>
      <c r="S1454" s="62" t="s">
        <v>385</v>
      </c>
      <c r="T1454" s="73"/>
      <c r="U1454" s="62"/>
      <c r="V1454" s="62"/>
      <c r="W1454" s="52">
        <v>26838043</v>
      </c>
      <c r="X1454" s="57"/>
      <c r="Z1454" s="104" t="s">
        <v>3218</v>
      </c>
      <c r="AA1454" s="47" t="str">
        <f>CONCATENATE("&gt;",F1454,"_",C1454," ",Z1454)</f>
        <v>&gt;HAZV-S-CCHF-f-1133_782 Nairo.CCHFV.HAZV</v>
      </c>
      <c r="AB1454" s="44" t="str">
        <f>P1454</f>
        <v>AGGGACAGAAAAAAATGCAAAAGGC</v>
      </c>
      <c r="AH1454" s="45">
        <v>1453</v>
      </c>
    </row>
    <row r="1455" spans="1:34" ht="14.25" customHeight="1" thickTop="1" thickBot="1" x14ac:dyDescent="0.25">
      <c r="A1455" s="71">
        <v>100</v>
      </c>
      <c r="B1455" s="53">
        <f>(I1455/1000)/(A1455/1000000)</f>
        <v>635</v>
      </c>
      <c r="C1455" s="220">
        <v>783</v>
      </c>
      <c r="F1455" s="81" t="s">
        <v>2507</v>
      </c>
      <c r="H1455" s="48">
        <v>635</v>
      </c>
      <c r="I1455" s="49">
        <v>63.5</v>
      </c>
      <c r="J1455" s="95">
        <v>409</v>
      </c>
      <c r="K1455" s="48" t="s">
        <v>2820</v>
      </c>
      <c r="L1455" s="50">
        <v>6440</v>
      </c>
      <c r="M1455" s="48">
        <v>57</v>
      </c>
      <c r="N1455" s="75">
        <v>61.8</v>
      </c>
      <c r="O1455" s="61">
        <v>635</v>
      </c>
      <c r="P1455" s="44" t="s">
        <v>2508</v>
      </c>
      <c r="Q1455" s="56">
        <v>21</v>
      </c>
      <c r="R1455" s="48" t="s">
        <v>384</v>
      </c>
      <c r="S1455" s="62" t="s">
        <v>385</v>
      </c>
      <c r="T1455" s="73"/>
      <c r="U1455" s="62"/>
      <c r="V1455" s="62"/>
      <c r="W1455" s="52">
        <v>26838044</v>
      </c>
      <c r="X1455" s="57"/>
      <c r="Z1455" s="104" t="s">
        <v>3218</v>
      </c>
      <c r="AA1455" s="47" t="str">
        <f>CONCATENATE("&gt;",F1455,"_",C1455," ",Z1455)</f>
        <v>&gt;HAZV-S-CCHF-r_783 Nairo.CCHFV.HAZV</v>
      </c>
      <c r="AB1455" s="44" t="str">
        <f>P1455</f>
        <v>GGGCACGGCTCCAAACGATAT</v>
      </c>
      <c r="AH1455" s="45">
        <v>1454</v>
      </c>
    </row>
    <row r="1456" spans="1:34" ht="14.25" customHeight="1" thickTop="1" thickBot="1" x14ac:dyDescent="0.25">
      <c r="A1456" s="71">
        <v>100</v>
      </c>
      <c r="B1456" s="53">
        <f>(I1456/1000)/(A1456/1000000)</f>
        <v>546</v>
      </c>
      <c r="C1456" s="220">
        <v>784</v>
      </c>
      <c r="F1456" s="81" t="s">
        <v>2821</v>
      </c>
      <c r="H1456" s="48">
        <v>546</v>
      </c>
      <c r="I1456" s="49">
        <v>54.6</v>
      </c>
      <c r="J1456" s="95">
        <v>301</v>
      </c>
      <c r="K1456" s="48">
        <v>45962</v>
      </c>
      <c r="L1456" s="50">
        <v>5508</v>
      </c>
      <c r="M1456" s="48">
        <v>44</v>
      </c>
      <c r="N1456" s="75">
        <v>51.4</v>
      </c>
      <c r="O1456" s="61">
        <v>546</v>
      </c>
      <c r="P1456" s="44" t="s">
        <v>2788</v>
      </c>
      <c r="Q1456" s="56">
        <v>18</v>
      </c>
      <c r="R1456" s="48" t="s">
        <v>384</v>
      </c>
      <c r="S1456" s="62" t="s">
        <v>385</v>
      </c>
      <c r="T1456" s="73"/>
      <c r="U1456" s="62"/>
      <c r="V1456" s="62"/>
      <c r="W1456" s="52">
        <v>26838045</v>
      </c>
      <c r="X1456" s="57"/>
      <c r="Z1456" s="104" t="s">
        <v>3315</v>
      </c>
      <c r="AA1456" s="47" t="str">
        <f>CONCATENATE("&gt;",F1456,"_",C1456," ",Z1456)</f>
        <v>&gt;Uni-S-59F_784 BunyaV.Simbu</v>
      </c>
      <c r="AB1456" s="44" t="str">
        <f>P1456</f>
        <v>GATGTWCCWCAACGGAAT</v>
      </c>
      <c r="AH1456" s="45">
        <v>1455</v>
      </c>
    </row>
    <row r="1457" spans="1:34" ht="14.25" customHeight="1" thickTop="1" thickBot="1" x14ac:dyDescent="0.25">
      <c r="A1457" s="71">
        <v>100</v>
      </c>
      <c r="B1457" s="53">
        <f>(I1457/1000)/(A1457/1000000)</f>
        <v>502</v>
      </c>
      <c r="C1457" s="220">
        <v>785</v>
      </c>
      <c r="F1457" s="81" t="s">
        <v>2822</v>
      </c>
      <c r="H1457" s="48">
        <v>502</v>
      </c>
      <c r="I1457" s="49">
        <v>50.2</v>
      </c>
      <c r="J1457" s="95">
        <v>312</v>
      </c>
      <c r="K1457" s="48">
        <v>43689</v>
      </c>
      <c r="L1457" s="50">
        <v>6220</v>
      </c>
      <c r="M1457" s="48">
        <v>35</v>
      </c>
      <c r="N1457" s="75">
        <v>51.1</v>
      </c>
      <c r="O1457" s="61">
        <v>502</v>
      </c>
      <c r="P1457" s="44" t="s">
        <v>2789</v>
      </c>
      <c r="Q1457" s="56">
        <v>20</v>
      </c>
      <c r="R1457" s="48" t="s">
        <v>384</v>
      </c>
      <c r="S1457" s="62" t="s">
        <v>385</v>
      </c>
      <c r="T1457" s="73"/>
      <c r="U1457" s="62"/>
      <c r="V1457" s="62"/>
      <c r="W1457" s="52">
        <v>26838046</v>
      </c>
      <c r="X1457" s="57"/>
      <c r="Z1457" s="104" t="s">
        <v>3315</v>
      </c>
      <c r="AA1457" s="47" t="str">
        <f>CONCATENATE("&gt;",F1457,"_",C1457," ",Z1457)</f>
        <v>&gt;Uni-S-254R_785 BunyaV.Simbu</v>
      </c>
      <c r="AB1457" s="44" t="str">
        <f>P1457</f>
        <v>TGGGGAAAATGGTTATTAAC</v>
      </c>
      <c r="AH1457" s="45">
        <v>1456</v>
      </c>
    </row>
    <row r="1458" spans="1:34" ht="14.25" customHeight="1" thickTop="1" thickBot="1" x14ac:dyDescent="0.25">
      <c r="A1458" s="71">
        <v>100</v>
      </c>
      <c r="B1458" s="53">
        <f>(I1458/1000)/(A1458/1000000)</f>
        <v>283.99999999999994</v>
      </c>
      <c r="C1458" s="220">
        <v>786</v>
      </c>
      <c r="E1458" s="45">
        <v>283.99999999999994</v>
      </c>
      <c r="F1458" s="81" t="s">
        <v>2823</v>
      </c>
      <c r="H1458" s="48">
        <v>284</v>
      </c>
      <c r="I1458" s="49">
        <v>28.4</v>
      </c>
      <c r="J1458" s="95">
        <v>247</v>
      </c>
      <c r="K1458" s="48">
        <v>45200</v>
      </c>
      <c r="L1458" s="50">
        <v>8726</v>
      </c>
      <c r="M1458" s="48">
        <v>42</v>
      </c>
      <c r="N1458" s="75">
        <v>63.7</v>
      </c>
      <c r="O1458" s="61">
        <v>284</v>
      </c>
      <c r="P1458" s="44" t="s">
        <v>2758</v>
      </c>
      <c r="Q1458" s="56">
        <v>28</v>
      </c>
      <c r="R1458" s="48" t="s">
        <v>384</v>
      </c>
      <c r="S1458" s="62" t="s">
        <v>385</v>
      </c>
      <c r="T1458" s="73"/>
      <c r="U1458" s="62"/>
      <c r="V1458" s="62"/>
      <c r="W1458" s="52">
        <v>26838047</v>
      </c>
      <c r="X1458" s="57"/>
      <c r="Z1458" s="104" t="s">
        <v>3205</v>
      </c>
      <c r="AA1458" s="47" t="str">
        <f>CONCATENATE("&gt;",F1458,"_",C1458," ",Z1458)</f>
        <v>&gt;Nairo.f.2_786 Nairo.CCHFV</v>
      </c>
      <c r="AB1458" s="44" t="str">
        <f>P1458</f>
        <v>CAAGRGGKACCAARAAAATGAARAAGGC</v>
      </c>
      <c r="AH1458" s="45">
        <v>1457</v>
      </c>
    </row>
    <row r="1459" spans="1:34" ht="14.25" customHeight="1" thickTop="1" thickBot="1" x14ac:dyDescent="0.25">
      <c r="A1459" s="71">
        <v>100</v>
      </c>
      <c r="B1459" s="53">
        <f>(I1459/1000)/(A1459/1000000)</f>
        <v>311.99999999999994</v>
      </c>
      <c r="C1459" s="220">
        <v>787</v>
      </c>
      <c r="E1459" s="45">
        <v>311.99999999999994</v>
      </c>
      <c r="F1459" s="81" t="s">
        <v>2824</v>
      </c>
      <c r="H1459" s="48">
        <v>312</v>
      </c>
      <c r="I1459" s="49">
        <v>31.2</v>
      </c>
      <c r="J1459" s="95">
        <v>247</v>
      </c>
      <c r="K1459" s="48">
        <v>43686</v>
      </c>
      <c r="L1459" s="50">
        <v>7934</v>
      </c>
      <c r="M1459" s="48">
        <v>53</v>
      </c>
      <c r="N1459" s="75">
        <v>66.400000000000006</v>
      </c>
      <c r="O1459" s="61">
        <v>312</v>
      </c>
      <c r="P1459" s="44" t="s">
        <v>2754</v>
      </c>
      <c r="Q1459" s="56">
        <v>26</v>
      </c>
      <c r="R1459" s="48" t="s">
        <v>384</v>
      </c>
      <c r="S1459" s="62" t="s">
        <v>385</v>
      </c>
      <c r="T1459" s="73"/>
      <c r="U1459" s="62"/>
      <c r="V1459" s="62"/>
      <c r="W1459" s="52">
        <v>26838048</v>
      </c>
      <c r="X1459" s="57"/>
      <c r="Z1459" s="104" t="s">
        <v>3268</v>
      </c>
      <c r="AA1459" s="47" t="str">
        <f>CONCATENATE("&gt;",F1459,"_",C1459," ",Z1459)</f>
        <v>&gt;Nairo-CC-r_713_787 Nairo.NSD</v>
      </c>
      <c r="AB1459" s="44" t="str">
        <f>P1459</f>
        <v>CYACTGGRATTGCCCCRAAGCAAACR</v>
      </c>
      <c r="AH1459" s="45">
        <v>1458</v>
      </c>
    </row>
    <row r="1460" spans="1:34" ht="14.25" customHeight="1" thickTop="1" thickBot="1" x14ac:dyDescent="0.25">
      <c r="A1460" s="71">
        <v>100</v>
      </c>
      <c r="B1460" s="53">
        <f>(I1460/1000)/(A1460/1000000)</f>
        <v>304</v>
      </c>
      <c r="C1460" s="220">
        <v>788</v>
      </c>
      <c r="E1460" s="45">
        <v>304</v>
      </c>
      <c r="F1460" s="81" t="s">
        <v>2825</v>
      </c>
      <c r="H1460" s="48">
        <v>304</v>
      </c>
      <c r="I1460" s="49">
        <v>30.4</v>
      </c>
      <c r="J1460" s="95">
        <v>265</v>
      </c>
      <c r="K1460" s="48">
        <v>32051</v>
      </c>
      <c r="L1460" s="50">
        <v>8722</v>
      </c>
      <c r="M1460" s="48">
        <v>42</v>
      </c>
      <c r="N1460" s="75">
        <v>63.7</v>
      </c>
      <c r="O1460" s="61">
        <v>304</v>
      </c>
      <c r="P1460" s="44" t="s">
        <v>2759</v>
      </c>
      <c r="Q1460" s="56">
        <v>28</v>
      </c>
      <c r="R1460" s="48" t="s">
        <v>384</v>
      </c>
      <c r="S1460" s="62" t="s">
        <v>385</v>
      </c>
      <c r="T1460" s="73"/>
      <c r="U1460" s="62"/>
      <c r="V1460" s="62"/>
      <c r="W1460" s="52">
        <v>26838049</v>
      </c>
      <c r="X1460" s="57"/>
      <c r="Z1460" s="104" t="s">
        <v>3205</v>
      </c>
      <c r="AA1460" s="47" t="str">
        <f>CONCATENATE("&gt;",F1460,"_",C1460," ",Z1460)</f>
        <v>&gt;CCHFV.f.1_788 Nairo.CCHFV</v>
      </c>
      <c r="AB1460" s="44" t="str">
        <f>P1460</f>
        <v>CAAGRGGTACCAAGAAAATGAARAAGGC</v>
      </c>
      <c r="AH1460" s="45">
        <v>1459</v>
      </c>
    </row>
    <row r="1461" spans="1:34" ht="14.25" customHeight="1" thickTop="1" thickBot="1" x14ac:dyDescent="0.25">
      <c r="A1461" s="71">
        <v>100</v>
      </c>
      <c r="B1461" s="53">
        <f>(I1461/1000)/(A1461/1000000)</f>
        <v>335</v>
      </c>
      <c r="C1461" s="220">
        <v>789</v>
      </c>
      <c r="E1461" s="45">
        <v>335</v>
      </c>
      <c r="F1461" s="81" t="s">
        <v>2826</v>
      </c>
      <c r="H1461" s="48">
        <v>335</v>
      </c>
      <c r="I1461" s="49">
        <v>33.5</v>
      </c>
      <c r="J1461" s="95">
        <v>257</v>
      </c>
      <c r="K1461" s="48">
        <v>21429</v>
      </c>
      <c r="L1461" s="50">
        <v>7665</v>
      </c>
      <c r="M1461" s="48">
        <v>52</v>
      </c>
      <c r="N1461" s="75">
        <v>64.599999999999994</v>
      </c>
      <c r="O1461" s="61">
        <v>335</v>
      </c>
      <c r="P1461" s="44" t="s">
        <v>2760</v>
      </c>
      <c r="Q1461" s="56">
        <v>25</v>
      </c>
      <c r="R1461" s="48" t="s">
        <v>384</v>
      </c>
      <c r="S1461" s="62" t="s">
        <v>385</v>
      </c>
      <c r="T1461" s="73"/>
      <c r="U1461" s="62"/>
      <c r="V1461" s="62"/>
      <c r="W1461" s="52">
        <v>26838050</v>
      </c>
      <c r="X1461" s="57"/>
      <c r="Z1461" s="104" t="s">
        <v>3205</v>
      </c>
      <c r="AA1461" s="47" t="str">
        <f>CONCATENATE("&gt;",F1461,"_",C1461," ",Z1461)</f>
        <v>&gt;CCHFV.r.6_789 Nairo.CCHFV</v>
      </c>
      <c r="AB1461" s="44" t="str">
        <f>P1461</f>
        <v>CMACAGGGATTGTYCCAAAGCAGAC</v>
      </c>
      <c r="AH1461" s="45">
        <v>1460</v>
      </c>
    </row>
    <row r="1462" spans="1:34" ht="14.25" customHeight="1" thickTop="1" thickBot="1" x14ac:dyDescent="0.25">
      <c r="A1462" s="71">
        <v>100</v>
      </c>
      <c r="B1462" s="53">
        <f>(I1462/1000)/(A1462/1000000)</f>
        <v>306.99999999999994</v>
      </c>
      <c r="C1462" s="220">
        <v>790</v>
      </c>
      <c r="E1462" s="45">
        <v>306.99999999999994</v>
      </c>
      <c r="F1462" s="81" t="s">
        <v>2827</v>
      </c>
      <c r="H1462" s="48">
        <v>307</v>
      </c>
      <c r="I1462" s="49">
        <v>30.7</v>
      </c>
      <c r="J1462" s="95">
        <v>267</v>
      </c>
      <c r="K1462" s="48">
        <v>47058</v>
      </c>
      <c r="L1462" s="50">
        <v>8715</v>
      </c>
      <c r="M1462" s="48">
        <v>39</v>
      </c>
      <c r="N1462" s="75">
        <v>62.2</v>
      </c>
      <c r="O1462" s="61">
        <v>307</v>
      </c>
      <c r="P1462" s="44" t="s">
        <v>2752</v>
      </c>
      <c r="Q1462" s="56">
        <v>28</v>
      </c>
      <c r="R1462" s="48" t="s">
        <v>384</v>
      </c>
      <c r="S1462" s="62" t="s">
        <v>385</v>
      </c>
      <c r="T1462" s="73"/>
      <c r="U1462" s="62"/>
      <c r="V1462" s="62"/>
      <c r="W1462" s="52">
        <v>26838051</v>
      </c>
      <c r="X1462" s="57"/>
      <c r="Z1462" s="104" t="s">
        <v>3268</v>
      </c>
      <c r="AA1462" s="47" t="str">
        <f>CONCATENATE("&gt;",F1462,"_",C1462," ",Z1462)</f>
        <v>&gt;NSDV.f.5_790 Nairo.NSD</v>
      </c>
      <c r="AB1462" s="44" t="str">
        <f>P1462</f>
        <v>CCAGAGGRAACAAAAAAATGAAGAARGC</v>
      </c>
      <c r="AH1462" s="45">
        <v>1461</v>
      </c>
    </row>
    <row r="1463" spans="1:34" ht="14.25" customHeight="1" thickTop="1" thickBot="1" x14ac:dyDescent="0.25">
      <c r="A1463" s="71">
        <v>100</v>
      </c>
      <c r="B1463" s="53">
        <f>(I1463/1000)/(A1463/1000000)</f>
        <v>334</v>
      </c>
      <c r="C1463" s="220">
        <v>791</v>
      </c>
      <c r="E1463" s="45">
        <v>334</v>
      </c>
      <c r="F1463" s="81" t="s">
        <v>2828</v>
      </c>
      <c r="H1463" s="48">
        <v>334</v>
      </c>
      <c r="I1463" s="49">
        <v>33.4</v>
      </c>
      <c r="J1463" s="95">
        <v>254</v>
      </c>
      <c r="K1463" s="48">
        <v>46997</v>
      </c>
      <c r="L1463" s="50">
        <v>7612</v>
      </c>
      <c r="M1463" s="48">
        <v>54</v>
      </c>
      <c r="N1463" s="75">
        <v>65.400000000000006</v>
      </c>
      <c r="O1463" s="61">
        <v>334</v>
      </c>
      <c r="P1463" s="44" t="s">
        <v>2761</v>
      </c>
      <c r="Q1463" s="56">
        <v>25</v>
      </c>
      <c r="R1463" s="48" t="s">
        <v>384</v>
      </c>
      <c r="S1463" s="62" t="s">
        <v>385</v>
      </c>
      <c r="T1463" s="73"/>
      <c r="U1463" s="62"/>
      <c r="V1463" s="62"/>
      <c r="W1463" s="52">
        <v>26838052</v>
      </c>
      <c r="X1463" s="57"/>
      <c r="Z1463" s="104" t="s">
        <v>3268</v>
      </c>
      <c r="AA1463" s="47" t="str">
        <f>CONCATENATE("&gt;",F1463,"_",C1463," ",Z1463)</f>
        <v>&gt;NSDV.r.8_791 Nairo.NSD</v>
      </c>
      <c r="AB1463" s="44" t="str">
        <f>P1463</f>
        <v>CYACTGGRATTGCCCCRAAGCAAAC</v>
      </c>
      <c r="AH1463" s="45">
        <v>1462</v>
      </c>
    </row>
    <row r="1464" spans="1:34" ht="14.25" customHeight="1" thickTop="1" thickBot="1" x14ac:dyDescent="0.25">
      <c r="A1464" s="71">
        <v>100</v>
      </c>
      <c r="B1464" s="53">
        <f>(I1464/1000)/(A1464/1000000)</f>
        <v>299</v>
      </c>
      <c r="C1464" s="220">
        <v>792</v>
      </c>
      <c r="E1464" s="45">
        <v>299</v>
      </c>
      <c r="F1464" s="81" t="s">
        <v>2829</v>
      </c>
      <c r="H1464" s="48">
        <v>299</v>
      </c>
      <c r="I1464" s="49">
        <v>29.9</v>
      </c>
      <c r="J1464" s="95">
        <v>260</v>
      </c>
      <c r="K1464" s="48">
        <v>28399</v>
      </c>
      <c r="L1464" s="50">
        <v>8691</v>
      </c>
      <c r="M1464" s="48">
        <v>42</v>
      </c>
      <c r="N1464" s="75">
        <v>63.7</v>
      </c>
      <c r="O1464" s="61">
        <v>299</v>
      </c>
      <c r="P1464" s="44" t="s">
        <v>2762</v>
      </c>
      <c r="Q1464" s="56">
        <v>28</v>
      </c>
      <c r="R1464" s="48" t="s">
        <v>384</v>
      </c>
      <c r="S1464" s="62" t="s">
        <v>385</v>
      </c>
      <c r="T1464" s="73"/>
      <c r="U1464" s="62"/>
      <c r="V1464" s="62"/>
      <c r="W1464" s="52">
        <v>26838053</v>
      </c>
      <c r="X1464" s="57"/>
      <c r="Z1464" s="104" t="s">
        <v>3218</v>
      </c>
      <c r="AA1464" s="47" t="str">
        <f>CONCATENATE("&gt;",F1464,"_",C1464," ",Z1464)</f>
        <v>&gt;HAZV.f.4_792 Nairo.CCHFV.HAZV</v>
      </c>
      <c r="AB1464" s="44" t="str">
        <f>P1464</f>
        <v>CCAAGGGACAGAAAAAAATGCAAAAGGC</v>
      </c>
      <c r="AH1464" s="45">
        <v>1463</v>
      </c>
    </row>
    <row r="1465" spans="1:34" ht="14.25" customHeight="1" thickTop="1" thickBot="1" x14ac:dyDescent="0.25">
      <c r="A1465" s="71">
        <v>100</v>
      </c>
      <c r="B1465" s="53">
        <f>(I1465/1000)/(A1465/1000000)</f>
        <v>334</v>
      </c>
      <c r="C1465" s="220">
        <v>793</v>
      </c>
      <c r="E1465" s="45">
        <v>334</v>
      </c>
      <c r="F1465" s="81" t="s">
        <v>2830</v>
      </c>
      <c r="H1465" s="48">
        <v>334</v>
      </c>
      <c r="I1465" s="49">
        <v>33.4</v>
      </c>
      <c r="J1465" s="95">
        <v>256</v>
      </c>
      <c r="K1465" s="48">
        <v>11933</v>
      </c>
      <c r="L1465" s="50">
        <v>7676</v>
      </c>
      <c r="M1465" s="48">
        <v>56</v>
      </c>
      <c r="N1465" s="75">
        <v>66.3</v>
      </c>
      <c r="O1465" s="61">
        <v>334</v>
      </c>
      <c r="P1465" s="44" t="s">
        <v>2763</v>
      </c>
      <c r="Q1465" s="56">
        <v>25</v>
      </c>
      <c r="R1465" s="48" t="s">
        <v>384</v>
      </c>
      <c r="S1465" s="62" t="s">
        <v>385</v>
      </c>
      <c r="T1465" s="73"/>
      <c r="U1465" s="62"/>
      <c r="V1465" s="62"/>
      <c r="W1465" s="52">
        <v>26838054</v>
      </c>
      <c r="X1465" s="57"/>
      <c r="Z1465" s="104" t="s">
        <v>3218</v>
      </c>
      <c r="AA1465" s="47" t="str">
        <f>CONCATENATE("&gt;",F1465,"_",C1465," ",Z1465)</f>
        <v>&gt;HAZV.r.10_793 Nairo.CCHFV.HAZV</v>
      </c>
      <c r="AB1465" s="44" t="str">
        <f>P1465</f>
        <v>TGACGGGCACGGCTCCAAACGATAT</v>
      </c>
      <c r="AH1465" s="45">
        <v>1464</v>
      </c>
    </row>
    <row r="1466" spans="1:34" ht="14.25" customHeight="1" thickTop="1" thickBot="1" x14ac:dyDescent="0.25">
      <c r="A1466" s="71">
        <v>100</v>
      </c>
      <c r="B1466" s="53">
        <f>(I1466/1000)/(A1466/1000000)</f>
        <v>301</v>
      </c>
      <c r="C1466" s="220">
        <v>794</v>
      </c>
      <c r="E1466" s="45">
        <v>301</v>
      </c>
      <c r="F1466" s="81" t="s">
        <v>2831</v>
      </c>
      <c r="H1466" s="48">
        <v>301</v>
      </c>
      <c r="I1466" s="49">
        <v>30.1</v>
      </c>
      <c r="J1466" s="95">
        <v>262</v>
      </c>
      <c r="K1466" s="48">
        <v>23651</v>
      </c>
      <c r="L1466" s="50">
        <v>8705</v>
      </c>
      <c r="M1466" s="48">
        <v>41</v>
      </c>
      <c r="N1466" s="75">
        <v>62.9</v>
      </c>
      <c r="O1466" s="61">
        <v>301</v>
      </c>
      <c r="P1466" s="44" t="s">
        <v>2764</v>
      </c>
      <c r="Q1466" s="56">
        <v>28</v>
      </c>
      <c r="R1466" s="48" t="s">
        <v>384</v>
      </c>
      <c r="S1466" s="62" t="s">
        <v>385</v>
      </c>
      <c r="T1466" s="73"/>
      <c r="U1466" s="62"/>
      <c r="V1466" s="62"/>
      <c r="W1466" s="52">
        <v>26838055</v>
      </c>
      <c r="X1466" s="57"/>
      <c r="Z1466" s="104" t="s">
        <v>3209</v>
      </c>
      <c r="AA1466" s="47" t="str">
        <f>CONCATENATE("&gt;",F1466,"_",C1466," ",Z1466)</f>
        <v>&gt;DGBV.f.3_794 Nairo.NSD.DGBV</v>
      </c>
      <c r="AB1466" s="44" t="str">
        <f>P1466</f>
        <v>CTAGAGGAGGCAAAAAAATGATCAARGC</v>
      </c>
      <c r="AH1466" s="45">
        <v>1465</v>
      </c>
    </row>
    <row r="1467" spans="1:34" ht="14.25" customHeight="1" thickTop="1" thickBot="1" x14ac:dyDescent="0.25">
      <c r="A1467" s="71">
        <v>100</v>
      </c>
      <c r="B1467" s="53">
        <f>(I1467/1000)/(A1467/1000000)</f>
        <v>322</v>
      </c>
      <c r="C1467" s="220">
        <v>795</v>
      </c>
      <c r="E1467" s="45">
        <v>322</v>
      </c>
      <c r="F1467" s="81" t="s">
        <v>2832</v>
      </c>
      <c r="H1467" s="48">
        <v>322</v>
      </c>
      <c r="I1467" s="49">
        <v>32.200000000000003</v>
      </c>
      <c r="J1467" s="95">
        <v>246</v>
      </c>
      <c r="K1467" s="48">
        <v>16681</v>
      </c>
      <c r="L1467" s="50">
        <v>7638</v>
      </c>
      <c r="M1467" s="48">
        <v>48</v>
      </c>
      <c r="N1467" s="75">
        <v>63</v>
      </c>
      <c r="O1467" s="61">
        <v>322</v>
      </c>
      <c r="P1467" s="44" t="s">
        <v>2765</v>
      </c>
      <c r="Q1467" s="56">
        <v>25</v>
      </c>
      <c r="R1467" s="48" t="s">
        <v>384</v>
      </c>
      <c r="S1467" s="62" t="s">
        <v>385</v>
      </c>
      <c r="T1467" s="73"/>
      <c r="U1467" s="62"/>
      <c r="V1467" s="62"/>
      <c r="W1467" s="52">
        <v>26838056</v>
      </c>
      <c r="X1467" s="57"/>
      <c r="Z1467" s="104" t="s">
        <v>3209</v>
      </c>
      <c r="AA1467" s="47" t="str">
        <f>CONCATENATE("&gt;",F1467,"_",C1467," ",Z1467)</f>
        <v>&gt;DGBV.r.9_795 Nairo.NSD.DGBV</v>
      </c>
      <c r="AB1467" s="44" t="str">
        <f>P1467</f>
        <v>CAACAGGAATAACYCCRAAGCATGC</v>
      </c>
      <c r="AH1467" s="45">
        <v>1466</v>
      </c>
    </row>
    <row r="1468" spans="1:34" ht="14.25" customHeight="1" thickTop="1" thickBot="1" x14ac:dyDescent="0.25">
      <c r="A1468" s="71">
        <v>100</v>
      </c>
      <c r="B1468" s="53">
        <f>(I1468/1000)/(A1468/1000000)</f>
        <v>432.99999999999994</v>
      </c>
      <c r="C1468" s="220">
        <v>796</v>
      </c>
      <c r="E1468" s="45">
        <v>432.99999999999994</v>
      </c>
      <c r="F1468" s="81" t="s">
        <v>2791</v>
      </c>
      <c r="H1468" s="48">
        <v>433</v>
      </c>
      <c r="I1468" s="49">
        <v>43.3</v>
      </c>
      <c r="J1468" s="95">
        <v>356</v>
      </c>
      <c r="K1468" s="271">
        <v>17868</v>
      </c>
      <c r="L1468" s="50">
        <v>8220</v>
      </c>
      <c r="M1468" s="48">
        <v>51</v>
      </c>
      <c r="N1468" s="75">
        <v>66.5</v>
      </c>
      <c r="O1468" s="61">
        <v>433</v>
      </c>
      <c r="P1468" s="44" t="s">
        <v>2770</v>
      </c>
      <c r="Q1468" s="56">
        <v>27</v>
      </c>
      <c r="R1468" s="48" t="s">
        <v>384</v>
      </c>
      <c r="S1468" s="62" t="s">
        <v>385</v>
      </c>
      <c r="T1468" s="73"/>
      <c r="U1468" s="62"/>
      <c r="V1468" s="62"/>
      <c r="W1468" s="52">
        <v>26844582</v>
      </c>
      <c r="X1468" s="57"/>
      <c r="Z1468" s="104" t="s">
        <v>3206</v>
      </c>
      <c r="AA1468" s="47" t="str">
        <f>CONCATENATE("&gt;",F1468,"_",C1468," ",Z1468)</f>
        <v>&gt;AlphaV-f-d16_796 Alpha</v>
      </c>
      <c r="AB1468" s="44" t="str">
        <f>P1468</f>
        <v>CCATGCTAAYGCYAGAGCRTTYTCGCA</v>
      </c>
      <c r="AH1468" s="45">
        <v>1467</v>
      </c>
    </row>
    <row r="1469" spans="1:34" ht="14.25" customHeight="1" thickTop="1" thickBot="1" x14ac:dyDescent="0.25">
      <c r="A1469" s="71">
        <v>100</v>
      </c>
      <c r="B1469" s="53">
        <f>(I1469/1000)/(A1469/1000000)</f>
        <v>147</v>
      </c>
      <c r="C1469" s="220">
        <v>797</v>
      </c>
      <c r="F1469" s="81" t="s">
        <v>2792</v>
      </c>
      <c r="H1469" s="48">
        <v>147</v>
      </c>
      <c r="I1469" s="49">
        <v>14.7</v>
      </c>
      <c r="J1469" s="95">
        <v>108</v>
      </c>
      <c r="K1469" s="271">
        <v>29646</v>
      </c>
      <c r="L1469" s="50">
        <v>7374</v>
      </c>
      <c r="M1469" s="48">
        <v>58</v>
      </c>
      <c r="N1469" s="75">
        <v>66.099999999999994</v>
      </c>
      <c r="O1469" s="61">
        <v>147</v>
      </c>
      <c r="P1469" s="44" t="s">
        <v>2771</v>
      </c>
      <c r="Q1469" s="56">
        <v>24</v>
      </c>
      <c r="R1469" s="48" t="s">
        <v>384</v>
      </c>
      <c r="S1469" s="62" t="s">
        <v>385</v>
      </c>
      <c r="T1469" s="73"/>
      <c r="U1469" s="62"/>
      <c r="V1469" s="62"/>
      <c r="W1469" s="52">
        <v>26844583</v>
      </c>
      <c r="X1469" s="57"/>
      <c r="Z1469" s="104" t="s">
        <v>3206</v>
      </c>
      <c r="AA1469" s="47" t="str">
        <f>CONCATENATE("&gt;",F1469,"_",C1469," ",Z1469)</f>
        <v>&gt;AlphaV-r-d64_797 Alpha</v>
      </c>
      <c r="AB1469" s="44" t="str">
        <f>P1469</f>
        <v>RGGYGCRCTKCCRATRTCCAGGAT</v>
      </c>
      <c r="AH1469" s="45">
        <v>1468</v>
      </c>
    </row>
    <row r="1470" spans="1:34" ht="14.25" customHeight="1" thickTop="1" thickBot="1" x14ac:dyDescent="0.25">
      <c r="A1470" s="71">
        <v>100</v>
      </c>
      <c r="B1470" s="53">
        <f>(I1470/1000)/(A1470/1000000)</f>
        <v>336.00000000000006</v>
      </c>
      <c r="C1470" s="220">
        <v>798</v>
      </c>
      <c r="E1470" s="45">
        <v>336.00000000000006</v>
      </c>
      <c r="F1470" s="81" t="s">
        <v>2793</v>
      </c>
      <c r="H1470" s="48">
        <v>336</v>
      </c>
      <c r="I1470" s="49">
        <v>33.6</v>
      </c>
      <c r="J1470" s="95">
        <v>246</v>
      </c>
      <c r="K1470" s="271">
        <v>30529</v>
      </c>
      <c r="L1470" s="50">
        <v>7330</v>
      </c>
      <c r="M1470" s="48">
        <v>52</v>
      </c>
      <c r="N1470" s="75">
        <v>63.6</v>
      </c>
      <c r="O1470" s="61">
        <v>336</v>
      </c>
      <c r="P1470" s="44" t="s">
        <v>2772</v>
      </c>
      <c r="Q1470" s="56">
        <v>24</v>
      </c>
      <c r="R1470" s="48" t="s">
        <v>384</v>
      </c>
      <c r="S1470" s="62" t="s">
        <v>385</v>
      </c>
      <c r="T1470" s="73"/>
      <c r="U1470" s="62"/>
      <c r="V1470" s="62"/>
      <c r="W1470" s="52">
        <v>26844584</v>
      </c>
      <c r="X1470" s="57"/>
      <c r="Z1470" s="104" t="s">
        <v>3206</v>
      </c>
      <c r="AA1470" s="47" t="str">
        <f>CONCATENATE("&gt;",F1470,"_",C1470," ",Z1470)</f>
        <v>&gt;AlphaV-r-WEE_798 Alpha</v>
      </c>
      <c r="AB1470" s="44" t="str">
        <f>P1470</f>
        <v>GGGCGCACTTCCAATRTCCAAGAT</v>
      </c>
      <c r="AH1470" s="45">
        <v>1469</v>
      </c>
    </row>
    <row r="1471" spans="1:34" ht="14.25" customHeight="1" thickTop="1" thickBot="1" x14ac:dyDescent="0.25">
      <c r="A1471" s="71">
        <v>100</v>
      </c>
      <c r="B1471" s="53">
        <f>(I1471/1000)/(A1471/1000000)</f>
        <v>145</v>
      </c>
      <c r="C1471" s="220">
        <v>799</v>
      </c>
      <c r="E1471" s="45">
        <v>145</v>
      </c>
      <c r="F1471" s="81" t="s">
        <v>2794</v>
      </c>
      <c r="H1471" s="48">
        <v>145</v>
      </c>
      <c r="I1471" s="49">
        <v>14.5</v>
      </c>
      <c r="J1471" s="95">
        <v>106</v>
      </c>
      <c r="K1471" s="271">
        <v>20515</v>
      </c>
      <c r="L1471" s="50">
        <v>7346</v>
      </c>
      <c r="M1471" s="48">
        <v>66</v>
      </c>
      <c r="N1471" s="75">
        <v>69.5</v>
      </c>
      <c r="O1471" s="61">
        <v>145</v>
      </c>
      <c r="P1471" s="44" t="s">
        <v>2773</v>
      </c>
      <c r="Q1471" s="56">
        <v>24</v>
      </c>
      <c r="R1471" s="48" t="s">
        <v>384</v>
      </c>
      <c r="S1471" s="62" t="s">
        <v>385</v>
      </c>
      <c r="T1471" s="73"/>
      <c r="U1471" s="62"/>
      <c r="V1471" s="62"/>
      <c r="W1471" s="52">
        <v>26844585</v>
      </c>
      <c r="X1471" s="57"/>
      <c r="Z1471" s="104" t="s">
        <v>3206</v>
      </c>
      <c r="AA1471" s="47" t="str">
        <f>CONCATENATE("&gt;",F1471,"_",C1471," ",Z1471)</f>
        <v>&gt;AlphaV-r-MID_799 Alpha</v>
      </c>
      <c r="AB1471" s="44" t="str">
        <f>P1471</f>
        <v>CGGCGCGCTGCCTATGTCCAGGAT</v>
      </c>
      <c r="AH1471" s="45">
        <v>1470</v>
      </c>
    </row>
    <row r="1472" spans="1:34" ht="14.25" customHeight="1" thickTop="1" thickBot="1" x14ac:dyDescent="0.25">
      <c r="A1472" s="71">
        <v>100</v>
      </c>
      <c r="B1472" s="53">
        <f>(I1472/1000)/(A1472/1000000)</f>
        <v>354.99999999999994</v>
      </c>
      <c r="C1472" s="220">
        <v>800</v>
      </c>
      <c r="E1472" s="45">
        <v>354.99999999999994</v>
      </c>
      <c r="F1472" s="81" t="s">
        <v>2795</v>
      </c>
      <c r="H1472" s="48">
        <v>355</v>
      </c>
      <c r="I1472" s="49">
        <v>35.5</v>
      </c>
      <c r="J1472" s="95">
        <v>250</v>
      </c>
      <c r="K1472" s="271">
        <v>30529</v>
      </c>
      <c r="L1472" s="50">
        <v>7052</v>
      </c>
      <c r="M1472" s="48">
        <v>54</v>
      </c>
      <c r="N1472" s="75">
        <v>63.3</v>
      </c>
      <c r="O1472" s="61">
        <v>355</v>
      </c>
      <c r="P1472" s="44" t="s">
        <v>2774</v>
      </c>
      <c r="Q1472" s="56">
        <v>23</v>
      </c>
      <c r="R1472" s="48" t="s">
        <v>384</v>
      </c>
      <c r="S1472" s="62" t="s">
        <v>385</v>
      </c>
      <c r="T1472" s="73"/>
      <c r="U1472" s="62"/>
      <c r="V1472" s="62"/>
      <c r="W1472" s="52">
        <v>26844586</v>
      </c>
      <c r="X1472" s="57"/>
      <c r="Z1472" s="104" t="s">
        <v>3206</v>
      </c>
      <c r="AA1472" s="47" t="str">
        <f>CONCATENATE("&gt;",F1472,"_",C1472," ",Z1472)</f>
        <v>&gt;AlphaV-r-SIN_800 Alpha</v>
      </c>
      <c r="AB1472" s="44" t="str">
        <f>P1472</f>
        <v>GGTGCGCTGCCWATGTCCAARAT</v>
      </c>
      <c r="AH1472" s="45">
        <v>1471</v>
      </c>
    </row>
    <row r="1473" spans="1:34" ht="14.25" customHeight="1" thickTop="1" thickBot="1" x14ac:dyDescent="0.25">
      <c r="A1473" s="71">
        <v>100</v>
      </c>
      <c r="B1473" s="53">
        <f>(I1473/1000)/(A1473/1000000)</f>
        <v>575</v>
      </c>
      <c r="C1473" s="220">
        <v>801</v>
      </c>
      <c r="E1473" s="45">
        <v>575</v>
      </c>
      <c r="F1473" s="81" t="s">
        <v>2796</v>
      </c>
      <c r="H1473" s="48">
        <v>575</v>
      </c>
      <c r="I1473" s="49">
        <v>57.5</v>
      </c>
      <c r="J1473" s="95">
        <v>406</v>
      </c>
      <c r="K1473" s="48" t="s">
        <v>2833</v>
      </c>
      <c r="L1473" s="50">
        <v>7058</v>
      </c>
      <c r="M1473" s="48">
        <v>63</v>
      </c>
      <c r="N1473" s="75">
        <v>66.900000000000006</v>
      </c>
      <c r="O1473" s="61">
        <v>575</v>
      </c>
      <c r="P1473" s="44" t="s">
        <v>2775</v>
      </c>
      <c r="Q1473" s="56">
        <v>23</v>
      </c>
      <c r="R1473" s="48" t="s">
        <v>384</v>
      </c>
      <c r="S1473" s="62" t="s">
        <v>385</v>
      </c>
      <c r="T1473" s="73"/>
      <c r="U1473" s="62"/>
      <c r="V1473" s="62"/>
      <c r="W1473" s="52">
        <v>26844587</v>
      </c>
      <c r="X1473" s="57"/>
      <c r="Z1473" s="104" t="s">
        <v>3206</v>
      </c>
      <c r="AA1473" s="47" t="str">
        <f>CONCATENATE("&gt;",F1473,"_",C1473," ",Z1473)</f>
        <v>&gt;AlphaV-r-CHK_801 Alpha</v>
      </c>
      <c r="AB1473" s="44" t="str">
        <f>P1473</f>
        <v>GGCGCACTGCCGATRTCCAGGAT</v>
      </c>
      <c r="AH1473" s="45">
        <v>1472</v>
      </c>
    </row>
    <row r="1474" spans="1:34" ht="14.25" customHeight="1" thickTop="1" thickBot="1" x14ac:dyDescent="0.25">
      <c r="A1474" s="71">
        <v>100</v>
      </c>
      <c r="B1474" s="53">
        <f>(I1474/1000)/(A1474/1000000)</f>
        <v>344</v>
      </c>
      <c r="C1474" s="220">
        <v>802</v>
      </c>
      <c r="E1474" s="45">
        <v>344</v>
      </c>
      <c r="F1474" s="81" t="s">
        <v>2797</v>
      </c>
      <c r="H1474" s="48">
        <v>344</v>
      </c>
      <c r="I1474" s="49">
        <v>34.4</v>
      </c>
      <c r="J1474" s="95">
        <v>242</v>
      </c>
      <c r="K1474" s="271">
        <v>13728</v>
      </c>
      <c r="L1474" s="50">
        <v>7025</v>
      </c>
      <c r="M1474" s="48">
        <v>60</v>
      </c>
      <c r="N1474" s="75">
        <v>66</v>
      </c>
      <c r="O1474" s="61">
        <v>344</v>
      </c>
      <c r="P1474" s="44" t="s">
        <v>2776</v>
      </c>
      <c r="Q1474" s="56">
        <v>23</v>
      </c>
      <c r="R1474" s="48" t="s">
        <v>384</v>
      </c>
      <c r="S1474" s="62" t="s">
        <v>385</v>
      </c>
      <c r="T1474" s="73"/>
      <c r="U1474" s="62"/>
      <c r="V1474" s="62"/>
      <c r="W1474" s="52">
        <v>26844588</v>
      </c>
      <c r="X1474" s="57"/>
      <c r="Z1474" s="104" t="s">
        <v>3206</v>
      </c>
      <c r="AA1474" s="47" t="str">
        <f>CONCATENATE("&gt;",F1474,"_",C1474," ",Z1474)</f>
        <v>&gt;AlphaV-r-EEE_802 Alpha</v>
      </c>
      <c r="AB1474" s="44" t="str">
        <f>P1474</f>
        <v>GGCGCGCTYCCRATATCCAGGAT</v>
      </c>
      <c r="AH1474" s="45">
        <v>1473</v>
      </c>
    </row>
    <row r="1475" spans="1:34" ht="14.25" customHeight="1" thickTop="1" thickBot="1" x14ac:dyDescent="0.25">
      <c r="A1475" s="71">
        <v>100</v>
      </c>
      <c r="B1475" s="53">
        <f>(I1475/1000)/(A1475/1000000)</f>
        <v>342.99999999999994</v>
      </c>
      <c r="C1475" s="220">
        <v>803</v>
      </c>
      <c r="E1475" s="45">
        <v>342.99999999999994</v>
      </c>
      <c r="F1475" s="81" t="s">
        <v>2798</v>
      </c>
      <c r="H1475" s="48">
        <v>343</v>
      </c>
      <c r="I1475" s="49">
        <v>34.299999999999997</v>
      </c>
      <c r="J1475" s="95">
        <v>253</v>
      </c>
      <c r="K1475" s="224">
        <v>43655</v>
      </c>
      <c r="L1475" s="50">
        <v>7365</v>
      </c>
      <c r="M1475" s="48">
        <v>52</v>
      </c>
      <c r="N1475" s="75">
        <v>63.6</v>
      </c>
      <c r="O1475" s="61">
        <v>343</v>
      </c>
      <c r="P1475" s="44" t="s">
        <v>2777</v>
      </c>
      <c r="Q1475" s="56">
        <v>24</v>
      </c>
      <c r="R1475" s="48" t="s">
        <v>384</v>
      </c>
      <c r="S1475" s="62" t="s">
        <v>385</v>
      </c>
      <c r="T1475" s="73"/>
      <c r="U1475" s="62"/>
      <c r="V1475" s="62"/>
      <c r="W1475" s="52">
        <v>26844589</v>
      </c>
      <c r="X1475" s="57"/>
      <c r="Z1475" s="104" t="s">
        <v>3206</v>
      </c>
      <c r="AA1475" s="47" t="str">
        <f>CONCATENATE("&gt;",F1475,"_",C1475," ",Z1475)</f>
        <v>&gt;AlphaV-r-VEE_803 Alpha</v>
      </c>
      <c r="AB1475" s="44" t="str">
        <f>P1475</f>
        <v>RGGCGCACTTCCAATGTCWAGGAT</v>
      </c>
      <c r="AH1475" s="45">
        <v>1474</v>
      </c>
    </row>
    <row r="1476" spans="1:34" ht="14.25" customHeight="1" thickTop="1" thickBot="1" x14ac:dyDescent="0.25">
      <c r="A1476" s="71">
        <v>100</v>
      </c>
      <c r="B1476" s="53">
        <f>(I1476/1000)/(A1476/1000000)</f>
        <v>351</v>
      </c>
      <c r="C1476" s="220">
        <v>804</v>
      </c>
      <c r="E1476" s="45">
        <v>351</v>
      </c>
      <c r="F1476" s="81" t="s">
        <v>2799</v>
      </c>
      <c r="H1476" s="48">
        <v>351</v>
      </c>
      <c r="I1476" s="49">
        <v>35.1</v>
      </c>
      <c r="J1476" s="95">
        <v>270</v>
      </c>
      <c r="K1476" s="271">
        <v>43009</v>
      </c>
      <c r="L1476" s="50">
        <v>7700</v>
      </c>
      <c r="M1476" s="48">
        <v>32</v>
      </c>
      <c r="N1476" s="75">
        <v>56.4</v>
      </c>
      <c r="O1476" s="61">
        <v>351</v>
      </c>
      <c r="P1476" s="44" t="s">
        <v>2778</v>
      </c>
      <c r="Q1476" s="56">
        <v>25</v>
      </c>
      <c r="R1476" s="48" t="s">
        <v>384</v>
      </c>
      <c r="S1476" s="62" t="s">
        <v>385</v>
      </c>
      <c r="T1476" s="73"/>
      <c r="U1476" s="62"/>
      <c r="V1476" s="62"/>
      <c r="W1476" s="52">
        <v>26844590</v>
      </c>
      <c r="X1476" s="57"/>
      <c r="Z1476" s="104" t="s">
        <v>3310</v>
      </c>
      <c r="AA1476" s="47" t="str">
        <f>CONCATENATE("&gt;",F1476,"_",C1476," ",Z1476)</f>
        <v>&gt;Buny-S-f_804 BunyaV.Bunyamw</v>
      </c>
      <c r="AB1476" s="44" t="str">
        <f>P1476</f>
        <v>GCTGGAAGATTACTGTATWTAATAC</v>
      </c>
      <c r="AH1476" s="45">
        <v>1475</v>
      </c>
    </row>
    <row r="1477" spans="1:34" ht="14.25" customHeight="1" thickTop="1" thickBot="1" x14ac:dyDescent="0.25">
      <c r="A1477" s="71">
        <v>100</v>
      </c>
      <c r="B1477" s="53">
        <f>(I1477/1000)/(A1477/1000000)</f>
        <v>311.99999999999994</v>
      </c>
      <c r="C1477" s="220">
        <v>805</v>
      </c>
      <c r="E1477" s="45">
        <v>311.99999999999994</v>
      </c>
      <c r="F1477" s="81" t="s">
        <v>2800</v>
      </c>
      <c r="H1477" s="48">
        <v>312</v>
      </c>
      <c r="I1477" s="49">
        <v>31.2</v>
      </c>
      <c r="J1477" s="95">
        <v>240</v>
      </c>
      <c r="K1477" s="271">
        <v>35278</v>
      </c>
      <c r="L1477" s="50">
        <v>7700</v>
      </c>
      <c r="M1477" s="48">
        <v>36</v>
      </c>
      <c r="N1477" s="75">
        <v>58.1</v>
      </c>
      <c r="O1477" s="61">
        <v>312</v>
      </c>
      <c r="P1477" s="44" t="s">
        <v>2779</v>
      </c>
      <c r="Q1477" s="56">
        <v>25</v>
      </c>
      <c r="R1477" s="48" t="s">
        <v>384</v>
      </c>
      <c r="S1477" s="62" t="s">
        <v>385</v>
      </c>
      <c r="T1477" s="73"/>
      <c r="U1477" s="62"/>
      <c r="V1477" s="62"/>
      <c r="W1477" s="52">
        <v>26844591</v>
      </c>
      <c r="X1477" s="57"/>
      <c r="Z1477" s="104" t="s">
        <v>3316</v>
      </c>
      <c r="AA1477" s="47" t="str">
        <f>CONCATENATE("&gt;",F1477,"_",C1477," ",Z1477)</f>
        <v>&gt;Ilesha-S-f_805 BunyaV.Ilesha</v>
      </c>
      <c r="AB1477" s="44" t="str">
        <f>P1477</f>
        <v>GCTGGAAGATTKCYGTATATAATAC</v>
      </c>
      <c r="AH1477" s="45">
        <v>1476</v>
      </c>
    </row>
    <row r="1478" spans="1:34" ht="14.25" customHeight="1" thickTop="1" thickBot="1" x14ac:dyDescent="0.25">
      <c r="A1478" s="71">
        <v>100</v>
      </c>
      <c r="B1478" s="53">
        <f>(I1478/1000)/(A1478/1000000)</f>
        <v>354.99999999999994</v>
      </c>
      <c r="C1478" s="220">
        <v>806</v>
      </c>
      <c r="E1478" s="45">
        <v>354.99999999999994</v>
      </c>
      <c r="F1478" s="81" t="s">
        <v>2801</v>
      </c>
      <c r="H1478" s="48">
        <v>355</v>
      </c>
      <c r="I1478" s="49">
        <v>35.5</v>
      </c>
      <c r="J1478" s="95">
        <v>241</v>
      </c>
      <c r="K1478" s="271">
        <v>27973</v>
      </c>
      <c r="L1478" s="50">
        <v>6792</v>
      </c>
      <c r="M1478" s="48">
        <v>56</v>
      </c>
      <c r="N1478" s="75">
        <v>63.1</v>
      </c>
      <c r="O1478" s="61">
        <v>355</v>
      </c>
      <c r="P1478" s="44" t="s">
        <v>2780</v>
      </c>
      <c r="Q1478" s="56">
        <v>22</v>
      </c>
      <c r="R1478" s="48" t="s">
        <v>384</v>
      </c>
      <c r="S1478" s="62" t="s">
        <v>385</v>
      </c>
      <c r="T1478" s="73"/>
      <c r="U1478" s="62"/>
      <c r="V1478" s="62"/>
      <c r="W1478" s="52">
        <v>26844592</v>
      </c>
      <c r="X1478" s="57"/>
      <c r="Z1478" s="104" t="s">
        <v>3316</v>
      </c>
      <c r="AA1478" s="47" t="str">
        <f>CONCATENATE("&gt;",F1478,"_",C1478," ",Z1478)</f>
        <v>&gt;Ilesha-S-r_806 BunyaV.Ilesha</v>
      </c>
      <c r="AB1478" s="44" t="str">
        <f>P1478</f>
        <v>CAAGGWATCCACTGAGKCGGTG</v>
      </c>
      <c r="AH1478" s="45">
        <v>1477</v>
      </c>
    </row>
    <row r="1479" spans="1:34" ht="14.25" customHeight="1" thickTop="1" thickBot="1" x14ac:dyDescent="0.25">
      <c r="A1479" s="71">
        <v>100</v>
      </c>
      <c r="B1479" s="53">
        <f>(I1479/1000)/(A1479/1000000)</f>
        <v>378.99999999999994</v>
      </c>
      <c r="C1479" s="220">
        <v>807</v>
      </c>
      <c r="E1479" s="45">
        <v>378.99999999999994</v>
      </c>
      <c r="F1479" s="81" t="s">
        <v>2802</v>
      </c>
      <c r="H1479" s="48">
        <v>379</v>
      </c>
      <c r="I1479" s="49">
        <v>37.9</v>
      </c>
      <c r="J1479" s="95">
        <v>293</v>
      </c>
      <c r="K1479" s="224">
        <v>43749</v>
      </c>
      <c r="L1479" s="50">
        <v>7730</v>
      </c>
      <c r="M1479" s="48">
        <v>40</v>
      </c>
      <c r="N1479" s="75">
        <v>59.7</v>
      </c>
      <c r="O1479" s="61">
        <v>379</v>
      </c>
      <c r="P1479" s="44" t="s">
        <v>2781</v>
      </c>
      <c r="Q1479" s="56">
        <v>25</v>
      </c>
      <c r="R1479" s="48" t="s">
        <v>384</v>
      </c>
      <c r="S1479" s="62" t="s">
        <v>385</v>
      </c>
      <c r="T1479" s="73"/>
      <c r="U1479" s="62"/>
      <c r="V1479" s="62"/>
      <c r="W1479" s="52">
        <v>26844593</v>
      </c>
      <c r="X1479" s="57"/>
      <c r="Z1479" s="104" t="s">
        <v>3304</v>
      </c>
      <c r="AA1479" s="47" t="str">
        <f>CONCATENATE("&gt;",F1479,"_",C1479," ",Z1479)</f>
        <v>&gt;Batai.Batai-M-f_807 BunyaV.Bunyamw.Batai</v>
      </c>
      <c r="AB1479" s="44" t="str">
        <f>P1479</f>
        <v>GGRGTAGATTCAGCATAYATAACTG</v>
      </c>
      <c r="AH1479" s="45">
        <v>1478</v>
      </c>
    </row>
    <row r="1480" spans="1:34" ht="14.25" customHeight="1" thickTop="1" thickBot="1" x14ac:dyDescent="0.25">
      <c r="A1480" s="71">
        <v>100</v>
      </c>
      <c r="B1480" s="53">
        <f>(I1480/1000)/(A1480/1000000)</f>
        <v>412.99999999999994</v>
      </c>
      <c r="C1480" s="220">
        <v>808</v>
      </c>
      <c r="E1480" s="45">
        <v>412.99999999999994</v>
      </c>
      <c r="F1480" s="81" t="s">
        <v>2803</v>
      </c>
      <c r="H1480" s="48">
        <v>413</v>
      </c>
      <c r="I1480" s="49">
        <v>41.3</v>
      </c>
      <c r="J1480" s="95">
        <v>320</v>
      </c>
      <c r="K1480" s="224">
        <v>43508</v>
      </c>
      <c r="L1480" s="50">
        <v>7733</v>
      </c>
      <c r="M1480" s="48">
        <v>38</v>
      </c>
      <c r="N1480" s="75">
        <v>58.9</v>
      </c>
      <c r="O1480" s="61">
        <v>413</v>
      </c>
      <c r="P1480" s="44" t="s">
        <v>2782</v>
      </c>
      <c r="Q1480" s="56">
        <v>25</v>
      </c>
      <c r="R1480" s="48" t="s">
        <v>384</v>
      </c>
      <c r="S1480" s="62" t="s">
        <v>385</v>
      </c>
      <c r="T1480" s="73"/>
      <c r="U1480" s="62"/>
      <c r="V1480" s="62"/>
      <c r="W1480" s="52">
        <v>26844594</v>
      </c>
      <c r="X1480" s="57"/>
      <c r="Z1480" s="104" t="s">
        <v>3304</v>
      </c>
      <c r="AA1480" s="47" t="str">
        <f>CONCATENATE("&gt;",F1480,"_",C1480," ",Z1480)</f>
        <v>&gt;Batai.Ngari-M-f_808 BunyaV.Bunyamw.Batai</v>
      </c>
      <c r="AB1480" s="44" t="str">
        <f>P1480</f>
        <v>GGAGTAGATTCAGCATATATAKCTG</v>
      </c>
      <c r="AH1480" s="45">
        <v>1479</v>
      </c>
    </row>
    <row r="1481" spans="1:34" ht="14.25" customHeight="1" thickTop="1" thickBot="1" x14ac:dyDescent="0.25">
      <c r="A1481" s="71">
        <v>100</v>
      </c>
      <c r="B1481" s="53">
        <f>(I1481/1000)/(A1481/1000000)</f>
        <v>367</v>
      </c>
      <c r="C1481" s="220">
        <v>809</v>
      </c>
      <c r="E1481" s="45">
        <v>367</v>
      </c>
      <c r="F1481" s="81" t="s">
        <v>2804</v>
      </c>
      <c r="H1481" s="48">
        <v>367</v>
      </c>
      <c r="I1481" s="49">
        <v>36.700000000000003</v>
      </c>
      <c r="J1481" s="95">
        <v>284</v>
      </c>
      <c r="K1481" s="271">
        <v>30590</v>
      </c>
      <c r="L1481" s="50">
        <v>7722</v>
      </c>
      <c r="M1481" s="48">
        <v>38</v>
      </c>
      <c r="N1481" s="75">
        <v>58.9</v>
      </c>
      <c r="O1481" s="61">
        <v>367</v>
      </c>
      <c r="P1481" s="44" t="s">
        <v>2783</v>
      </c>
      <c r="Q1481" s="56">
        <v>25</v>
      </c>
      <c r="R1481" s="48" t="s">
        <v>384</v>
      </c>
      <c r="S1481" s="62" t="s">
        <v>385</v>
      </c>
      <c r="T1481" s="73"/>
      <c r="U1481" s="62"/>
      <c r="V1481" s="62"/>
      <c r="W1481" s="52">
        <v>26844595</v>
      </c>
      <c r="X1481" s="57"/>
      <c r="Z1481" s="104" t="s">
        <v>3304</v>
      </c>
      <c r="AA1481" s="47" t="str">
        <f>CONCATENATE("&gt;",F1481,"_",C1481," ",Z1481)</f>
        <v>&gt;Batai-M-f_809 BunyaV.Bunyamw.Batai</v>
      </c>
      <c r="AB1481" s="44" t="str">
        <f>P1481</f>
        <v>GGAGTAGATTCAGCATAYATAACTG</v>
      </c>
      <c r="AH1481" s="45">
        <v>1480</v>
      </c>
    </row>
    <row r="1482" spans="1:34" ht="14.25" customHeight="1" thickTop="1" thickBot="1" x14ac:dyDescent="0.25">
      <c r="A1482" s="71">
        <v>100</v>
      </c>
      <c r="B1482" s="53">
        <f>(I1482/1000)/(A1482/1000000)</f>
        <v>308.99999999999994</v>
      </c>
      <c r="C1482" s="220">
        <v>810</v>
      </c>
      <c r="E1482" s="45">
        <v>308.99999999999994</v>
      </c>
      <c r="F1482" s="81" t="s">
        <v>2805</v>
      </c>
      <c r="H1482" s="48">
        <v>309</v>
      </c>
      <c r="I1482" s="49">
        <v>30.9</v>
      </c>
      <c r="J1482" s="95">
        <v>178</v>
      </c>
      <c r="K1482" s="271">
        <v>23894</v>
      </c>
      <c r="L1482" s="50">
        <v>5766</v>
      </c>
      <c r="M1482" s="48">
        <v>47</v>
      </c>
      <c r="N1482" s="75">
        <v>54.5</v>
      </c>
      <c r="O1482" s="61">
        <v>309</v>
      </c>
      <c r="P1482" s="44" t="s">
        <v>2784</v>
      </c>
      <c r="Q1482" s="56">
        <v>19</v>
      </c>
      <c r="R1482" s="48" t="s">
        <v>384</v>
      </c>
      <c r="S1482" s="62" t="s">
        <v>385</v>
      </c>
      <c r="T1482" s="73"/>
      <c r="U1482" s="62"/>
      <c r="V1482" s="62"/>
      <c r="W1482" s="52">
        <v>26844596</v>
      </c>
      <c r="X1482" s="57"/>
      <c r="Z1482" s="104" t="s">
        <v>3304</v>
      </c>
      <c r="AA1482" s="47" t="str">
        <f>CONCATENATE("&gt;",F1482,"_",C1482," ",Z1482)</f>
        <v>&gt;Batai.Ngari-M-r_810 BunyaV.Bunyamw.Batai</v>
      </c>
      <c r="AB1482" s="44" t="str">
        <f>P1482</f>
        <v>TTTACAGCAAGGCACCCAA</v>
      </c>
      <c r="AH1482" s="45">
        <v>1481</v>
      </c>
    </row>
    <row r="1483" spans="1:34" ht="14.25" customHeight="1" thickTop="1" thickBot="1" x14ac:dyDescent="0.25">
      <c r="A1483" s="71">
        <v>100</v>
      </c>
      <c r="B1483" s="53">
        <f>(I1483/1000)/(A1483/1000000)</f>
        <v>459.99999999999994</v>
      </c>
      <c r="C1483" s="220">
        <v>811</v>
      </c>
      <c r="E1483" s="45">
        <v>459.99999999999994</v>
      </c>
      <c r="F1483" s="81" t="s">
        <v>2806</v>
      </c>
      <c r="H1483" s="48">
        <v>460</v>
      </c>
      <c r="I1483" s="49">
        <v>46</v>
      </c>
      <c r="J1483" s="95">
        <v>266</v>
      </c>
      <c r="K1483" s="224">
        <v>43475</v>
      </c>
      <c r="L1483" s="50">
        <v>5786</v>
      </c>
      <c r="M1483" s="48">
        <v>47</v>
      </c>
      <c r="N1483" s="75">
        <v>54.5</v>
      </c>
      <c r="O1483" s="61">
        <v>460</v>
      </c>
      <c r="P1483" s="44" t="s">
        <v>2785</v>
      </c>
      <c r="Q1483" s="56">
        <v>19</v>
      </c>
      <c r="R1483" s="48" t="s">
        <v>384</v>
      </c>
      <c r="S1483" s="62" t="s">
        <v>385</v>
      </c>
      <c r="T1483" s="73"/>
      <c r="U1483" s="62"/>
      <c r="V1483" s="62"/>
      <c r="W1483" s="52">
        <v>26844597</v>
      </c>
      <c r="X1483" s="57"/>
      <c r="Y1483" s="220"/>
      <c r="Z1483" s="104" t="s">
        <v>3304</v>
      </c>
      <c r="AA1483" s="47" t="str">
        <f>CONCATENATE("&gt;",F1483,"_",C1483," ",Z1483)</f>
        <v>&gt;Batai-M-r_811 BunyaV.Bunyamw.Batai</v>
      </c>
      <c r="AB1483" s="44" t="str">
        <f>P1483</f>
        <v>TTKACAGCAAGRCAYCCRA</v>
      </c>
      <c r="AH1483" s="45">
        <v>1482</v>
      </c>
    </row>
    <row r="1484" spans="1:34" ht="14.25" customHeight="1" thickTop="1" thickBot="1" x14ac:dyDescent="0.25">
      <c r="A1484" s="71">
        <v>100</v>
      </c>
      <c r="B1484" s="53">
        <f>(I1484/1000)/(A1484/1000000)</f>
        <v>139</v>
      </c>
      <c r="C1484" s="220"/>
      <c r="F1484" s="81" t="s">
        <v>2834</v>
      </c>
      <c r="H1484" s="48">
        <v>139</v>
      </c>
      <c r="I1484" s="49">
        <v>13.9</v>
      </c>
      <c r="J1484" s="95">
        <v>129</v>
      </c>
      <c r="K1484" s="271">
        <v>14336</v>
      </c>
      <c r="L1484" s="50">
        <v>9281</v>
      </c>
      <c r="M1484" s="48">
        <v>55</v>
      </c>
      <c r="N1484" s="75">
        <v>68</v>
      </c>
      <c r="O1484" s="61">
        <v>139</v>
      </c>
      <c r="P1484" s="44" t="s">
        <v>2886</v>
      </c>
      <c r="Q1484" s="56">
        <v>27</v>
      </c>
      <c r="R1484" s="48" t="s">
        <v>384</v>
      </c>
      <c r="S1484" s="62" t="s">
        <v>406</v>
      </c>
      <c r="T1484" s="73" t="s">
        <v>278</v>
      </c>
      <c r="U1484" s="62" t="s">
        <v>426</v>
      </c>
      <c r="V1484" s="62"/>
      <c r="W1484" s="52">
        <v>26796292</v>
      </c>
      <c r="X1484" s="57"/>
      <c r="Z1484" s="104" t="s">
        <v>3257</v>
      </c>
      <c r="AA1484" s="47" t="str">
        <f>CONCATENATE("&gt;",F1484,"_",C1484," ",Z1484)</f>
        <v>&gt;DEN2_probe_ Flav.Deng</v>
      </c>
      <c r="AB1484" s="44" t="str">
        <f>P1484</f>
        <v>CTCTCCGAGAACAGGCCTCGACTTCAA</v>
      </c>
      <c r="AH1484" s="45">
        <v>1483</v>
      </c>
    </row>
    <row r="1485" spans="1:34" ht="14.25" customHeight="1" thickTop="1" thickBot="1" x14ac:dyDescent="0.25">
      <c r="A1485" s="71">
        <v>100</v>
      </c>
      <c r="B1485" s="53">
        <f>(I1485/1000)/(A1485/1000000)</f>
        <v>622</v>
      </c>
      <c r="C1485" s="220"/>
      <c r="F1485" s="81" t="s">
        <v>2835</v>
      </c>
      <c r="H1485" s="48">
        <v>622</v>
      </c>
      <c r="I1485" s="49">
        <v>62.2</v>
      </c>
      <c r="J1485" s="95">
        <v>420</v>
      </c>
      <c r="K1485" s="48" t="s">
        <v>2836</v>
      </c>
      <c r="L1485" s="50">
        <v>6750</v>
      </c>
      <c r="M1485" s="48">
        <v>50</v>
      </c>
      <c r="N1485" s="75">
        <v>60.3</v>
      </c>
      <c r="O1485" s="61">
        <v>622</v>
      </c>
      <c r="P1485" s="44" t="s">
        <v>2837</v>
      </c>
      <c r="Q1485" s="56">
        <v>22</v>
      </c>
      <c r="R1485" s="48" t="s">
        <v>384</v>
      </c>
      <c r="S1485" s="62" t="s">
        <v>385</v>
      </c>
      <c r="T1485" s="73"/>
      <c r="U1485" s="62"/>
      <c r="V1485" s="62"/>
      <c r="W1485" s="52">
        <v>26796293</v>
      </c>
      <c r="X1485" s="57"/>
      <c r="Z1485" s="104" t="s">
        <v>3257</v>
      </c>
      <c r="AA1485" s="47" t="str">
        <f>CONCATENATE("&gt;",F1485,"_",C1485," ",Z1485)</f>
        <v>&gt;DEN2_F_ Flav.Deng</v>
      </c>
      <c r="AB1485" s="44" t="str">
        <f>P1485</f>
        <v>CAGGTTATGGCACTGTCACGAT</v>
      </c>
      <c r="AH1485" s="45">
        <v>1484</v>
      </c>
    </row>
    <row r="1486" spans="1:34" ht="14.25" customHeight="1" thickTop="1" thickBot="1" x14ac:dyDescent="0.25">
      <c r="A1486" s="71">
        <v>100</v>
      </c>
      <c r="B1486" s="53">
        <f>(I1486/1000)/(A1486/1000000)</f>
        <v>533.99999999999989</v>
      </c>
      <c r="C1486" s="220"/>
      <c r="F1486" s="81" t="s">
        <v>2838</v>
      </c>
      <c r="H1486" s="48">
        <v>534</v>
      </c>
      <c r="I1486" s="49">
        <v>53.4</v>
      </c>
      <c r="J1486" s="95">
        <v>351</v>
      </c>
      <c r="K1486" s="271">
        <v>42339</v>
      </c>
      <c r="L1486" s="50">
        <v>6584</v>
      </c>
      <c r="M1486" s="48">
        <v>54</v>
      </c>
      <c r="N1486" s="75">
        <v>62.1</v>
      </c>
      <c r="O1486" s="61">
        <v>534</v>
      </c>
      <c r="P1486" s="44" t="s">
        <v>2839</v>
      </c>
      <c r="Q1486" s="56">
        <v>22</v>
      </c>
      <c r="R1486" s="48" t="s">
        <v>384</v>
      </c>
      <c r="S1486" s="62" t="s">
        <v>385</v>
      </c>
      <c r="T1486" s="73"/>
      <c r="U1486" s="62"/>
      <c r="V1486" s="62"/>
      <c r="W1486" s="52">
        <v>26796294</v>
      </c>
      <c r="X1486" s="57"/>
      <c r="Z1486" s="104" t="s">
        <v>3257</v>
      </c>
      <c r="AA1486" s="47" t="str">
        <f>CONCATENATE("&gt;",F1486,"_",C1486," ",Z1486)</f>
        <v>&gt;DEN2_R_ Flav.Deng</v>
      </c>
      <c r="AB1486" s="44" t="str">
        <f>P1486</f>
        <v>CCATCTGCAGCAACACCATCTC</v>
      </c>
      <c r="AH1486" s="45">
        <v>1485</v>
      </c>
    </row>
    <row r="1487" spans="1:34" ht="14.25" customHeight="1" thickTop="1" thickBot="1" x14ac:dyDescent="0.25">
      <c r="A1487" s="71">
        <v>100</v>
      </c>
      <c r="B1487" s="53">
        <f>(I1487/1000)/(A1487/1000000)</f>
        <v>345.99999999999994</v>
      </c>
      <c r="C1487" s="220"/>
      <c r="F1487" s="81" t="s">
        <v>2744</v>
      </c>
      <c r="H1487" s="48">
        <v>346</v>
      </c>
      <c r="I1487" s="49">
        <v>34.6</v>
      </c>
      <c r="J1487" s="95">
        <v>269</v>
      </c>
      <c r="K1487" s="271">
        <v>14885</v>
      </c>
      <c r="L1487" s="50">
        <v>7779</v>
      </c>
      <c r="M1487" s="48">
        <v>44</v>
      </c>
      <c r="N1487" s="75">
        <v>61.3</v>
      </c>
      <c r="O1487" s="61">
        <v>346</v>
      </c>
      <c r="P1487" s="44" t="s">
        <v>2745</v>
      </c>
      <c r="Q1487" s="56">
        <v>25</v>
      </c>
      <c r="R1487" s="48" t="s">
        <v>384</v>
      </c>
      <c r="S1487" s="62" t="s">
        <v>385</v>
      </c>
      <c r="T1487" s="73"/>
      <c r="U1487" s="62"/>
      <c r="V1487" s="62"/>
      <c r="W1487" s="52">
        <v>26788013</v>
      </c>
      <c r="X1487" s="57"/>
      <c r="Y1487" s="220"/>
      <c r="Z1487" s="104" t="s">
        <v>3310</v>
      </c>
      <c r="AA1487" s="47" t="str">
        <f>CONCATENATE("&gt;",F1487,"_",C1487," ",Z1487)</f>
        <v>&gt;BUNV-M_Forw_ BunyaV.Bunyamw</v>
      </c>
      <c r="AB1487" s="44" t="str">
        <f>P1487</f>
        <v>GGTATAGAAGGGGCATTCATAACAG</v>
      </c>
      <c r="AH1487" s="45">
        <v>1486</v>
      </c>
    </row>
    <row r="1488" spans="1:34" ht="14.25" customHeight="1" thickTop="1" thickBot="1" x14ac:dyDescent="0.25">
      <c r="A1488" s="71">
        <v>100</v>
      </c>
      <c r="B1488" s="53">
        <f>(I1488/1000)/(A1488/1000000)</f>
        <v>565</v>
      </c>
      <c r="C1488" s="220"/>
      <c r="F1488" s="81" t="s">
        <v>2746</v>
      </c>
      <c r="H1488" s="48">
        <v>565</v>
      </c>
      <c r="I1488" s="49">
        <v>56.5</v>
      </c>
      <c r="J1488" s="95">
        <v>325</v>
      </c>
      <c r="K1488" s="224">
        <v>43689</v>
      </c>
      <c r="L1488" s="50">
        <v>5751</v>
      </c>
      <c r="M1488" s="48">
        <v>52</v>
      </c>
      <c r="N1488" s="75">
        <v>56.7</v>
      </c>
      <c r="O1488" s="61">
        <v>565</v>
      </c>
      <c r="P1488" s="44" t="s">
        <v>2747</v>
      </c>
      <c r="Q1488" s="56">
        <v>19</v>
      </c>
      <c r="R1488" s="48" t="s">
        <v>384</v>
      </c>
      <c r="S1488" s="62" t="s">
        <v>385</v>
      </c>
      <c r="T1488" s="73"/>
      <c r="U1488" s="62"/>
      <c r="V1488" s="62"/>
      <c r="W1488" s="52">
        <v>26788014</v>
      </c>
      <c r="X1488" s="57"/>
      <c r="Z1488" s="104" t="s">
        <v>3310</v>
      </c>
      <c r="AA1488" s="47" t="str">
        <f>CONCATENATE("&gt;",F1488,"_",C1488," ",Z1488)</f>
        <v>&gt;BUNV-M_Rev_ BunyaV.Bunyamw</v>
      </c>
      <c r="AB1488" s="44" t="str">
        <f>P1488</f>
        <v>TTGACAGCCAAGCACCCAA</v>
      </c>
      <c r="AH1488" s="45">
        <v>1487</v>
      </c>
    </row>
    <row r="1489" spans="1:34" ht="14.25" customHeight="1" thickTop="1" thickBot="1" x14ac:dyDescent="0.25">
      <c r="A1489" s="71">
        <v>100</v>
      </c>
      <c r="B1489" s="53">
        <f>(I1489/1000)/(A1489/1000000)</f>
        <v>487.99999999999994</v>
      </c>
      <c r="F1489" s="81" t="s">
        <v>2840</v>
      </c>
      <c r="H1489" s="48">
        <v>488</v>
      </c>
      <c r="I1489" s="49">
        <v>48.8</v>
      </c>
      <c r="J1489" s="95">
        <v>314</v>
      </c>
      <c r="K1489" s="271">
        <v>25508</v>
      </c>
      <c r="L1489" s="50">
        <v>6432</v>
      </c>
      <c r="M1489" s="48">
        <v>50</v>
      </c>
      <c r="N1489" s="75">
        <v>58.8</v>
      </c>
      <c r="O1489" s="61">
        <v>488</v>
      </c>
      <c r="P1489" s="44" t="s">
        <v>2841</v>
      </c>
      <c r="Q1489" s="56">
        <v>21</v>
      </c>
      <c r="R1489" s="48" t="s">
        <v>384</v>
      </c>
      <c r="S1489" s="62" t="s">
        <v>385</v>
      </c>
      <c r="T1489" s="73"/>
      <c r="U1489" s="62"/>
      <c r="V1489" s="62"/>
      <c r="W1489" s="52">
        <v>26783767</v>
      </c>
      <c r="X1489" s="57"/>
      <c r="Z1489" s="104" t="s">
        <v>3268</v>
      </c>
      <c r="AA1489" s="47" t="str">
        <f>CONCATENATE("&gt;",F1489,"_",C1489," ",Z1489)</f>
        <v>&gt;NSDV_GV_F1_ Nairo.NSD</v>
      </c>
      <c r="AB1489" s="44" t="str">
        <f>P1489</f>
        <v>TGACCATGCAGAACCAGATYG</v>
      </c>
      <c r="AH1489" s="45">
        <v>1488</v>
      </c>
    </row>
    <row r="1490" spans="1:34" ht="14.25" customHeight="1" thickTop="1" thickBot="1" x14ac:dyDescent="0.25">
      <c r="A1490" s="71">
        <v>100</v>
      </c>
      <c r="B1490" s="53">
        <f>(I1490/1000)/(A1490/1000000)</f>
        <v>467.99999999999994</v>
      </c>
      <c r="F1490" s="81" t="s">
        <v>2842</v>
      </c>
      <c r="H1490" s="48">
        <v>468</v>
      </c>
      <c r="I1490" s="49">
        <v>46.8</v>
      </c>
      <c r="J1490" s="95">
        <v>312</v>
      </c>
      <c r="K1490" s="271">
        <v>21855</v>
      </c>
      <c r="L1490" s="50">
        <v>6672</v>
      </c>
      <c r="M1490" s="48">
        <v>45</v>
      </c>
      <c r="N1490" s="75">
        <v>58.4</v>
      </c>
      <c r="O1490" s="61">
        <v>468</v>
      </c>
      <c r="P1490" s="44" t="s">
        <v>2843</v>
      </c>
      <c r="Q1490" s="56">
        <v>22</v>
      </c>
      <c r="R1490" s="48" t="s">
        <v>384</v>
      </c>
      <c r="S1490" s="62" t="s">
        <v>385</v>
      </c>
      <c r="T1490" s="73"/>
      <c r="U1490" s="62"/>
      <c r="V1490" s="62"/>
      <c r="W1490" s="52">
        <v>26783768</v>
      </c>
      <c r="X1490" s="57"/>
      <c r="Z1490" s="104" t="s">
        <v>3268</v>
      </c>
      <c r="AA1490" s="47" t="str">
        <f>CONCATENATE("&gt;",F1490,"_",C1490," ",Z1490)</f>
        <v>&gt;NSDV_GV_R1A_ Nairo.NSD</v>
      </c>
      <c r="AB1490" s="44" t="str">
        <f>P1490</f>
        <v>GAAACAAGCCTCATGCTAACCT</v>
      </c>
      <c r="AH1490" s="45">
        <v>1489</v>
      </c>
    </row>
    <row r="1491" spans="1:34" ht="14.25" customHeight="1" thickTop="1" thickBot="1" x14ac:dyDescent="0.25">
      <c r="A1491" s="71">
        <v>100</v>
      </c>
      <c r="B1491" s="53">
        <f>(I1491/1000)/(A1491/1000000)</f>
        <v>136.99999999999997</v>
      </c>
      <c r="C1491" s="220"/>
      <c r="F1491" s="81" t="s">
        <v>2844</v>
      </c>
      <c r="H1491" s="48">
        <v>137</v>
      </c>
      <c r="I1491" s="49">
        <v>13.7</v>
      </c>
      <c r="J1491" s="95">
        <v>116</v>
      </c>
      <c r="K1491" s="271">
        <v>35855</v>
      </c>
      <c r="L1491" s="50">
        <v>8430</v>
      </c>
      <c r="M1491" s="48">
        <v>54</v>
      </c>
      <c r="N1491" s="75">
        <v>64.400000000000006</v>
      </c>
      <c r="O1491" s="61">
        <v>137</v>
      </c>
      <c r="P1491" s="44" t="s">
        <v>2881</v>
      </c>
      <c r="Q1491" s="56">
        <v>24</v>
      </c>
      <c r="R1491" s="48" t="s">
        <v>384</v>
      </c>
      <c r="S1491" s="62" t="s">
        <v>406</v>
      </c>
      <c r="T1491" s="73" t="s">
        <v>278</v>
      </c>
      <c r="U1491" s="62" t="s">
        <v>426</v>
      </c>
      <c r="V1491" s="62"/>
      <c r="W1491" s="52">
        <v>26783769</v>
      </c>
      <c r="X1491" s="57"/>
      <c r="Z1491" s="104" t="s">
        <v>3268</v>
      </c>
      <c r="AA1491" s="47" t="str">
        <f>CONCATENATE("&gt;",F1491,"_",C1491," ",Z1491)</f>
        <v>&gt;NSDV_GV_P1_ Nairo.NSD</v>
      </c>
      <c r="AB1491" s="44" t="str">
        <f>P1491</f>
        <v>CAAGGATGCCATCCTTGCATGGCA</v>
      </c>
      <c r="AH1491" s="45">
        <v>1490</v>
      </c>
    </row>
    <row r="1492" spans="1:34" ht="14.25" customHeight="1" thickTop="1" thickBot="1" x14ac:dyDescent="0.25">
      <c r="A1492" s="71">
        <v>100</v>
      </c>
      <c r="B1492" s="53">
        <f>(I1492/1000)/(A1492/1000000)</f>
        <v>644</v>
      </c>
      <c r="C1492" s="220"/>
      <c r="F1492" s="81" t="s">
        <v>2845</v>
      </c>
      <c r="H1492" s="48">
        <v>644</v>
      </c>
      <c r="I1492" s="49">
        <v>64.400000000000006</v>
      </c>
      <c r="J1492" s="95">
        <v>496</v>
      </c>
      <c r="K1492" s="48" t="s">
        <v>2846</v>
      </c>
      <c r="L1492" s="50">
        <v>7704</v>
      </c>
      <c r="M1492" s="48">
        <v>32</v>
      </c>
      <c r="N1492" s="75">
        <v>56.4</v>
      </c>
      <c r="O1492" s="61">
        <v>644</v>
      </c>
      <c r="P1492" s="44" t="s">
        <v>2702</v>
      </c>
      <c r="Q1492" s="56">
        <v>25</v>
      </c>
      <c r="R1492" s="48" t="s">
        <v>384</v>
      </c>
      <c r="S1492" s="62" t="s">
        <v>385</v>
      </c>
      <c r="T1492" s="73"/>
      <c r="U1492" s="62"/>
      <c r="V1492" s="62"/>
      <c r="W1492" s="52">
        <v>26767220</v>
      </c>
      <c r="X1492" s="57"/>
      <c r="Z1492" s="104" t="s">
        <v>3310</v>
      </c>
      <c r="AA1492" s="47" t="str">
        <f>CONCATENATE("&gt;",F1492,"_",C1492," ",Z1492)</f>
        <v>&gt;Bunyam F_ BunyaV.Bunyamw</v>
      </c>
      <c r="AB1492" s="44" t="str">
        <f>P1492</f>
        <v>GCTGGAAGATTACTGTATATAATAC</v>
      </c>
      <c r="AH1492" s="45">
        <v>1491</v>
      </c>
    </row>
    <row r="1493" spans="1:34" ht="14.25" customHeight="1" thickTop="1" thickBot="1" x14ac:dyDescent="0.25">
      <c r="A1493" s="71">
        <v>100</v>
      </c>
      <c r="B1493" s="53">
        <f>(I1493/1000)/(A1493/1000000)</f>
        <v>311</v>
      </c>
      <c r="C1493" s="220"/>
      <c r="F1493" s="81" t="s">
        <v>2847</v>
      </c>
      <c r="H1493" s="48">
        <v>311</v>
      </c>
      <c r="I1493" s="49">
        <v>31.1</v>
      </c>
      <c r="J1493" s="95">
        <v>212</v>
      </c>
      <c r="K1493" s="271">
        <v>29768</v>
      </c>
      <c r="L1493" s="50">
        <v>6809</v>
      </c>
      <c r="M1493" s="48">
        <v>59</v>
      </c>
      <c r="N1493" s="75">
        <v>64</v>
      </c>
      <c r="O1493" s="61">
        <v>311</v>
      </c>
      <c r="P1493" s="44" t="s">
        <v>2704</v>
      </c>
      <c r="Q1493" s="56">
        <v>22</v>
      </c>
      <c r="R1493" s="48" t="s">
        <v>384</v>
      </c>
      <c r="S1493" s="62" t="s">
        <v>385</v>
      </c>
      <c r="T1493" s="73"/>
      <c r="U1493" s="62"/>
      <c r="V1493" s="62"/>
      <c r="W1493" s="52">
        <v>26767221</v>
      </c>
      <c r="X1493" s="57"/>
      <c r="Z1493" s="104" t="s">
        <v>3303</v>
      </c>
      <c r="AA1493" s="47" t="str">
        <f>CONCATENATE("&gt;",F1493,"_",C1493," ",Z1493)</f>
        <v>&gt;Bunyam R_ BunyaV.Bunyamw.Ngari</v>
      </c>
      <c r="AB1493" s="44" t="str">
        <f>P1493</f>
        <v>CAAGGAATCCACTGAGGCGGTG</v>
      </c>
      <c r="AH1493" s="45">
        <v>1492</v>
      </c>
    </row>
    <row r="1494" spans="1:34" ht="14.25" customHeight="1" thickTop="1" thickBot="1" x14ac:dyDescent="0.25">
      <c r="A1494" s="71">
        <v>100</v>
      </c>
      <c r="B1494" s="53">
        <f>(I1494/1000)/(A1494/1000000)</f>
        <v>562.99999999999989</v>
      </c>
      <c r="F1494" s="81" t="s">
        <v>2840</v>
      </c>
      <c r="H1494" s="48">
        <v>563</v>
      </c>
      <c r="I1494" s="49">
        <v>56.3</v>
      </c>
      <c r="J1494" s="95">
        <v>362</v>
      </c>
      <c r="K1494" s="48" t="s">
        <v>2848</v>
      </c>
      <c r="L1494" s="50">
        <v>6432</v>
      </c>
      <c r="M1494" s="48">
        <v>50</v>
      </c>
      <c r="N1494" s="75">
        <v>58.8</v>
      </c>
      <c r="O1494" s="61">
        <v>563</v>
      </c>
      <c r="P1494" s="44" t="s">
        <v>2841</v>
      </c>
      <c r="Q1494" s="56">
        <v>21</v>
      </c>
      <c r="R1494" s="48" t="s">
        <v>384</v>
      </c>
      <c r="S1494" s="62" t="s">
        <v>385</v>
      </c>
      <c r="T1494" s="73"/>
      <c r="U1494" s="62"/>
      <c r="V1494" s="62"/>
      <c r="W1494" s="52">
        <v>26711585</v>
      </c>
      <c r="X1494" s="57"/>
      <c r="Z1494" s="104" t="s">
        <v>3268</v>
      </c>
      <c r="AA1494" s="47" t="str">
        <f>CONCATENATE("&gt;",F1494,"_",C1494," ",Z1494)</f>
        <v>&gt;NSDV_GV_F1_ Nairo.NSD</v>
      </c>
      <c r="AB1494" s="44" t="str">
        <f>P1494</f>
        <v>TGACCATGCAGAACCAGATYG</v>
      </c>
      <c r="AH1494" s="45">
        <v>1493</v>
      </c>
    </row>
    <row r="1495" spans="1:34" ht="14.25" customHeight="1" thickTop="1" thickBot="1" x14ac:dyDescent="0.25">
      <c r="A1495" s="71">
        <v>100</v>
      </c>
      <c r="B1495" s="53">
        <f>(I1495/1000)/(A1495/1000000)</f>
        <v>444.99999999999994</v>
      </c>
      <c r="F1495" s="81" t="s">
        <v>2842</v>
      </c>
      <c r="H1495" s="48">
        <v>445</v>
      </c>
      <c r="I1495" s="49">
        <v>44.5</v>
      </c>
      <c r="J1495" s="95">
        <v>297</v>
      </c>
      <c r="K1495" s="224">
        <v>43535</v>
      </c>
      <c r="L1495" s="50">
        <v>6672</v>
      </c>
      <c r="M1495" s="48">
        <v>45</v>
      </c>
      <c r="N1495" s="75">
        <v>58.4</v>
      </c>
      <c r="O1495" s="61">
        <v>445</v>
      </c>
      <c r="P1495" s="44" t="s">
        <v>2843</v>
      </c>
      <c r="Q1495" s="56">
        <v>22</v>
      </c>
      <c r="R1495" s="48" t="s">
        <v>384</v>
      </c>
      <c r="S1495" s="62" t="s">
        <v>385</v>
      </c>
      <c r="T1495" s="73"/>
      <c r="U1495" s="62"/>
      <c r="V1495" s="62"/>
      <c r="W1495" s="52">
        <v>26711586</v>
      </c>
      <c r="X1495" s="57"/>
      <c r="Z1495" s="104" t="s">
        <v>3268</v>
      </c>
      <c r="AA1495" s="47" t="str">
        <f>CONCATENATE("&gt;",F1495,"_",C1495," ",Z1495)</f>
        <v>&gt;NSDV_GV_R1A_ Nairo.NSD</v>
      </c>
      <c r="AB1495" s="44" t="str">
        <f>P1495</f>
        <v>GAAACAAGCCTCATGCTAACCT</v>
      </c>
      <c r="AH1495" s="45">
        <v>1494</v>
      </c>
    </row>
    <row r="1496" spans="1:34" ht="14.25" customHeight="1" thickTop="1" thickBot="1" x14ac:dyDescent="0.25">
      <c r="A1496" s="71">
        <v>100</v>
      </c>
      <c r="B1496" s="53">
        <f>(I1496/1000)/(A1496/1000000)</f>
        <v>395</v>
      </c>
      <c r="C1496" s="220"/>
      <c r="F1496" s="81" t="s">
        <v>2849</v>
      </c>
      <c r="H1496" s="48">
        <v>395</v>
      </c>
      <c r="I1496" s="49">
        <v>39.5</v>
      </c>
      <c r="J1496" s="95">
        <v>263</v>
      </c>
      <c r="K1496" s="271">
        <v>21459</v>
      </c>
      <c r="L1496" s="50">
        <v>6670</v>
      </c>
      <c r="M1496" s="48">
        <v>43</v>
      </c>
      <c r="N1496" s="75">
        <v>46.6</v>
      </c>
      <c r="O1496" s="61">
        <v>395</v>
      </c>
      <c r="P1496" s="44" t="s">
        <v>2888</v>
      </c>
      <c r="Q1496" s="56">
        <v>16</v>
      </c>
      <c r="R1496" s="48" t="s">
        <v>2850</v>
      </c>
      <c r="S1496" s="62" t="s">
        <v>406</v>
      </c>
      <c r="T1496" s="73" t="s">
        <v>279</v>
      </c>
      <c r="U1496" s="62" t="s">
        <v>2851</v>
      </c>
      <c r="V1496" s="62"/>
      <c r="W1496" s="52">
        <v>26711587</v>
      </c>
      <c r="X1496" s="57"/>
      <c r="Z1496" s="104" t="s">
        <v>3315</v>
      </c>
      <c r="AA1496" s="47" t="str">
        <f>CONCATENATE("&gt;",F1496,"_",C1496," ",Z1496)</f>
        <v>&gt;Uni-S-Probe_HEX_ BunyaV.Simbu</v>
      </c>
      <c r="AB1496" s="44" t="str">
        <f>P1496</f>
        <v>GAGTCTTCTTCCTCAA</v>
      </c>
      <c r="AH1496" s="45">
        <v>1495</v>
      </c>
    </row>
    <row r="1497" spans="1:34" ht="14.25" customHeight="1" thickTop="1" thickBot="1" x14ac:dyDescent="0.25">
      <c r="A1497" s="71">
        <v>100</v>
      </c>
      <c r="B1497" s="53">
        <f>(I1497/1000)/(A1497/1000000)</f>
        <v>134</v>
      </c>
      <c r="C1497" s="220"/>
      <c r="F1497" s="81" t="s">
        <v>2844</v>
      </c>
      <c r="H1497" s="48">
        <v>134</v>
      </c>
      <c r="I1497" s="49">
        <v>13.4</v>
      </c>
      <c r="J1497" s="95">
        <v>118</v>
      </c>
      <c r="K1497" s="271">
        <v>29646</v>
      </c>
      <c r="L1497" s="50">
        <v>8775</v>
      </c>
      <c r="M1497" s="48">
        <v>54</v>
      </c>
      <c r="N1497" s="75">
        <v>64.400000000000006</v>
      </c>
      <c r="O1497" s="61">
        <v>134</v>
      </c>
      <c r="P1497" s="44" t="s">
        <v>2881</v>
      </c>
      <c r="Q1497" s="56">
        <v>24</v>
      </c>
      <c r="R1497" s="48" t="s">
        <v>384</v>
      </c>
      <c r="S1497" s="62" t="s">
        <v>406</v>
      </c>
      <c r="T1497" s="73" t="s">
        <v>2852</v>
      </c>
      <c r="U1497" s="62" t="s">
        <v>804</v>
      </c>
      <c r="V1497" s="62"/>
      <c r="W1497" s="52">
        <v>26711588</v>
      </c>
      <c r="X1497" s="57"/>
      <c r="Z1497" s="104" t="s">
        <v>3268</v>
      </c>
      <c r="AA1497" s="47" t="str">
        <f>CONCATENATE("&gt;",F1497,"_",C1497," ",Z1497)</f>
        <v>&gt;NSDV_GV_P1_ Nairo.NSD</v>
      </c>
      <c r="AB1497" s="44" t="str">
        <f>P1497</f>
        <v>CAAGGATGCCATCCTTGCATGGCA</v>
      </c>
      <c r="AH1497" s="45">
        <v>1496</v>
      </c>
    </row>
    <row r="1498" spans="1:34" ht="14.25" customHeight="1" thickTop="1" thickBot="1" x14ac:dyDescent="0.25">
      <c r="A1498" s="71">
        <v>100</v>
      </c>
      <c r="B1498" s="53">
        <f>(I1498/1000)/(A1498/1000000)</f>
        <v>266.99999999999994</v>
      </c>
      <c r="C1498" s="220"/>
      <c r="F1498" s="81" t="s">
        <v>2853</v>
      </c>
      <c r="H1498" s="48">
        <v>267</v>
      </c>
      <c r="I1498" s="49">
        <v>26.7</v>
      </c>
      <c r="J1498" s="95">
        <v>205</v>
      </c>
      <c r="K1498" s="271">
        <v>34121</v>
      </c>
      <c r="L1498" s="50">
        <v>7696</v>
      </c>
      <c r="M1498" s="48">
        <v>52</v>
      </c>
      <c r="N1498" s="75">
        <v>59.8</v>
      </c>
      <c r="O1498" s="61">
        <v>267</v>
      </c>
      <c r="P1498" s="44" t="s">
        <v>960</v>
      </c>
      <c r="Q1498" s="56">
        <v>21</v>
      </c>
      <c r="R1498" s="48" t="s">
        <v>384</v>
      </c>
      <c r="S1498" s="62" t="s">
        <v>406</v>
      </c>
      <c r="T1498" s="73" t="s">
        <v>279</v>
      </c>
      <c r="U1498" s="62" t="s">
        <v>426</v>
      </c>
      <c r="V1498" s="62"/>
      <c r="W1498" s="52">
        <v>26654486</v>
      </c>
      <c r="X1498" s="57"/>
      <c r="Y1498" s="220"/>
      <c r="Z1498" s="104" t="s">
        <v>3246</v>
      </c>
      <c r="AA1498" s="47" t="str">
        <f>CONCATENATE("&gt;",F1498,"_",C1498," ",Z1498)</f>
        <v>&gt;Sind_P HEX_ Alpha.SindV</v>
      </c>
      <c r="AB1498" s="44" t="str">
        <f>P1498</f>
        <v>CAGAGCATTTTCGCATCTGGC</v>
      </c>
      <c r="AH1498" s="45">
        <v>1497</v>
      </c>
    </row>
    <row r="1499" spans="1:34" ht="14.25" customHeight="1" thickTop="1" thickBot="1" x14ac:dyDescent="0.25">
      <c r="A1499" s="71">
        <v>100</v>
      </c>
      <c r="B1499" s="53">
        <f>(I1499/1000)/(A1499/1000000)</f>
        <v>241.99999999999997</v>
      </c>
      <c r="C1499" s="220"/>
      <c r="F1499" s="81" t="s">
        <v>2854</v>
      </c>
      <c r="H1499" s="48">
        <v>242</v>
      </c>
      <c r="I1499" s="49">
        <v>24.2</v>
      </c>
      <c r="J1499" s="95">
        <v>181</v>
      </c>
      <c r="K1499" s="224">
        <v>43530</v>
      </c>
      <c r="L1499" s="50">
        <v>7489</v>
      </c>
      <c r="M1499" s="48">
        <v>52</v>
      </c>
      <c r="N1499" s="75">
        <v>59.8</v>
      </c>
      <c r="O1499" s="61">
        <v>242</v>
      </c>
      <c r="P1499" s="44" t="s">
        <v>960</v>
      </c>
      <c r="Q1499" s="56">
        <v>21</v>
      </c>
      <c r="R1499" s="48" t="s">
        <v>384</v>
      </c>
      <c r="S1499" s="62" t="s">
        <v>406</v>
      </c>
      <c r="T1499" s="73" t="s">
        <v>278</v>
      </c>
      <c r="U1499" s="62" t="s">
        <v>426</v>
      </c>
      <c r="V1499" s="62"/>
      <c r="W1499" s="52">
        <v>26651321</v>
      </c>
      <c r="X1499" s="57"/>
      <c r="Y1499" s="220"/>
      <c r="Z1499" s="104" t="s">
        <v>3246</v>
      </c>
      <c r="AA1499" s="47" t="str">
        <f>CONCATENATE("&gt;",F1499,"_",C1499," ",Z1499)</f>
        <v>&gt;SIND_P_ Alpha.SindV</v>
      </c>
      <c r="AB1499" s="44" t="str">
        <f>P1499</f>
        <v>CAGAGCATTTTCGCATCTGGC</v>
      </c>
      <c r="AH1499" s="45">
        <v>1498</v>
      </c>
    </row>
    <row r="1500" spans="1:34" ht="14.25" customHeight="1" thickTop="1" thickBot="1" x14ac:dyDescent="0.25">
      <c r="A1500" s="71">
        <v>100</v>
      </c>
      <c r="B1500" s="53">
        <f>(I1500/1000)/(A1500/1000000)</f>
        <v>207.99999999999997</v>
      </c>
      <c r="C1500" s="220" t="s">
        <v>3150</v>
      </c>
      <c r="F1500" s="81" t="s">
        <v>2712</v>
      </c>
      <c r="H1500" s="48">
        <v>208</v>
      </c>
      <c r="I1500" s="49">
        <v>20.8</v>
      </c>
      <c r="J1500" s="95">
        <v>205</v>
      </c>
      <c r="K1500" s="271">
        <v>14427</v>
      </c>
      <c r="L1500" s="50">
        <v>9881</v>
      </c>
      <c r="M1500" s="48">
        <v>34</v>
      </c>
      <c r="N1500" s="75">
        <v>61</v>
      </c>
      <c r="O1500" s="61">
        <v>208</v>
      </c>
      <c r="P1500" s="44" t="s">
        <v>524</v>
      </c>
      <c r="Q1500" s="56">
        <v>29</v>
      </c>
      <c r="R1500" s="48" t="s">
        <v>384</v>
      </c>
      <c r="S1500" s="62" t="s">
        <v>406</v>
      </c>
      <c r="T1500" s="73" t="s">
        <v>278</v>
      </c>
      <c r="U1500" s="62" t="s">
        <v>426</v>
      </c>
      <c r="V1500" s="62"/>
      <c r="W1500" s="52">
        <v>26651322</v>
      </c>
      <c r="X1500" s="57"/>
      <c r="Z1500" s="104" t="s">
        <v>3253</v>
      </c>
      <c r="AA1500" s="47" t="str">
        <f>CONCATENATE("&gt;",F1500,"_",C1500," ",Z1500)</f>
        <v>&gt;INEID.WNs2._363f Flav.WNV</v>
      </c>
      <c r="AB1500" s="44" t="str">
        <f>P1500</f>
        <v>AATCCTCACAAACACTACTAAGTTTGTCA</v>
      </c>
      <c r="AH1500" s="45">
        <v>1499</v>
      </c>
    </row>
    <row r="1501" spans="1:34" ht="14.25" customHeight="1" thickTop="1" thickBot="1" x14ac:dyDescent="0.25">
      <c r="A1501" s="71">
        <v>100</v>
      </c>
      <c r="B1501" s="53">
        <f>(I1501/1000)/(A1501/1000000)</f>
        <v>218.99999999999997</v>
      </c>
      <c r="C1501" s="220"/>
      <c r="F1501" s="81" t="s">
        <v>968</v>
      </c>
      <c r="H1501" s="48">
        <v>219</v>
      </c>
      <c r="I1501" s="49">
        <v>21.9</v>
      </c>
      <c r="J1501" s="95">
        <v>170</v>
      </c>
      <c r="K1501" s="224">
        <v>43652</v>
      </c>
      <c r="L1501" s="50">
        <v>7764</v>
      </c>
      <c r="M1501" s="48">
        <v>45</v>
      </c>
      <c r="N1501" s="75">
        <v>58.4</v>
      </c>
      <c r="O1501" s="61">
        <v>219</v>
      </c>
      <c r="P1501" s="44" t="s">
        <v>969</v>
      </c>
      <c r="Q1501" s="56">
        <v>22</v>
      </c>
      <c r="R1501" s="48" t="s">
        <v>384</v>
      </c>
      <c r="S1501" s="62" t="s">
        <v>406</v>
      </c>
      <c r="T1501" s="73" t="s">
        <v>278</v>
      </c>
      <c r="U1501" s="62" t="s">
        <v>426</v>
      </c>
      <c r="V1501" s="62"/>
      <c r="W1501" s="52">
        <v>26651323</v>
      </c>
      <c r="X1501" s="57"/>
      <c r="Z1501" s="104" t="s">
        <v>3249</v>
      </c>
      <c r="AA1501" s="47" t="str">
        <f>CONCATENATE("&gt;",F1501,"_",C1501," ",Z1501)</f>
        <v>&gt;USUTU P_ Flav.USUV</v>
      </c>
      <c r="AB1501" s="44" t="str">
        <f>P1501</f>
        <v>ACCGTCACAATCACTGAAGCAT</v>
      </c>
      <c r="AH1501" s="45">
        <v>1500</v>
      </c>
    </row>
    <row r="1502" spans="1:34" ht="14.25" customHeight="1" thickTop="1" thickBot="1" x14ac:dyDescent="0.25">
      <c r="A1502" s="71">
        <v>100</v>
      </c>
      <c r="B1502" s="53">
        <f>(I1502/1000)/(A1502/1000000)</f>
        <v>223</v>
      </c>
      <c r="C1502" s="220" t="s">
        <v>3195</v>
      </c>
      <c r="F1502" s="81" t="s">
        <v>2530</v>
      </c>
      <c r="H1502" s="48">
        <v>223</v>
      </c>
      <c r="I1502" s="49">
        <v>22.3</v>
      </c>
      <c r="J1502" s="95">
        <v>197</v>
      </c>
      <c r="K1502" s="271">
        <v>14793</v>
      </c>
      <c r="L1502" s="50">
        <v>8840</v>
      </c>
      <c r="M1502" s="48">
        <v>44</v>
      </c>
      <c r="N1502" s="75">
        <v>61.3</v>
      </c>
      <c r="O1502" s="61">
        <v>223</v>
      </c>
      <c r="P1502" s="44" t="s">
        <v>2652</v>
      </c>
      <c r="Q1502" s="56">
        <v>25</v>
      </c>
      <c r="R1502" s="48" t="s">
        <v>384</v>
      </c>
      <c r="S1502" s="62" t="s">
        <v>406</v>
      </c>
      <c r="T1502" s="73" t="s">
        <v>278</v>
      </c>
      <c r="U1502" s="62" t="s">
        <v>426</v>
      </c>
      <c r="V1502" s="62"/>
      <c r="W1502" s="52">
        <v>26641985</v>
      </c>
      <c r="X1502" s="57"/>
      <c r="Z1502" s="104" t="s">
        <v>3234</v>
      </c>
      <c r="AA1502" s="47" t="str">
        <f>CONCATENATE("&gt;",F1502,"_",C1502," ",Z1502)</f>
        <v>&gt;WESSV_p_663b Flav.WESSV</v>
      </c>
      <c r="AB1502" s="44" t="str">
        <f>P1502</f>
        <v>CAACAAAGGGGATGAATAAGTCTCG</v>
      </c>
      <c r="AH1502" s="45">
        <v>1501</v>
      </c>
    </row>
    <row r="1503" spans="1:34" ht="14.25" customHeight="1" thickTop="1" thickBot="1" x14ac:dyDescent="0.25">
      <c r="A1503" s="71">
        <v>100</v>
      </c>
      <c r="B1503" s="53">
        <f>(I1503/1000)/(A1503/1000000)</f>
        <v>150.99999999999997</v>
      </c>
      <c r="C1503" s="220"/>
      <c r="F1503" s="81" t="s">
        <v>2542</v>
      </c>
      <c r="H1503" s="48">
        <v>151</v>
      </c>
      <c r="I1503" s="49">
        <v>15.1</v>
      </c>
      <c r="J1503" s="95">
        <v>140</v>
      </c>
      <c r="K1503" s="271">
        <v>46143</v>
      </c>
      <c r="L1503" s="50">
        <v>9301</v>
      </c>
      <c r="M1503" s="48">
        <v>50</v>
      </c>
      <c r="N1503" s="75">
        <v>64.8</v>
      </c>
      <c r="O1503" s="61">
        <v>151</v>
      </c>
      <c r="P1503" s="44" t="s">
        <v>2543</v>
      </c>
      <c r="Q1503" s="56">
        <v>26</v>
      </c>
      <c r="R1503" s="48" t="s">
        <v>384</v>
      </c>
      <c r="S1503" s="62" t="s">
        <v>406</v>
      </c>
      <c r="T1503" s="73" t="s">
        <v>278</v>
      </c>
      <c r="U1503" s="62" t="s">
        <v>426</v>
      </c>
      <c r="V1503" s="62"/>
      <c r="W1503" s="52">
        <v>26641986</v>
      </c>
      <c r="X1503" s="57"/>
      <c r="Z1503" s="104" t="s">
        <v>3233</v>
      </c>
      <c r="AA1503" s="47" t="str">
        <f>CONCATENATE("&gt;",F1503,"_",C1503," ",Z1503)</f>
        <v>&gt;MIDV_PA_p_ Alpha.MIDV</v>
      </c>
      <c r="AB1503" s="44" t="str">
        <f>P1503</f>
        <v>TAATWGAAGGAGAGGTGGAAGTGGGC</v>
      </c>
      <c r="AH1503" s="45">
        <v>1502</v>
      </c>
    </row>
    <row r="1504" spans="1:34" ht="14.25" customHeight="1" thickTop="1" thickBot="1" x14ac:dyDescent="0.25">
      <c r="A1504" s="71">
        <v>100</v>
      </c>
      <c r="B1504" s="53">
        <f>(I1504/1000)/(A1504/1000000)</f>
        <v>208.99999999999997</v>
      </c>
      <c r="C1504" s="220" t="s">
        <v>3168</v>
      </c>
      <c r="F1504" s="81" t="s">
        <v>2496</v>
      </c>
      <c r="H1504" s="48">
        <v>209</v>
      </c>
      <c r="I1504" s="49">
        <v>20.9</v>
      </c>
      <c r="J1504" s="95">
        <v>201</v>
      </c>
      <c r="K1504" s="271">
        <v>31199</v>
      </c>
      <c r="L1504" s="50">
        <v>9628</v>
      </c>
      <c r="M1504" s="48">
        <v>37</v>
      </c>
      <c r="N1504" s="75">
        <v>61.5</v>
      </c>
      <c r="O1504" s="61">
        <v>209</v>
      </c>
      <c r="P1504" s="44" t="s">
        <v>2498</v>
      </c>
      <c r="Q1504" s="56">
        <v>28</v>
      </c>
      <c r="R1504" s="48" t="s">
        <v>384</v>
      </c>
      <c r="S1504" s="62" t="s">
        <v>406</v>
      </c>
      <c r="T1504" s="73" t="s">
        <v>278</v>
      </c>
      <c r="U1504" s="62" t="s">
        <v>426</v>
      </c>
      <c r="V1504" s="62"/>
      <c r="W1504" s="52">
        <v>26641987</v>
      </c>
      <c r="X1504" s="57"/>
      <c r="Z1504" s="104" t="s">
        <v>3209</v>
      </c>
      <c r="AA1504" s="47" t="str">
        <f>CONCATENATE("&gt;",F1504,"_",C1504," ",Z1504)</f>
        <v>&gt;DUGV-Sp230-s_685a Nairo.NSD.DGBV</v>
      </c>
      <c r="AB1504" s="44" t="str">
        <f>P1504</f>
        <v>ACTCAATCTTTTCTAATGCTCTRGTGGA</v>
      </c>
      <c r="AH1504" s="45">
        <v>1503</v>
      </c>
    </row>
    <row r="1505" spans="1:34" ht="14.25" customHeight="1" thickTop="1" thickBot="1" x14ac:dyDescent="0.25">
      <c r="A1505" s="71">
        <v>100</v>
      </c>
      <c r="B1505" s="53">
        <f>(I1505/1000)/(A1505/1000000)</f>
        <v>233.99999999999997</v>
      </c>
      <c r="F1505" s="81" t="s">
        <v>2526</v>
      </c>
      <c r="H1505" s="48">
        <v>234</v>
      </c>
      <c r="I1505" s="49">
        <v>23.4</v>
      </c>
      <c r="J1505" s="95">
        <v>184</v>
      </c>
      <c r="K1505" s="271">
        <v>22463</v>
      </c>
      <c r="L1505" s="50">
        <v>7861</v>
      </c>
      <c r="M1505" s="48">
        <v>40</v>
      </c>
      <c r="N1505" s="75">
        <v>59.7</v>
      </c>
      <c r="O1505" s="61">
        <v>234</v>
      </c>
      <c r="P1505" s="44" t="s">
        <v>2527</v>
      </c>
      <c r="Q1505" s="56">
        <v>25</v>
      </c>
      <c r="R1505" s="48" t="s">
        <v>384</v>
      </c>
      <c r="S1505" s="62" t="s">
        <v>385</v>
      </c>
      <c r="T1505" s="73"/>
      <c r="U1505" s="62"/>
      <c r="V1505" s="62"/>
      <c r="W1505" s="52">
        <v>26641951</v>
      </c>
      <c r="X1505" s="57"/>
      <c r="Z1505" s="104" t="s">
        <v>3234</v>
      </c>
      <c r="AA1505" s="47" t="str">
        <f>CONCATENATE("&gt;",F1505,"_",C1505," ",Z1505)</f>
        <v>&gt;WESSV_f_ Flav.WESSV</v>
      </c>
      <c r="AB1505" s="44" t="str">
        <f>P1505</f>
        <v>GAAAGGAGTAGAAGAAAGGAGATTC</v>
      </c>
      <c r="AH1505" s="45">
        <v>1504</v>
      </c>
    </row>
    <row r="1506" spans="1:34" ht="14.25" customHeight="1" thickTop="1" thickBot="1" x14ac:dyDescent="0.25">
      <c r="A1506" s="71">
        <v>100</v>
      </c>
      <c r="B1506" s="53">
        <f>(I1506/1000)/(A1506/1000000)</f>
        <v>513</v>
      </c>
      <c r="F1506" s="81" t="s">
        <v>2528</v>
      </c>
      <c r="H1506" s="48">
        <v>513</v>
      </c>
      <c r="I1506" s="49">
        <v>51.3</v>
      </c>
      <c r="J1506" s="95">
        <v>358</v>
      </c>
      <c r="K1506" s="224">
        <v>43567</v>
      </c>
      <c r="L1506" s="50">
        <v>6966</v>
      </c>
      <c r="M1506" s="48">
        <v>47</v>
      </c>
      <c r="N1506" s="75">
        <v>60.6</v>
      </c>
      <c r="O1506" s="61">
        <v>513</v>
      </c>
      <c r="P1506" s="44" t="s">
        <v>2529</v>
      </c>
      <c r="Q1506" s="56">
        <v>23</v>
      </c>
      <c r="R1506" s="48" t="s">
        <v>384</v>
      </c>
      <c r="S1506" s="62" t="s">
        <v>385</v>
      </c>
      <c r="T1506" s="73"/>
      <c r="U1506" s="62"/>
      <c r="V1506" s="62"/>
      <c r="W1506" s="52">
        <v>26641952</v>
      </c>
      <c r="X1506" s="57"/>
      <c r="Z1506" s="104" t="s">
        <v>3234</v>
      </c>
      <c r="AA1506" s="47" t="str">
        <f>CONCATENATE("&gt;",F1506,"_",C1506," ",Z1506)</f>
        <v>&gt;WESSV_r_ Flav.WESSV</v>
      </c>
      <c r="AB1506" s="44" t="str">
        <f>P1506</f>
        <v>TAGGTTCTTCACTCTAGCCGCTA</v>
      </c>
      <c r="AH1506" s="45">
        <v>1505</v>
      </c>
    </row>
    <row r="1507" spans="1:34" ht="14.25" customHeight="1" thickTop="1" thickBot="1" x14ac:dyDescent="0.25">
      <c r="A1507" s="71">
        <v>100</v>
      </c>
      <c r="B1507" s="53">
        <f>(I1507/1000)/(A1507/1000000)</f>
        <v>347.99999999999994</v>
      </c>
      <c r="C1507" s="220" t="s">
        <v>3164</v>
      </c>
      <c r="F1507" s="81" t="s">
        <v>2534</v>
      </c>
      <c r="H1507" s="48">
        <v>348</v>
      </c>
      <c r="I1507" s="49">
        <v>34.799999999999997</v>
      </c>
      <c r="J1507" s="95">
        <v>299</v>
      </c>
      <c r="K1507" s="271">
        <v>17807</v>
      </c>
      <c r="L1507" s="50">
        <v>8590</v>
      </c>
      <c r="M1507" s="48">
        <v>57</v>
      </c>
      <c r="N1507" s="75">
        <v>69.5</v>
      </c>
      <c r="O1507" s="61">
        <v>348</v>
      </c>
      <c r="P1507" s="44" t="s">
        <v>2535</v>
      </c>
      <c r="Q1507" s="56">
        <v>28</v>
      </c>
      <c r="R1507" s="48" t="s">
        <v>384</v>
      </c>
      <c r="S1507" s="62" t="s">
        <v>385</v>
      </c>
      <c r="T1507" s="73"/>
      <c r="U1507" s="62"/>
      <c r="V1507" s="62"/>
      <c r="W1507" s="52">
        <v>26641953</v>
      </c>
      <c r="X1507" s="57"/>
      <c r="Y1507" s="220"/>
      <c r="Z1507" s="104" t="s">
        <v>3233</v>
      </c>
      <c r="AA1507" s="47" t="str">
        <f>CONCATENATE("&gt;",F1507,"_",C1507," ",Z1507)</f>
        <v>&gt;MIDV_PA_f_653b Alpha.MIDV</v>
      </c>
      <c r="AB1507" s="44" t="str">
        <f>P1507</f>
        <v>ACCATGCTAACGCGAGGGCGTTTTCGCA</v>
      </c>
      <c r="AH1507" s="45">
        <v>1506</v>
      </c>
    </row>
    <row r="1508" spans="1:34" ht="14.25" customHeight="1" thickTop="1" thickBot="1" x14ac:dyDescent="0.25">
      <c r="A1508" s="71">
        <v>100</v>
      </c>
      <c r="B1508" s="53">
        <f>(I1508/1000)/(A1508/1000000)</f>
        <v>507</v>
      </c>
      <c r="C1508" s="220"/>
      <c r="F1508" s="81" t="s">
        <v>2536</v>
      </c>
      <c r="H1508" s="48">
        <v>507</v>
      </c>
      <c r="I1508" s="49">
        <v>50.7</v>
      </c>
      <c r="J1508" s="95">
        <v>372</v>
      </c>
      <c r="K1508" s="271">
        <v>20424</v>
      </c>
      <c r="L1508" s="50">
        <v>7338</v>
      </c>
      <c r="M1508" s="48">
        <v>64</v>
      </c>
      <c r="N1508" s="75">
        <v>68.7</v>
      </c>
      <c r="O1508" s="61">
        <v>507</v>
      </c>
      <c r="P1508" s="44" t="s">
        <v>2537</v>
      </c>
      <c r="Q1508" s="56">
        <v>24</v>
      </c>
      <c r="R1508" s="48" t="s">
        <v>384</v>
      </c>
      <c r="S1508" s="62" t="s">
        <v>385</v>
      </c>
      <c r="T1508" s="73"/>
      <c r="U1508" s="62"/>
      <c r="V1508" s="62"/>
      <c r="W1508" s="52">
        <v>26641954</v>
      </c>
      <c r="X1508" s="57"/>
      <c r="Z1508" s="104" t="s">
        <v>3233</v>
      </c>
      <c r="AA1508" s="47" t="str">
        <f>CONCATENATE("&gt;",F1508,"_",C1508," ",Z1508)</f>
        <v>&gt;MIDV_PA_r_ Alpha.MIDV</v>
      </c>
      <c r="AB1508" s="44" t="str">
        <f>P1508</f>
        <v>CGGCGCGCTGCCTATRTCCAGGAT</v>
      </c>
      <c r="AH1508" s="45">
        <v>1507</v>
      </c>
    </row>
    <row r="1509" spans="1:34" ht="14.25" customHeight="1" thickTop="1" thickBot="1" x14ac:dyDescent="0.25">
      <c r="A1509" s="71">
        <v>100</v>
      </c>
      <c r="B1509" s="53">
        <f>(I1509/1000)/(A1509/1000000)</f>
        <v>471</v>
      </c>
      <c r="C1509" s="220"/>
      <c r="F1509" s="81" t="s">
        <v>2648</v>
      </c>
      <c r="H1509" s="48">
        <v>471</v>
      </c>
      <c r="I1509" s="49">
        <v>47.1</v>
      </c>
      <c r="J1509" s="95">
        <v>255</v>
      </c>
      <c r="K1509" s="271">
        <v>13759</v>
      </c>
      <c r="L1509" s="50">
        <v>5417</v>
      </c>
      <c r="M1509" s="48">
        <v>50</v>
      </c>
      <c r="N1509" s="75">
        <v>53.7</v>
      </c>
      <c r="O1509" s="61">
        <v>471</v>
      </c>
      <c r="P1509" s="44" t="s">
        <v>956</v>
      </c>
      <c r="Q1509" s="56">
        <v>18</v>
      </c>
      <c r="R1509" s="48" t="s">
        <v>384</v>
      </c>
      <c r="S1509" s="62" t="s">
        <v>385</v>
      </c>
      <c r="T1509" s="73"/>
      <c r="U1509" s="62"/>
      <c r="V1509" s="62"/>
      <c r="W1509" s="52">
        <v>26641955</v>
      </c>
      <c r="X1509" s="57"/>
      <c r="Y1509" s="220"/>
      <c r="Z1509" s="104" t="s">
        <v>3246</v>
      </c>
      <c r="AA1509" s="47" t="str">
        <f>CONCATENATE("&gt;",F1509,"_",C1509," ",Z1509)</f>
        <v>&gt;SIND_F_ Alpha.SindV</v>
      </c>
      <c r="AB1509" s="44" t="str">
        <f>P1509</f>
        <v>CACWCCAAATGACCATGC</v>
      </c>
      <c r="AH1509" s="45">
        <v>1508</v>
      </c>
    </row>
    <row r="1510" spans="1:34" ht="14.25" customHeight="1" thickTop="1" thickBot="1" x14ac:dyDescent="0.25">
      <c r="A1510" s="71">
        <v>100</v>
      </c>
      <c r="B1510" s="53">
        <f>(I1510/1000)/(A1510/1000000)</f>
        <v>432</v>
      </c>
      <c r="C1510" s="220"/>
      <c r="F1510" s="81" t="s">
        <v>2649</v>
      </c>
      <c r="H1510" s="48">
        <v>432</v>
      </c>
      <c r="I1510" s="49">
        <v>43.2</v>
      </c>
      <c r="J1510" s="95">
        <v>238</v>
      </c>
      <c r="K1510" s="271">
        <v>20302</v>
      </c>
      <c r="L1510" s="50">
        <v>5507</v>
      </c>
      <c r="M1510" s="48">
        <v>47</v>
      </c>
      <c r="N1510" s="75">
        <v>52.5</v>
      </c>
      <c r="O1510" s="61">
        <v>432</v>
      </c>
      <c r="P1510" s="44" t="s">
        <v>958</v>
      </c>
      <c r="Q1510" s="56">
        <v>18</v>
      </c>
      <c r="R1510" s="48" t="s">
        <v>384</v>
      </c>
      <c r="S1510" s="62" t="s">
        <v>385</v>
      </c>
      <c r="T1510" s="73"/>
      <c r="U1510" s="62"/>
      <c r="V1510" s="62"/>
      <c r="W1510" s="52">
        <v>26641956</v>
      </c>
      <c r="X1510" s="57"/>
      <c r="Z1510" s="104" t="s">
        <v>3246</v>
      </c>
      <c r="AA1510" s="47" t="str">
        <f>CONCATENATE("&gt;",F1510,"_",C1510," ",Z1510)</f>
        <v>&gt;SIND_R_ Alpha.SindV</v>
      </c>
      <c r="AB1510" s="44" t="str">
        <f>P1510</f>
        <v>KGTGCTCGGAAWACATTC</v>
      </c>
      <c r="AH1510" s="45">
        <v>1509</v>
      </c>
    </row>
    <row r="1511" spans="1:34" ht="14.25" customHeight="1" thickTop="1" thickBot="1" x14ac:dyDescent="0.25">
      <c r="A1511" s="71">
        <v>100</v>
      </c>
      <c r="B1511" s="53">
        <f>(I1511/1000)/(A1511/1000000)</f>
        <v>368</v>
      </c>
      <c r="C1511" s="220"/>
      <c r="F1511" s="81" t="s">
        <v>1529</v>
      </c>
      <c r="H1511" s="48">
        <v>368</v>
      </c>
      <c r="I1511" s="49">
        <v>36.799999999999997</v>
      </c>
      <c r="J1511" s="95">
        <v>227</v>
      </c>
      <c r="K1511" s="271">
        <v>30864</v>
      </c>
      <c r="L1511" s="50">
        <v>6164</v>
      </c>
      <c r="M1511" s="48">
        <v>55</v>
      </c>
      <c r="N1511" s="75">
        <v>59.4</v>
      </c>
      <c r="O1511" s="61">
        <v>368</v>
      </c>
      <c r="P1511" s="44" t="s">
        <v>520</v>
      </c>
      <c r="Q1511" s="56">
        <v>20</v>
      </c>
      <c r="R1511" s="48" t="s">
        <v>384</v>
      </c>
      <c r="S1511" s="62" t="s">
        <v>385</v>
      </c>
      <c r="T1511" s="73"/>
      <c r="U1511" s="62"/>
      <c r="V1511" s="62"/>
      <c r="W1511" s="52">
        <v>26641957</v>
      </c>
      <c r="X1511" s="57"/>
      <c r="Z1511" s="104" t="s">
        <v>3253</v>
      </c>
      <c r="AA1511" s="47" t="str">
        <f>CONCATENATE("&gt;",F1511,"_",C1511," ",Z1511)</f>
        <v>&gt;INEID.WNf1.5nc_ Flav.WNV</v>
      </c>
      <c r="AB1511" s="44" t="str">
        <f>P1511</f>
        <v>AGTAGTTCGCCTGTGTGAGC</v>
      </c>
      <c r="AH1511" s="45">
        <v>1510</v>
      </c>
    </row>
    <row r="1512" spans="1:34" ht="14.25" customHeight="1" thickTop="1" thickBot="1" x14ac:dyDescent="0.25">
      <c r="A1512" s="71">
        <v>100</v>
      </c>
      <c r="B1512" s="53">
        <f>(I1512/1000)/(A1512/1000000)</f>
        <v>378</v>
      </c>
      <c r="F1512" s="81" t="s">
        <v>1530</v>
      </c>
      <c r="H1512" s="48">
        <v>378</v>
      </c>
      <c r="I1512" s="49">
        <v>37.799999999999997</v>
      </c>
      <c r="J1512" s="95">
        <v>217</v>
      </c>
      <c r="K1512" s="224">
        <v>43653</v>
      </c>
      <c r="L1512" s="50">
        <v>5746</v>
      </c>
      <c r="M1512" s="48">
        <v>52</v>
      </c>
      <c r="N1512" s="75">
        <v>56.7</v>
      </c>
      <c r="O1512" s="61">
        <v>378</v>
      </c>
      <c r="P1512" s="44" t="s">
        <v>521</v>
      </c>
      <c r="Q1512" s="56">
        <v>19</v>
      </c>
      <c r="R1512" s="48" t="s">
        <v>384</v>
      </c>
      <c r="S1512" s="62" t="s">
        <v>385</v>
      </c>
      <c r="T1512" s="73"/>
      <c r="U1512" s="62"/>
      <c r="V1512" s="62"/>
      <c r="W1512" s="52">
        <v>26641958</v>
      </c>
      <c r="X1512" s="57"/>
      <c r="Z1512" s="104" t="s">
        <v>3253</v>
      </c>
      <c r="AA1512" s="47" t="str">
        <f>CONCATENATE("&gt;",F1512,"_",C1512," ",Z1512)</f>
        <v>&gt;INEID.WNr1.5nc_ Flav.WNV</v>
      </c>
      <c r="AB1512" s="44" t="str">
        <f>P1512</f>
        <v>GCCCTCCTGGTTTCTTAGA</v>
      </c>
      <c r="AH1512" s="45">
        <v>1511</v>
      </c>
    </row>
    <row r="1513" spans="1:34" ht="14.25" customHeight="1" thickTop="1" thickBot="1" x14ac:dyDescent="0.25">
      <c r="A1513" s="71">
        <v>100</v>
      </c>
      <c r="B1513" s="53">
        <f>(I1513/1000)/(A1513/1000000)</f>
        <v>527</v>
      </c>
      <c r="F1513" s="81" t="s">
        <v>951</v>
      </c>
      <c r="H1513" s="48">
        <v>527</v>
      </c>
      <c r="I1513" s="49">
        <v>52.7</v>
      </c>
      <c r="J1513" s="95">
        <v>287</v>
      </c>
      <c r="K1513" s="271">
        <v>23986</v>
      </c>
      <c r="L1513" s="50">
        <v>5441</v>
      </c>
      <c r="M1513" s="48">
        <v>44</v>
      </c>
      <c r="N1513" s="75">
        <v>51.4</v>
      </c>
      <c r="O1513" s="61">
        <v>527</v>
      </c>
      <c r="P1513" s="44" t="s">
        <v>952</v>
      </c>
      <c r="Q1513" s="56">
        <v>18</v>
      </c>
      <c r="R1513" s="48" t="s">
        <v>384</v>
      </c>
      <c r="S1513" s="62" t="s">
        <v>385</v>
      </c>
      <c r="T1513" s="73"/>
      <c r="U1513" s="62"/>
      <c r="V1513" s="62"/>
      <c r="W1513" s="52">
        <v>26641959</v>
      </c>
      <c r="X1513" s="57"/>
      <c r="Z1513" s="104" t="s">
        <v>3249</v>
      </c>
      <c r="AA1513" s="47" t="str">
        <f>CONCATENATE("&gt;",F1513,"_",C1513," ",Z1513)</f>
        <v>&gt;USUTU F_ Flav.USUV</v>
      </c>
      <c r="AB1513" s="44" t="str">
        <f>P1513</f>
        <v>CGTTCTCGACTTTGACTA</v>
      </c>
      <c r="AH1513" s="45">
        <v>1512</v>
      </c>
    </row>
    <row r="1514" spans="1:34" ht="14.25" customHeight="1" thickTop="1" thickBot="1" x14ac:dyDescent="0.25">
      <c r="A1514" s="71">
        <v>100</v>
      </c>
      <c r="B1514" s="53">
        <f>(I1514/1000)/(A1514/1000000)</f>
        <v>425</v>
      </c>
      <c r="F1514" s="81" t="s">
        <v>953</v>
      </c>
      <c r="H1514" s="48">
        <v>425</v>
      </c>
      <c r="I1514" s="49">
        <v>42.5</v>
      </c>
      <c r="J1514" s="95">
        <v>276</v>
      </c>
      <c r="K1514" s="224">
        <v>43506</v>
      </c>
      <c r="L1514" s="50">
        <v>6491</v>
      </c>
      <c r="M1514" s="48">
        <v>38</v>
      </c>
      <c r="N1514" s="75">
        <v>54</v>
      </c>
      <c r="O1514" s="61">
        <v>425</v>
      </c>
      <c r="P1514" s="44" t="s">
        <v>954</v>
      </c>
      <c r="Q1514" s="56">
        <v>21</v>
      </c>
      <c r="R1514" s="48" t="s">
        <v>384</v>
      </c>
      <c r="S1514" s="62" t="s">
        <v>385</v>
      </c>
      <c r="T1514" s="73"/>
      <c r="U1514" s="62"/>
      <c r="V1514" s="62"/>
      <c r="W1514" s="52">
        <v>26641960</v>
      </c>
      <c r="X1514" s="57"/>
      <c r="Z1514" s="104" t="s">
        <v>3249</v>
      </c>
      <c r="AA1514" s="47" t="str">
        <f>CONCATENATE("&gt;",F1514,"_",C1514," ",Z1514)</f>
        <v>&gt;USUTU R_ Flav.USUV</v>
      </c>
      <c r="AB1514" s="44" t="str">
        <f>P1514</f>
        <v>GCTAGTAGTAGTTCTTATGGA</v>
      </c>
      <c r="AH1514" s="45">
        <v>1513</v>
      </c>
    </row>
    <row r="1515" spans="1:34" ht="14.25" customHeight="1" thickTop="1" thickBot="1" x14ac:dyDescent="0.25">
      <c r="A1515" s="71">
        <v>100</v>
      </c>
      <c r="B1515" s="53">
        <f>(I1515/1000)/(A1515/1000000)</f>
        <v>522</v>
      </c>
      <c r="C1515" s="220"/>
      <c r="F1515" s="81" t="s">
        <v>1529</v>
      </c>
      <c r="H1515" s="48">
        <v>522</v>
      </c>
      <c r="I1515" s="49">
        <v>52.2</v>
      </c>
      <c r="J1515" s="95">
        <v>322</v>
      </c>
      <c r="K1515" s="271">
        <v>41579</v>
      </c>
      <c r="L1515" s="50">
        <v>6164</v>
      </c>
      <c r="M1515" s="48">
        <v>55</v>
      </c>
      <c r="N1515" s="75">
        <v>59.4</v>
      </c>
      <c r="O1515" s="61">
        <v>522</v>
      </c>
      <c r="P1515" s="44" t="s">
        <v>520</v>
      </c>
      <c r="Q1515" s="56">
        <v>20</v>
      </c>
      <c r="R1515" s="48" t="s">
        <v>384</v>
      </c>
      <c r="S1515" s="62" t="s">
        <v>385</v>
      </c>
      <c r="T1515" s="73"/>
      <c r="U1515" s="62"/>
      <c r="V1515" s="62"/>
      <c r="W1515" s="52">
        <v>26511535</v>
      </c>
      <c r="X1515" s="57"/>
      <c r="Z1515" s="104" t="s">
        <v>3253</v>
      </c>
      <c r="AA1515" s="47" t="str">
        <f>CONCATENATE("&gt;",F1515,"_",C1515," ",Z1515)</f>
        <v>&gt;INEID.WNf1.5nc_ Flav.WNV</v>
      </c>
      <c r="AB1515" s="44" t="str">
        <f>P1515</f>
        <v>AGTAGTTCGCCTGTGTGAGC</v>
      </c>
      <c r="AH1515" s="45">
        <v>1514</v>
      </c>
    </row>
    <row r="1516" spans="1:34" ht="14.25" customHeight="1" thickTop="1" thickBot="1" x14ac:dyDescent="0.25">
      <c r="A1516" s="71">
        <v>100</v>
      </c>
      <c r="B1516" s="53">
        <f>(I1516/1000)/(A1516/1000000)</f>
        <v>526</v>
      </c>
      <c r="F1516" s="81" t="s">
        <v>1530</v>
      </c>
      <c r="H1516" s="48">
        <v>526</v>
      </c>
      <c r="I1516" s="49">
        <v>52.6</v>
      </c>
      <c r="J1516" s="95">
        <v>302</v>
      </c>
      <c r="K1516" s="271">
        <v>30560</v>
      </c>
      <c r="L1516" s="50">
        <v>5746</v>
      </c>
      <c r="M1516" s="48">
        <v>52</v>
      </c>
      <c r="N1516" s="75">
        <v>56.7</v>
      </c>
      <c r="O1516" s="61">
        <v>526</v>
      </c>
      <c r="P1516" s="44" t="s">
        <v>521</v>
      </c>
      <c r="Q1516" s="56">
        <v>19</v>
      </c>
      <c r="R1516" s="48" t="s">
        <v>384</v>
      </c>
      <c r="S1516" s="62" t="s">
        <v>385</v>
      </c>
      <c r="T1516" s="73"/>
      <c r="U1516" s="62"/>
      <c r="V1516" s="62"/>
      <c r="W1516" s="52">
        <v>26511536</v>
      </c>
      <c r="X1516" s="57"/>
      <c r="Z1516" s="104" t="s">
        <v>3253</v>
      </c>
      <c r="AA1516" s="47" t="str">
        <f>CONCATENATE("&gt;",F1516,"_",C1516," ",Z1516)</f>
        <v>&gt;INEID.WNr1.5nc_ Flav.WNV</v>
      </c>
      <c r="AB1516" s="44" t="str">
        <f>P1516</f>
        <v>GCCCTCCTGGTTTCTTAGA</v>
      </c>
      <c r="AH1516" s="45">
        <v>1515</v>
      </c>
    </row>
    <row r="1517" spans="1:34" ht="14.25" customHeight="1" thickTop="1" thickBot="1" x14ac:dyDescent="0.25">
      <c r="A1517" s="71">
        <v>100</v>
      </c>
      <c r="B1517" s="53">
        <f>(I1517/1000)/(A1517/1000000)</f>
        <v>330</v>
      </c>
      <c r="C1517" s="220"/>
      <c r="F1517" s="81" t="s">
        <v>2566</v>
      </c>
      <c r="H1517" s="48">
        <v>330</v>
      </c>
      <c r="I1517" s="49">
        <v>33</v>
      </c>
      <c r="J1517" s="95">
        <v>260</v>
      </c>
      <c r="K1517" s="271">
        <v>44440</v>
      </c>
      <c r="L1517" s="50">
        <v>7890</v>
      </c>
      <c r="M1517" s="48">
        <v>46</v>
      </c>
      <c r="N1517" s="75">
        <v>63.2</v>
      </c>
      <c r="O1517" s="61">
        <v>330</v>
      </c>
      <c r="P1517" s="44" t="s">
        <v>1388</v>
      </c>
      <c r="Q1517" s="56">
        <v>26</v>
      </c>
      <c r="R1517" s="48" t="s">
        <v>384</v>
      </c>
      <c r="S1517" s="62" t="s">
        <v>385</v>
      </c>
      <c r="T1517" s="73"/>
      <c r="U1517" s="62"/>
      <c r="V1517" s="62"/>
      <c r="W1517" s="52">
        <v>26511537</v>
      </c>
      <c r="X1517" s="57"/>
      <c r="Y1517" s="220"/>
      <c r="Z1517" s="104" t="s">
        <v>3310</v>
      </c>
      <c r="AA1517" s="47" t="str">
        <f>CONCATENATE("&gt;",F1517,"_",C1517," ",Z1517)</f>
        <v>&gt;Bun_group_forward_ BunyaV.Bunyamw</v>
      </c>
      <c r="AB1517" s="44" t="str">
        <f>P1517</f>
        <v>CTGCTAACACCAGCAGTACTTTTGAC</v>
      </c>
      <c r="AH1517" s="45">
        <v>1516</v>
      </c>
    </row>
    <row r="1518" spans="1:34" ht="14.25" customHeight="1" thickTop="1" thickBot="1" x14ac:dyDescent="0.25">
      <c r="A1518" s="71">
        <v>100</v>
      </c>
      <c r="B1518" s="53">
        <f>(I1518/1000)/(A1518/1000000)</f>
        <v>337.99999999999994</v>
      </c>
      <c r="C1518" s="220">
        <v>815</v>
      </c>
      <c r="F1518" s="81" t="s">
        <v>2566</v>
      </c>
      <c r="H1518" s="48">
        <v>338</v>
      </c>
      <c r="I1518" s="49">
        <v>33.799999999999997</v>
      </c>
      <c r="J1518" s="95">
        <v>267</v>
      </c>
      <c r="K1518" s="271">
        <v>15950</v>
      </c>
      <c r="L1518" s="50">
        <v>7890</v>
      </c>
      <c r="M1518" s="48">
        <v>46</v>
      </c>
      <c r="N1518" s="75">
        <v>63.2</v>
      </c>
      <c r="O1518" s="61">
        <v>338</v>
      </c>
      <c r="P1518" s="44" t="s">
        <v>1388</v>
      </c>
      <c r="Q1518" s="56">
        <v>26</v>
      </c>
      <c r="R1518" s="48" t="s">
        <v>384</v>
      </c>
      <c r="S1518" s="62" t="s">
        <v>385</v>
      </c>
      <c r="T1518" s="73"/>
      <c r="U1518" s="62"/>
      <c r="V1518" s="62"/>
      <c r="W1518" s="52">
        <v>26511538</v>
      </c>
      <c r="X1518" s="57"/>
      <c r="Y1518" s="220"/>
      <c r="Z1518" s="104" t="s">
        <v>3310</v>
      </c>
      <c r="AA1518" s="47" t="str">
        <f>CONCATENATE("&gt;",F1518,"_",C1518," ",Z1518)</f>
        <v>&gt;Bun_group_forward_815 BunyaV.Bunyamw</v>
      </c>
      <c r="AB1518" s="44" t="str">
        <f>P1518</f>
        <v>CTGCTAACACCAGCAGTACTTTTGAC</v>
      </c>
      <c r="AH1518" s="45">
        <v>1517</v>
      </c>
    </row>
    <row r="1519" spans="1:34" ht="14.25" customHeight="1" thickTop="1" thickBot="1" x14ac:dyDescent="0.25">
      <c r="A1519" s="71">
        <v>100</v>
      </c>
      <c r="B1519" s="53">
        <f>(I1519/1000)/(A1519/1000000)</f>
        <v>294.99999999999994</v>
      </c>
      <c r="C1519" s="220"/>
      <c r="F1519" s="81" t="s">
        <v>2567</v>
      </c>
      <c r="H1519" s="48">
        <v>295</v>
      </c>
      <c r="I1519" s="49">
        <v>29.5</v>
      </c>
      <c r="J1519" s="95">
        <v>257</v>
      </c>
      <c r="K1519" s="271">
        <v>20699</v>
      </c>
      <c r="L1519" s="50">
        <v>8703</v>
      </c>
      <c r="M1519" s="48">
        <v>53</v>
      </c>
      <c r="N1519" s="75">
        <v>68</v>
      </c>
      <c r="O1519" s="61">
        <v>295</v>
      </c>
      <c r="P1519" s="44" t="s">
        <v>1396</v>
      </c>
      <c r="Q1519" s="56">
        <v>28</v>
      </c>
      <c r="R1519" s="48" t="s">
        <v>384</v>
      </c>
      <c r="S1519" s="62" t="s">
        <v>385</v>
      </c>
      <c r="T1519" s="73"/>
      <c r="U1519" s="62"/>
      <c r="V1519" s="62"/>
      <c r="W1519" s="52">
        <v>26511539</v>
      </c>
      <c r="X1519" s="57"/>
      <c r="Y1519" s="220"/>
      <c r="Z1519" s="104" t="s">
        <v>3310</v>
      </c>
      <c r="AA1519" s="47" t="str">
        <f>CONCATENATE("&gt;",F1519,"_",C1519," ",Z1519)</f>
        <v>&gt;Bun_group_reverse_ BunyaV.Bunyamw</v>
      </c>
      <c r="AB1519" s="44" t="str">
        <f>P1519</f>
        <v>TGGAGGGTAAGACCATCGTCAGGAACTG</v>
      </c>
      <c r="AH1519" s="45">
        <v>1518</v>
      </c>
    </row>
    <row r="1520" spans="1:34" ht="14.25" customHeight="1" thickTop="1" thickBot="1" x14ac:dyDescent="0.25">
      <c r="A1520" s="71">
        <v>100</v>
      </c>
      <c r="B1520" s="53">
        <f>(I1520/1000)/(A1520/1000000)</f>
        <v>342</v>
      </c>
      <c r="C1520" s="220">
        <v>814</v>
      </c>
      <c r="F1520" s="81" t="s">
        <v>2567</v>
      </c>
      <c r="H1520" s="48">
        <v>342</v>
      </c>
      <c r="I1520" s="49">
        <v>34.200000000000003</v>
      </c>
      <c r="J1520" s="95">
        <v>298</v>
      </c>
      <c r="K1520" s="224">
        <v>43688</v>
      </c>
      <c r="L1520" s="50">
        <v>8703</v>
      </c>
      <c r="M1520" s="48">
        <v>53</v>
      </c>
      <c r="N1520" s="75">
        <v>68</v>
      </c>
      <c r="O1520" s="61">
        <v>342</v>
      </c>
      <c r="P1520" s="44" t="s">
        <v>1396</v>
      </c>
      <c r="Q1520" s="56">
        <v>28</v>
      </c>
      <c r="R1520" s="48" t="s">
        <v>384</v>
      </c>
      <c r="S1520" s="62" t="s">
        <v>385</v>
      </c>
      <c r="T1520" s="73"/>
      <c r="U1520" s="62"/>
      <c r="V1520" s="62"/>
      <c r="W1520" s="52">
        <v>26511540</v>
      </c>
      <c r="X1520" s="57"/>
      <c r="Y1520" s="220"/>
      <c r="Z1520" s="104" t="s">
        <v>3310</v>
      </c>
      <c r="AA1520" s="47" t="str">
        <f>CONCATENATE("&gt;",F1520,"_",C1520," ",Z1520)</f>
        <v>&gt;Bun_group_reverse_814 BunyaV.Bunyamw</v>
      </c>
      <c r="AB1520" s="44" t="str">
        <f>P1520</f>
        <v>TGGAGGGTAAGACCATCGTCAGGAACTG</v>
      </c>
      <c r="AH1520" s="45">
        <v>1519</v>
      </c>
    </row>
    <row r="1521" spans="1:34" ht="14.25" customHeight="1" thickTop="1" thickBot="1" x14ac:dyDescent="0.25">
      <c r="A1521" s="71">
        <v>100</v>
      </c>
      <c r="B1521" s="53">
        <f>(I1521/1000)/(A1521/1000000)</f>
        <v>265</v>
      </c>
      <c r="C1521" s="220"/>
      <c r="F1521" s="81" t="s">
        <v>2568</v>
      </c>
      <c r="H1521" s="48">
        <v>265</v>
      </c>
      <c r="I1521" s="49">
        <v>26.5</v>
      </c>
      <c r="J1521" s="95">
        <v>240</v>
      </c>
      <c r="K1521" s="224">
        <v>43687</v>
      </c>
      <c r="L1521" s="50">
        <v>9082</v>
      </c>
      <c r="M1521" s="48">
        <v>36</v>
      </c>
      <c r="N1521" s="75">
        <v>61.7</v>
      </c>
      <c r="O1521" s="61">
        <v>265</v>
      </c>
      <c r="P1521" s="44" t="s">
        <v>866</v>
      </c>
      <c r="Q1521" s="56">
        <v>29</v>
      </c>
      <c r="R1521" s="48" t="s">
        <v>384</v>
      </c>
      <c r="S1521" s="62" t="s">
        <v>385</v>
      </c>
      <c r="T1521" s="73"/>
      <c r="U1521" s="62"/>
      <c r="V1521" s="62"/>
      <c r="W1521" s="52">
        <v>26511541</v>
      </c>
      <c r="X1521" s="57"/>
      <c r="Z1521" s="104" t="s">
        <v>2413</v>
      </c>
      <c r="AA1521" s="47" t="str">
        <f>CONCATENATE("&gt;",F1521,"_",C1521," ",Z1521)</f>
        <v>&gt;PFlav_fAAR_ Flav</v>
      </c>
      <c r="AB1521" s="44" t="str">
        <f>P1521</f>
        <v>TACAACATGATGGGAAAGAGAGAGAARAA</v>
      </c>
      <c r="AH1521" s="45">
        <v>1520</v>
      </c>
    </row>
    <row r="1522" spans="1:34" ht="14.25" customHeight="1" thickTop="1" thickBot="1" x14ac:dyDescent="0.25">
      <c r="A1522" s="71">
        <v>100</v>
      </c>
      <c r="B1522" s="53">
        <f>(I1522/1000)/(A1522/1000000)</f>
        <v>261</v>
      </c>
      <c r="C1522" s="220">
        <v>813</v>
      </c>
      <c r="E1522" s="45">
        <v>261</v>
      </c>
      <c r="F1522" s="81" t="s">
        <v>2568</v>
      </c>
      <c r="H1522" s="48">
        <v>261</v>
      </c>
      <c r="I1522" s="49">
        <v>26.1</v>
      </c>
      <c r="J1522" s="95">
        <v>237</v>
      </c>
      <c r="K1522" s="271">
        <v>33848</v>
      </c>
      <c r="L1522" s="50">
        <v>9082</v>
      </c>
      <c r="M1522" s="48">
        <v>36</v>
      </c>
      <c r="N1522" s="75">
        <v>61.7</v>
      </c>
      <c r="O1522" s="61">
        <v>261</v>
      </c>
      <c r="P1522" s="44" t="s">
        <v>866</v>
      </c>
      <c r="Q1522" s="56">
        <v>29</v>
      </c>
      <c r="R1522" s="48" t="s">
        <v>384</v>
      </c>
      <c r="S1522" s="62" t="s">
        <v>385</v>
      </c>
      <c r="T1522" s="73"/>
      <c r="U1522" s="62"/>
      <c r="V1522" s="62"/>
      <c r="W1522" s="52">
        <v>26511542</v>
      </c>
      <c r="X1522" s="57"/>
      <c r="Z1522" s="104" t="s">
        <v>2413</v>
      </c>
      <c r="AA1522" s="47" t="str">
        <f>CONCATENATE("&gt;",F1522,"_",C1522," ",Z1522)</f>
        <v>&gt;PFlav_fAAR_813 Flav</v>
      </c>
      <c r="AB1522" s="44" t="str">
        <f>P1522</f>
        <v>TACAACATGATGGGAAAGAGAGAGAARAA</v>
      </c>
      <c r="AH1522" s="45">
        <v>1521</v>
      </c>
    </row>
    <row r="1523" spans="1:34" ht="14.25" customHeight="1" thickTop="1" thickBot="1" x14ac:dyDescent="0.25">
      <c r="A1523" s="71">
        <v>100</v>
      </c>
      <c r="B1523" s="53">
        <f>(I1523/1000)/(A1523/1000000)</f>
        <v>526</v>
      </c>
      <c r="C1523" s="220"/>
      <c r="F1523" s="81" t="s">
        <v>2569</v>
      </c>
      <c r="H1523" s="48">
        <v>526</v>
      </c>
      <c r="I1523" s="49">
        <v>52.6</v>
      </c>
      <c r="J1523" s="95">
        <v>367</v>
      </c>
      <c r="K1523" s="224">
        <v>43477</v>
      </c>
      <c r="L1523" s="50">
        <v>6987</v>
      </c>
      <c r="M1523" s="48">
        <v>60</v>
      </c>
      <c r="N1523" s="75">
        <v>66</v>
      </c>
      <c r="O1523" s="61">
        <v>526</v>
      </c>
      <c r="P1523" s="44" t="s">
        <v>869</v>
      </c>
      <c r="Q1523" s="56">
        <v>23</v>
      </c>
      <c r="R1523" s="48" t="s">
        <v>384</v>
      </c>
      <c r="S1523" s="62" t="s">
        <v>385</v>
      </c>
      <c r="T1523" s="73"/>
      <c r="U1523" s="62"/>
      <c r="V1523" s="62"/>
      <c r="W1523" s="52">
        <v>26511543</v>
      </c>
      <c r="X1523" s="57"/>
      <c r="Z1523" s="104" t="s">
        <v>2413</v>
      </c>
      <c r="AA1523" s="47" t="str">
        <f>CONCATENATE("&gt;",F1523,"_",C1523," ",Z1523)</f>
        <v>&gt;PFlavrKR_ Flav</v>
      </c>
      <c r="AB1523" s="44" t="str">
        <f>P1523</f>
        <v>GTGTCCCAKCCRGCTGTGTCATC</v>
      </c>
      <c r="AH1523" s="45">
        <v>1522</v>
      </c>
    </row>
    <row r="1524" spans="1:34" ht="14.25" customHeight="1" thickTop="1" thickBot="1" x14ac:dyDescent="0.25">
      <c r="A1524" s="71">
        <v>100</v>
      </c>
      <c r="B1524" s="53">
        <f>(I1524/1000)/(A1524/1000000)</f>
        <v>567.99999999999989</v>
      </c>
      <c r="C1524" s="220">
        <v>812</v>
      </c>
      <c r="E1524" s="45">
        <v>567.99999999999989</v>
      </c>
      <c r="F1524" s="81" t="s">
        <v>2569</v>
      </c>
      <c r="H1524" s="48">
        <v>568</v>
      </c>
      <c r="I1524" s="49">
        <v>56.8</v>
      </c>
      <c r="J1524" s="95">
        <v>397</v>
      </c>
      <c r="K1524" s="271">
        <v>36495</v>
      </c>
      <c r="L1524" s="50">
        <v>6987</v>
      </c>
      <c r="M1524" s="48">
        <v>60</v>
      </c>
      <c r="N1524" s="75">
        <v>66</v>
      </c>
      <c r="O1524" s="61">
        <v>568</v>
      </c>
      <c r="P1524" s="44" t="s">
        <v>869</v>
      </c>
      <c r="Q1524" s="56">
        <v>23</v>
      </c>
      <c r="R1524" s="48" t="s">
        <v>384</v>
      </c>
      <c r="S1524" s="62" t="s">
        <v>385</v>
      </c>
      <c r="T1524" s="73"/>
      <c r="U1524" s="62"/>
      <c r="V1524" s="62"/>
      <c r="W1524" s="52">
        <v>26511544</v>
      </c>
      <c r="X1524" s="57"/>
      <c r="Z1524" s="104" t="s">
        <v>2413</v>
      </c>
      <c r="AA1524" s="47" t="str">
        <f>CONCATENATE("&gt;",F1524,"_",C1524," ",Z1524)</f>
        <v>&gt;PFlavrKR_812 Flav</v>
      </c>
      <c r="AB1524" s="44" t="str">
        <f>P1524</f>
        <v>GTGTCCCAKCCRGCTGTGTCATC</v>
      </c>
      <c r="AH1524" s="45">
        <v>1523</v>
      </c>
    </row>
    <row r="1525" spans="1:34" ht="14.25" customHeight="1" thickTop="1" thickBot="1" x14ac:dyDescent="0.25">
      <c r="A1525" s="71">
        <v>100</v>
      </c>
      <c r="B1525" s="53">
        <f>(I1525/1000)/(A1525/1000000)</f>
        <v>256</v>
      </c>
      <c r="C1525" s="220"/>
      <c r="F1525" s="81" t="s">
        <v>2855</v>
      </c>
      <c r="H1525" s="48">
        <v>256</v>
      </c>
      <c r="I1525" s="49">
        <v>25.6</v>
      </c>
      <c r="J1525" s="95">
        <v>208</v>
      </c>
      <c r="K1525" s="224">
        <v>43684</v>
      </c>
      <c r="L1525" s="50">
        <v>8109</v>
      </c>
      <c r="M1525" s="48">
        <v>54</v>
      </c>
      <c r="N1525" s="75">
        <v>63.3</v>
      </c>
      <c r="O1525" s="61">
        <v>256</v>
      </c>
      <c r="P1525" s="44" t="s">
        <v>2882</v>
      </c>
      <c r="Q1525" s="56">
        <v>23</v>
      </c>
      <c r="R1525" s="48" t="s">
        <v>384</v>
      </c>
      <c r="S1525" s="62" t="s">
        <v>406</v>
      </c>
      <c r="T1525" s="73" t="s">
        <v>278</v>
      </c>
      <c r="U1525" s="62" t="s">
        <v>426</v>
      </c>
      <c r="V1525" s="62"/>
      <c r="W1525" s="52">
        <v>26504593</v>
      </c>
      <c r="X1525" s="57"/>
      <c r="Y1525" s="220"/>
      <c r="AA1525" s="47" t="str">
        <f>CONCATENATE("&gt;",F1525,"_",C1525," ",Z1525)</f>
        <v xml:space="preserve">&gt;BTV-NS3-F_ </v>
      </c>
      <c r="AB1525" s="44" t="str">
        <f>P1525</f>
        <v>AARGCTGCATTCGCATCGTACGC</v>
      </c>
      <c r="AH1525" s="45">
        <v>1524</v>
      </c>
    </row>
    <row r="1526" spans="1:34" ht="14.25" customHeight="1" thickTop="1" thickBot="1" x14ac:dyDescent="0.25">
      <c r="A1526" s="71">
        <v>100</v>
      </c>
      <c r="B1526" s="53">
        <f>(I1526/1000)/(A1526/1000000)</f>
        <v>322</v>
      </c>
      <c r="C1526" s="220"/>
      <c r="F1526" s="81" t="s">
        <v>2855</v>
      </c>
      <c r="H1526" s="48">
        <v>322</v>
      </c>
      <c r="I1526" s="49">
        <v>32.200000000000003</v>
      </c>
      <c r="J1526" s="95">
        <v>249</v>
      </c>
      <c r="K1526" s="224">
        <v>43475</v>
      </c>
      <c r="L1526" s="50">
        <v>7719</v>
      </c>
      <c r="M1526" s="48">
        <v>30</v>
      </c>
      <c r="N1526" s="75">
        <v>55.6</v>
      </c>
      <c r="O1526" s="61">
        <v>322</v>
      </c>
      <c r="P1526" s="44" t="s">
        <v>2856</v>
      </c>
      <c r="Q1526" s="56">
        <v>25</v>
      </c>
      <c r="R1526" s="48" t="s">
        <v>384</v>
      </c>
      <c r="S1526" s="62" t="s">
        <v>385</v>
      </c>
      <c r="T1526" s="73"/>
      <c r="U1526" s="62"/>
      <c r="V1526" s="62"/>
      <c r="W1526" s="52">
        <v>26504594</v>
      </c>
      <c r="X1526" s="57"/>
      <c r="Y1526" s="220"/>
      <c r="AA1526" s="47" t="str">
        <f>CONCATENATE("&gt;",F1526,"_",C1526," ",Z1526)</f>
        <v xml:space="preserve">&gt;BTV-NS3-F_ </v>
      </c>
      <c r="AB1526" s="44" t="str">
        <f>P1526</f>
        <v>AAATMTTGGAYAAAGCRATGTCAAA</v>
      </c>
      <c r="AH1526" s="45">
        <v>1525</v>
      </c>
    </row>
    <row r="1527" spans="1:34" ht="14.25" customHeight="1" thickTop="1" thickBot="1" x14ac:dyDescent="0.25">
      <c r="A1527" s="71">
        <v>100</v>
      </c>
      <c r="B1527" s="53">
        <f>(I1527/1000)/(A1527/1000000)</f>
        <v>439</v>
      </c>
      <c r="C1527" s="220"/>
      <c r="F1527" s="81" t="s">
        <v>2857</v>
      </c>
      <c r="H1527" s="48">
        <v>439</v>
      </c>
      <c r="I1527" s="49">
        <v>43.9</v>
      </c>
      <c r="J1527" s="95">
        <v>278</v>
      </c>
      <c r="K1527" s="271">
        <v>35309</v>
      </c>
      <c r="L1527" s="50">
        <v>6335</v>
      </c>
      <c r="M1527" s="48">
        <v>47</v>
      </c>
      <c r="N1527" s="75">
        <v>57.9</v>
      </c>
      <c r="O1527" s="61">
        <v>439</v>
      </c>
      <c r="P1527" s="44" t="s">
        <v>2858</v>
      </c>
      <c r="Q1527" s="56">
        <v>21</v>
      </c>
      <c r="R1527" s="48" t="s">
        <v>384</v>
      </c>
      <c r="S1527" s="62" t="s">
        <v>385</v>
      </c>
      <c r="T1527" s="73"/>
      <c r="U1527" s="62"/>
      <c r="V1527" s="62"/>
      <c r="W1527" s="52">
        <v>26504595</v>
      </c>
      <c r="X1527" s="57"/>
      <c r="Y1527" s="220"/>
      <c r="AA1527" s="47" t="str">
        <f>CONCATENATE("&gt;",F1527,"_",C1527," ",Z1527)</f>
        <v xml:space="preserve">&gt;BTV-NS3-R_ </v>
      </c>
      <c r="AB1527" s="44" t="str">
        <f>P1527</f>
        <v>CTYACRTCATCACGAAACGCT</v>
      </c>
      <c r="AH1527" s="45">
        <v>1526</v>
      </c>
    </row>
    <row r="1528" spans="1:34" ht="14.25" customHeight="1" thickTop="1" thickBot="1" x14ac:dyDescent="0.25">
      <c r="A1528" s="71">
        <v>100</v>
      </c>
      <c r="B1528" s="53">
        <f>(I1528/1000)/(A1528/1000000)</f>
        <v>468.99999999999994</v>
      </c>
      <c r="C1528" s="220"/>
      <c r="F1528" s="81" t="s">
        <v>2648</v>
      </c>
      <c r="H1528" s="48">
        <v>469</v>
      </c>
      <c r="I1528" s="49">
        <v>46.9</v>
      </c>
      <c r="J1528" s="95">
        <v>254</v>
      </c>
      <c r="K1528" s="271">
        <v>12298</v>
      </c>
      <c r="L1528" s="50">
        <v>5417</v>
      </c>
      <c r="M1528" s="48">
        <v>50</v>
      </c>
      <c r="N1528" s="75">
        <v>53.7</v>
      </c>
      <c r="O1528" s="61">
        <v>469</v>
      </c>
      <c r="P1528" s="44" t="s">
        <v>956</v>
      </c>
      <c r="Q1528" s="56">
        <v>18</v>
      </c>
      <c r="R1528" s="48" t="s">
        <v>384</v>
      </c>
      <c r="S1528" s="62" t="s">
        <v>385</v>
      </c>
      <c r="T1528" s="73"/>
      <c r="U1528" s="62"/>
      <c r="V1528" s="62"/>
      <c r="W1528" s="52">
        <v>26491791</v>
      </c>
      <c r="X1528" s="57"/>
      <c r="Y1528" s="220"/>
      <c r="Z1528" s="104" t="s">
        <v>3246</v>
      </c>
      <c r="AA1528" s="47" t="str">
        <f>CONCATENATE("&gt;",F1528,"_",C1528," ",Z1528)</f>
        <v>&gt;SIND_F_ Alpha.SindV</v>
      </c>
      <c r="AB1528" s="44" t="str">
        <f>P1528</f>
        <v>CACWCCAAATGACCATGC</v>
      </c>
      <c r="AH1528" s="45">
        <v>1527</v>
      </c>
    </row>
    <row r="1529" spans="1:34" ht="14.25" customHeight="1" thickTop="1" thickBot="1" x14ac:dyDescent="0.25">
      <c r="A1529" s="71">
        <v>100</v>
      </c>
      <c r="B1529" s="53">
        <f>(I1529/1000)/(A1529/1000000)</f>
        <v>475</v>
      </c>
      <c r="C1529" s="220"/>
      <c r="F1529" s="81" t="s">
        <v>2649</v>
      </c>
      <c r="H1529" s="48">
        <v>475</v>
      </c>
      <c r="I1529" s="49">
        <v>47.5</v>
      </c>
      <c r="J1529" s="95">
        <v>261</v>
      </c>
      <c r="K1529" s="271">
        <v>14855</v>
      </c>
      <c r="L1529" s="50">
        <v>5507</v>
      </c>
      <c r="M1529" s="48">
        <v>47</v>
      </c>
      <c r="N1529" s="75">
        <v>52.5</v>
      </c>
      <c r="O1529" s="61">
        <v>475</v>
      </c>
      <c r="P1529" s="44" t="s">
        <v>958</v>
      </c>
      <c r="Q1529" s="56">
        <v>18</v>
      </c>
      <c r="R1529" s="48" t="s">
        <v>384</v>
      </c>
      <c r="S1529" s="62" t="s">
        <v>385</v>
      </c>
      <c r="T1529" s="73"/>
      <c r="U1529" s="62"/>
      <c r="V1529" s="62"/>
      <c r="W1529" s="52">
        <v>26491792</v>
      </c>
      <c r="X1529" s="57"/>
      <c r="Z1529" s="104" t="s">
        <v>3246</v>
      </c>
      <c r="AA1529" s="47" t="str">
        <f>CONCATENATE("&gt;",F1529,"_",C1529," ",Z1529)</f>
        <v>&gt;SIND_R_ Alpha.SindV</v>
      </c>
      <c r="AB1529" s="44" t="str">
        <f>P1529</f>
        <v>KGTGCTCGGAAWACATTC</v>
      </c>
      <c r="AH1529" s="45">
        <v>1528</v>
      </c>
    </row>
    <row r="1530" spans="1:34" ht="14.25" customHeight="1" thickTop="1" thickBot="1" x14ac:dyDescent="0.25">
      <c r="A1530" s="71">
        <v>100</v>
      </c>
      <c r="B1530" s="53">
        <f>(I1530/1000)/(A1530/1000000)</f>
        <v>509</v>
      </c>
      <c r="C1530" s="220"/>
      <c r="F1530" s="81" t="s">
        <v>1529</v>
      </c>
      <c r="H1530" s="48">
        <v>509</v>
      </c>
      <c r="I1530" s="49">
        <v>50.9</v>
      </c>
      <c r="J1530" s="95">
        <v>314</v>
      </c>
      <c r="K1530" s="271">
        <v>31321</v>
      </c>
      <c r="L1530" s="50">
        <v>6164</v>
      </c>
      <c r="M1530" s="48">
        <v>55</v>
      </c>
      <c r="N1530" s="75">
        <v>59.4</v>
      </c>
      <c r="O1530" s="61">
        <v>509</v>
      </c>
      <c r="P1530" s="44" t="s">
        <v>520</v>
      </c>
      <c r="Q1530" s="56">
        <v>20</v>
      </c>
      <c r="R1530" s="48" t="s">
        <v>384</v>
      </c>
      <c r="S1530" s="62" t="s">
        <v>385</v>
      </c>
      <c r="T1530" s="73"/>
      <c r="U1530" s="62"/>
      <c r="V1530" s="62"/>
      <c r="W1530" s="52">
        <v>26491793</v>
      </c>
      <c r="X1530" s="57"/>
      <c r="Z1530" s="104" t="s">
        <v>3253</v>
      </c>
      <c r="AA1530" s="47" t="str">
        <f>CONCATENATE("&gt;",F1530,"_",C1530," ",Z1530)</f>
        <v>&gt;INEID.WNf1.5nc_ Flav.WNV</v>
      </c>
      <c r="AB1530" s="44" t="str">
        <f>P1530</f>
        <v>AGTAGTTCGCCTGTGTGAGC</v>
      </c>
      <c r="AH1530" s="45">
        <v>1529</v>
      </c>
    </row>
    <row r="1531" spans="1:34" ht="14.25" customHeight="1" thickTop="1" thickBot="1" x14ac:dyDescent="0.25">
      <c r="A1531" s="71">
        <v>100</v>
      </c>
      <c r="B1531" s="53">
        <f>(I1531/1000)/(A1531/1000000)</f>
        <v>499</v>
      </c>
      <c r="F1531" s="81" t="s">
        <v>1530</v>
      </c>
      <c r="H1531" s="48">
        <v>499</v>
      </c>
      <c r="I1531" s="49">
        <v>49.9</v>
      </c>
      <c r="J1531" s="95">
        <v>287</v>
      </c>
      <c r="K1531" s="271">
        <v>12298</v>
      </c>
      <c r="L1531" s="50">
        <v>5746</v>
      </c>
      <c r="M1531" s="48">
        <v>52</v>
      </c>
      <c r="N1531" s="75">
        <v>56.7</v>
      </c>
      <c r="O1531" s="61">
        <v>499</v>
      </c>
      <c r="P1531" s="44" t="s">
        <v>521</v>
      </c>
      <c r="Q1531" s="56">
        <v>19</v>
      </c>
      <c r="R1531" s="48" t="s">
        <v>384</v>
      </c>
      <c r="S1531" s="62" t="s">
        <v>385</v>
      </c>
      <c r="T1531" s="73"/>
      <c r="U1531" s="62"/>
      <c r="V1531" s="62"/>
      <c r="W1531" s="52">
        <v>26491794</v>
      </c>
      <c r="X1531" s="57"/>
      <c r="Z1531" s="104" t="s">
        <v>3253</v>
      </c>
      <c r="AA1531" s="47" t="str">
        <f>CONCATENATE("&gt;",F1531,"_",C1531," ",Z1531)</f>
        <v>&gt;INEID.WNr1.5nc_ Flav.WNV</v>
      </c>
      <c r="AB1531" s="44" t="str">
        <f>P1531</f>
        <v>GCCCTCCTGGTTTCTTAGA</v>
      </c>
      <c r="AH1531" s="45">
        <v>1530</v>
      </c>
    </row>
    <row r="1532" spans="1:34" ht="14.25" customHeight="1" thickTop="1" thickBot="1" x14ac:dyDescent="0.25">
      <c r="A1532" s="71">
        <v>100</v>
      </c>
      <c r="B1532" s="53">
        <f>(I1532/1000)/(A1532/1000000)</f>
        <v>165</v>
      </c>
      <c r="C1532" s="220" t="s">
        <v>3151</v>
      </c>
      <c r="F1532" s="81" t="s">
        <v>2859</v>
      </c>
      <c r="H1532" s="48">
        <v>165</v>
      </c>
      <c r="I1532" s="49">
        <v>16.5</v>
      </c>
      <c r="J1532" s="95">
        <v>163</v>
      </c>
      <c r="K1532" s="271">
        <v>31898</v>
      </c>
      <c r="L1532" s="50">
        <v>9881</v>
      </c>
      <c r="M1532" s="48">
        <v>34</v>
      </c>
      <c r="N1532" s="75">
        <v>61</v>
      </c>
      <c r="O1532" s="61">
        <v>165</v>
      </c>
      <c r="P1532" s="44" t="s">
        <v>524</v>
      </c>
      <c r="Q1532" s="56">
        <v>29</v>
      </c>
      <c r="R1532" s="48" t="s">
        <v>384</v>
      </c>
      <c r="S1532" s="62" t="s">
        <v>406</v>
      </c>
      <c r="T1532" s="73" t="s">
        <v>278</v>
      </c>
      <c r="U1532" s="62" t="s">
        <v>426</v>
      </c>
      <c r="V1532" s="62"/>
      <c r="W1532" s="52">
        <v>26491795</v>
      </c>
      <c r="X1532" s="57"/>
      <c r="Z1532" s="104" t="s">
        <v>3253</v>
      </c>
      <c r="AA1532" s="47" t="str">
        <f>CONCATENATE("&gt;",F1532,"_",C1532," ",Z1532)</f>
        <v>&gt;NEID.WNs2._363g Flav.WNV</v>
      </c>
      <c r="AB1532" s="44" t="str">
        <f>P1532</f>
        <v>AATCCTCACAAACACTACTAAGTTTGTCA</v>
      </c>
      <c r="AH1532" s="45">
        <v>1531</v>
      </c>
    </row>
    <row r="1533" spans="1:34" ht="14.25" customHeight="1" thickTop="1" thickBot="1" x14ac:dyDescent="0.25">
      <c r="A1533" s="71">
        <v>100</v>
      </c>
      <c r="B1533" s="53">
        <f>(I1533/1000)/(A1533/1000000)</f>
        <v>505</v>
      </c>
      <c r="F1533" s="81" t="s">
        <v>951</v>
      </c>
      <c r="H1533" s="48">
        <v>505</v>
      </c>
      <c r="I1533" s="49">
        <v>50.5</v>
      </c>
      <c r="J1533" s="95">
        <v>275</v>
      </c>
      <c r="K1533" s="271">
        <v>45901</v>
      </c>
      <c r="L1533" s="50">
        <v>5441</v>
      </c>
      <c r="M1533" s="48">
        <v>44</v>
      </c>
      <c r="N1533" s="75">
        <v>51.4</v>
      </c>
      <c r="O1533" s="61">
        <v>505</v>
      </c>
      <c r="P1533" s="44" t="s">
        <v>952</v>
      </c>
      <c r="Q1533" s="56">
        <v>18</v>
      </c>
      <c r="R1533" s="48" t="s">
        <v>384</v>
      </c>
      <c r="S1533" s="62" t="s">
        <v>385</v>
      </c>
      <c r="T1533" s="73"/>
      <c r="U1533" s="62"/>
      <c r="V1533" s="62"/>
      <c r="W1533" s="52">
        <v>26491796</v>
      </c>
      <c r="X1533" s="57"/>
      <c r="Z1533" s="104" t="s">
        <v>3249</v>
      </c>
      <c r="AA1533" s="47" t="str">
        <f>CONCATENATE("&gt;",F1533,"_",C1533," ",Z1533)</f>
        <v>&gt;USUTU F_ Flav.USUV</v>
      </c>
      <c r="AB1533" s="44" t="str">
        <f>P1533</f>
        <v>CGTTCTCGACTTTGACTA</v>
      </c>
      <c r="AH1533" s="45">
        <v>1532</v>
      </c>
    </row>
    <row r="1534" spans="1:34" ht="14.25" customHeight="1" thickTop="1" thickBot="1" x14ac:dyDescent="0.25">
      <c r="A1534" s="71">
        <v>100</v>
      </c>
      <c r="B1534" s="53">
        <f>(I1534/1000)/(A1534/1000000)</f>
        <v>486</v>
      </c>
      <c r="F1534" s="81" t="s">
        <v>953</v>
      </c>
      <c r="H1534" s="48">
        <v>486</v>
      </c>
      <c r="I1534" s="49">
        <v>48.6</v>
      </c>
      <c r="J1534" s="95">
        <v>315</v>
      </c>
      <c r="K1534" s="271">
        <v>17107</v>
      </c>
      <c r="L1534" s="50">
        <v>6491</v>
      </c>
      <c r="M1534" s="48">
        <v>38</v>
      </c>
      <c r="N1534" s="75">
        <v>54</v>
      </c>
      <c r="O1534" s="61">
        <v>486</v>
      </c>
      <c r="P1534" s="44" t="s">
        <v>954</v>
      </c>
      <c r="Q1534" s="56">
        <v>21</v>
      </c>
      <c r="R1534" s="48" t="s">
        <v>384</v>
      </c>
      <c r="S1534" s="62" t="s">
        <v>385</v>
      </c>
      <c r="T1534" s="73"/>
      <c r="U1534" s="62"/>
      <c r="V1534" s="62"/>
      <c r="W1534" s="52">
        <v>26491797</v>
      </c>
      <c r="X1534" s="57"/>
      <c r="Z1534" s="104" t="s">
        <v>3249</v>
      </c>
      <c r="AA1534" s="47" t="str">
        <f>CONCATENATE("&gt;",F1534,"_",C1534," ",Z1534)</f>
        <v>&gt;USUTU R_ Flav.USUV</v>
      </c>
      <c r="AB1534" s="44" t="str">
        <f>P1534</f>
        <v>GCTAGTAGTAGTTCTTATGGA</v>
      </c>
      <c r="AH1534" s="45">
        <v>1533</v>
      </c>
    </row>
    <row r="1535" spans="1:34" ht="14.25" customHeight="1" thickTop="1" thickBot="1" x14ac:dyDescent="0.25">
      <c r="A1535" s="71">
        <v>100</v>
      </c>
      <c r="B1535" s="53">
        <f>(I1535/1000)/(A1535/1000000)</f>
        <v>129</v>
      </c>
      <c r="C1535" s="220" t="s">
        <v>3152</v>
      </c>
      <c r="F1535" s="81" t="s">
        <v>2859</v>
      </c>
      <c r="H1535" s="48">
        <v>129</v>
      </c>
      <c r="I1535" s="49">
        <v>12.9</v>
      </c>
      <c r="J1535" s="95">
        <v>127</v>
      </c>
      <c r="K1535" s="271">
        <v>20911</v>
      </c>
      <c r="L1535" s="50">
        <v>9881</v>
      </c>
      <c r="M1535" s="48">
        <v>34</v>
      </c>
      <c r="N1535" s="75">
        <v>61</v>
      </c>
      <c r="O1535" s="61">
        <v>129</v>
      </c>
      <c r="P1535" s="44" t="s">
        <v>524</v>
      </c>
      <c r="Q1535" s="56">
        <v>29</v>
      </c>
      <c r="R1535" s="48" t="s">
        <v>384</v>
      </c>
      <c r="S1535" s="62" t="s">
        <v>406</v>
      </c>
      <c r="T1535" s="73" t="s">
        <v>278</v>
      </c>
      <c r="U1535" s="62" t="s">
        <v>426</v>
      </c>
      <c r="V1535" s="62"/>
      <c r="W1535" s="52">
        <v>26486911</v>
      </c>
      <c r="X1535" s="57"/>
      <c r="Z1535" s="104" t="s">
        <v>3253</v>
      </c>
      <c r="AA1535" s="47" t="str">
        <f>CONCATENATE("&gt;",F1535,"_",C1535," ",Z1535)</f>
        <v>&gt;NEID.WNs2._363h Flav.WNV</v>
      </c>
      <c r="AB1535" s="44" t="str">
        <f>P1535</f>
        <v>AATCCTCACAAACACTACTAAGTTTGTCA</v>
      </c>
      <c r="AH1535" s="45">
        <v>1534</v>
      </c>
    </row>
    <row r="1536" spans="1:34" ht="14.25" customHeight="1" thickTop="1" thickBot="1" x14ac:dyDescent="0.25">
      <c r="A1536" s="71">
        <v>100</v>
      </c>
      <c r="B1536" s="53">
        <f>(I1536/1000)/(A1536/1000000)</f>
        <v>222</v>
      </c>
      <c r="C1536" s="220"/>
      <c r="F1536" s="81" t="s">
        <v>2860</v>
      </c>
      <c r="H1536" s="48">
        <v>222</v>
      </c>
      <c r="I1536" s="49">
        <v>22.2</v>
      </c>
      <c r="J1536" s="95">
        <v>172</v>
      </c>
      <c r="K1536" s="271">
        <v>41791</v>
      </c>
      <c r="L1536" s="50">
        <v>7764</v>
      </c>
      <c r="M1536" s="48">
        <v>45</v>
      </c>
      <c r="N1536" s="75">
        <v>58.4</v>
      </c>
      <c r="O1536" s="61">
        <v>222</v>
      </c>
      <c r="P1536" s="44" t="s">
        <v>969</v>
      </c>
      <c r="Q1536" s="56">
        <v>22</v>
      </c>
      <c r="R1536" s="48" t="s">
        <v>384</v>
      </c>
      <c r="S1536" s="62" t="s">
        <v>406</v>
      </c>
      <c r="T1536" s="73" t="s">
        <v>278</v>
      </c>
      <c r="U1536" s="62" t="s">
        <v>426</v>
      </c>
      <c r="V1536" s="62"/>
      <c r="W1536" s="52">
        <v>26486912</v>
      </c>
      <c r="X1536" s="57"/>
      <c r="Z1536" s="104" t="s">
        <v>3249</v>
      </c>
      <c r="AA1536" s="47" t="str">
        <f>CONCATENATE("&gt;",F1536,"_",C1536," ",Z1536)</f>
        <v>&gt;Usutu_P_ Flav.USUV</v>
      </c>
      <c r="AB1536" s="44" t="str">
        <f>P1536</f>
        <v>ACCGTCACAATCACTGAAGCAT</v>
      </c>
      <c r="AH1536" s="45">
        <v>1535</v>
      </c>
    </row>
    <row r="1537" spans="1:34" ht="14.25" customHeight="1" thickTop="1" thickBot="1" x14ac:dyDescent="0.25">
      <c r="A1537" s="71">
        <v>100</v>
      </c>
      <c r="B1537" s="53">
        <f>(I1537/1000)/(A1537/1000000)</f>
        <v>38</v>
      </c>
      <c r="F1537" s="81" t="s">
        <v>1001</v>
      </c>
      <c r="H1537" s="48">
        <v>38</v>
      </c>
      <c r="I1537" s="49">
        <v>3.8</v>
      </c>
      <c r="J1537" s="95">
        <v>37</v>
      </c>
      <c r="K1537" s="271">
        <v>44927</v>
      </c>
      <c r="L1537" s="50">
        <v>9649</v>
      </c>
      <c r="M1537" s="48">
        <v>50</v>
      </c>
      <c r="N1537" s="75">
        <v>65.7</v>
      </c>
      <c r="O1537" s="61">
        <v>38</v>
      </c>
      <c r="P1537" s="44" t="s">
        <v>408</v>
      </c>
      <c r="Q1537" s="56">
        <v>27</v>
      </c>
      <c r="R1537" s="48" t="s">
        <v>384</v>
      </c>
      <c r="S1537" s="62" t="s">
        <v>406</v>
      </c>
      <c r="T1537" s="73" t="s">
        <v>739</v>
      </c>
      <c r="U1537" s="62" t="s">
        <v>411</v>
      </c>
      <c r="V1537" s="62"/>
      <c r="W1537" s="52">
        <v>26486913</v>
      </c>
      <c r="X1537" s="57"/>
      <c r="Z1537" s="104" t="s">
        <v>3253</v>
      </c>
      <c r="AA1537" s="47" t="str">
        <f>CONCATENATE("&gt;",F1537,"_",C1537," ",Z1537)</f>
        <v>&gt;INNT-WN5nV.Cy5_ Flav.WNV</v>
      </c>
      <c r="AB1537" s="44" t="str">
        <f>P1537</f>
        <v>GTGCGAGCTGTTTCTTRGCACGAAGAT</v>
      </c>
      <c r="AH1537" s="45">
        <v>1536</v>
      </c>
    </row>
    <row r="1538" spans="1:34" ht="14.25" customHeight="1" thickTop="1" thickBot="1" x14ac:dyDescent="0.25">
      <c r="A1538" s="71">
        <v>100</v>
      </c>
      <c r="B1538" s="53">
        <f>(I1538/1000)/(A1538/1000000)</f>
        <v>92</v>
      </c>
      <c r="C1538" s="220"/>
      <c r="F1538" s="81" t="s">
        <v>1002</v>
      </c>
      <c r="H1538" s="48">
        <v>92</v>
      </c>
      <c r="I1538" s="49">
        <v>9.1999999999999993</v>
      </c>
      <c r="J1538" s="95">
        <v>71</v>
      </c>
      <c r="K1538" s="271">
        <v>10990</v>
      </c>
      <c r="L1538" s="50">
        <v>7769</v>
      </c>
      <c r="M1538" s="48">
        <v>54</v>
      </c>
      <c r="N1538" s="75">
        <v>62.1</v>
      </c>
      <c r="O1538" s="61">
        <v>92</v>
      </c>
      <c r="P1538" s="44" t="s">
        <v>566</v>
      </c>
      <c r="Q1538" s="56">
        <v>22</v>
      </c>
      <c r="R1538" s="48" t="s">
        <v>384</v>
      </c>
      <c r="S1538" s="62" t="s">
        <v>406</v>
      </c>
      <c r="T1538" s="73" t="s">
        <v>1003</v>
      </c>
      <c r="U1538" s="62" t="s">
        <v>804</v>
      </c>
      <c r="V1538" s="62"/>
      <c r="W1538" s="52">
        <v>26486914</v>
      </c>
      <c r="X1538" s="57"/>
      <c r="Z1538" s="104" t="s">
        <v>3253</v>
      </c>
      <c r="AA1538" s="47" t="str">
        <f>CONCATENATE("&gt;",F1538,"_",C1538," ",Z1538)</f>
        <v>&gt;INNT-WN5nc.sKhe_ Flav.WNV</v>
      </c>
      <c r="AB1538" s="44" t="str">
        <f>P1538</f>
        <v>CTCCCACCTCTTTCTTACCACG</v>
      </c>
      <c r="AH1538" s="45">
        <v>1537</v>
      </c>
    </row>
    <row r="1539" spans="1:34" ht="14.25" customHeight="1" thickTop="1" thickBot="1" x14ac:dyDescent="0.25">
      <c r="A1539" s="71">
        <v>100</v>
      </c>
      <c r="B1539" s="53">
        <f>(I1539/1000)/(A1539/1000000)</f>
        <v>457</v>
      </c>
      <c r="C1539" s="220"/>
      <c r="F1539" s="81" t="s">
        <v>583</v>
      </c>
      <c r="H1539" s="48">
        <v>457</v>
      </c>
      <c r="I1539" s="49">
        <v>45.7</v>
      </c>
      <c r="J1539" s="95">
        <v>304</v>
      </c>
      <c r="K1539" s="224">
        <v>43535</v>
      </c>
      <c r="L1539" s="50">
        <v>6663</v>
      </c>
      <c r="M1539" s="48">
        <v>45</v>
      </c>
      <c r="N1539" s="75">
        <v>58.4</v>
      </c>
      <c r="O1539" s="61">
        <v>457</v>
      </c>
      <c r="P1539" s="44" t="s">
        <v>631</v>
      </c>
      <c r="Q1539" s="56">
        <v>22</v>
      </c>
      <c r="R1539" s="48" t="s">
        <v>384</v>
      </c>
      <c r="S1539" s="62" t="s">
        <v>385</v>
      </c>
      <c r="T1539" s="73"/>
      <c r="U1539" s="62"/>
      <c r="V1539" s="62"/>
      <c r="W1539" s="52">
        <v>26486915</v>
      </c>
      <c r="X1539" s="57"/>
      <c r="Z1539" s="104" t="s">
        <v>1302</v>
      </c>
      <c r="AA1539" s="47" t="str">
        <f>CONCATENATE("&gt;",F1539,"_",C1539," ",Z1539)</f>
        <v>&gt;EGFP-11-F_ IC</v>
      </c>
      <c r="AB1539" s="44" t="str">
        <f>P1539</f>
        <v>CAGCCACAACGTCTATATCATG</v>
      </c>
      <c r="AH1539" s="45">
        <v>1538</v>
      </c>
    </row>
    <row r="1540" spans="1:34" ht="14.25" customHeight="1" thickTop="1" thickBot="1" x14ac:dyDescent="0.25">
      <c r="A1540" s="71">
        <v>100</v>
      </c>
      <c r="B1540" s="53">
        <f>(I1540/1000)/(A1540/1000000)</f>
        <v>458.99999999999994</v>
      </c>
      <c r="C1540" s="220"/>
      <c r="F1540" s="81" t="s">
        <v>569</v>
      </c>
      <c r="H1540" s="48">
        <v>459</v>
      </c>
      <c r="I1540" s="49">
        <v>45.9</v>
      </c>
      <c r="J1540" s="95">
        <v>277</v>
      </c>
      <c r="K1540" s="271">
        <v>44440</v>
      </c>
      <c r="L1540" s="50">
        <v>6044</v>
      </c>
      <c r="M1540" s="48">
        <v>55</v>
      </c>
      <c r="N1540" s="75">
        <v>59.4</v>
      </c>
      <c r="O1540" s="61">
        <v>459</v>
      </c>
      <c r="P1540" s="44" t="s">
        <v>629</v>
      </c>
      <c r="Q1540" s="56">
        <v>20</v>
      </c>
      <c r="R1540" s="48" t="s">
        <v>384</v>
      </c>
      <c r="S1540" s="62" t="s">
        <v>385</v>
      </c>
      <c r="T1540" s="73"/>
      <c r="U1540" s="62"/>
      <c r="V1540" s="62"/>
      <c r="W1540" s="52">
        <v>26486916</v>
      </c>
      <c r="X1540" s="57"/>
      <c r="Z1540" s="104" t="s">
        <v>1302</v>
      </c>
      <c r="AA1540" s="47" t="str">
        <f>CONCATENATE("&gt;",F1540,"_",C1540," ",Z1540)</f>
        <v>&gt;EGFP10-R_ IC</v>
      </c>
      <c r="AB1540" s="44" t="str">
        <f>P1540</f>
        <v>CTTGTACAGCTCGTCCATGC</v>
      </c>
      <c r="AH1540" s="45">
        <v>1539</v>
      </c>
    </row>
    <row r="1541" spans="1:34" ht="14.25" customHeight="1" thickTop="1" thickBot="1" x14ac:dyDescent="0.25">
      <c r="A1541" s="71">
        <v>100</v>
      </c>
      <c r="B1541" s="53">
        <f>(I1541/1000)/(A1541/1000000)</f>
        <v>408.99999999999994</v>
      </c>
      <c r="C1541" s="220"/>
      <c r="F1541" s="81" t="s">
        <v>2449</v>
      </c>
      <c r="H1541" s="48">
        <v>409</v>
      </c>
      <c r="I1541" s="49">
        <v>40.9</v>
      </c>
      <c r="J1541" s="95">
        <v>247</v>
      </c>
      <c r="K1541" s="271">
        <v>11202</v>
      </c>
      <c r="L1541" s="50">
        <v>6049</v>
      </c>
      <c r="M1541" s="48">
        <v>55</v>
      </c>
      <c r="N1541" s="75">
        <v>59.4</v>
      </c>
      <c r="O1541" s="61">
        <v>409</v>
      </c>
      <c r="P1541" s="44" t="s">
        <v>2445</v>
      </c>
      <c r="Q1541" s="56">
        <v>20</v>
      </c>
      <c r="R1541" s="48" t="s">
        <v>384</v>
      </c>
      <c r="S1541" s="62" t="s">
        <v>385</v>
      </c>
      <c r="T1541" s="73"/>
      <c r="U1541" s="62"/>
      <c r="V1541" s="62"/>
      <c r="W1541" s="52">
        <v>26486917</v>
      </c>
      <c r="X1541" s="57"/>
      <c r="Z1541" s="104" t="s">
        <v>1302</v>
      </c>
      <c r="AA1541" s="47" t="str">
        <f>CONCATENATE("&gt;",F1541,"_",C1541," ",Z1541)</f>
        <v>&gt;EGFP1-F_ IC</v>
      </c>
      <c r="AB1541" s="44" t="str">
        <f>P1541</f>
        <v>GACCACTACCAGCAGAACAC</v>
      </c>
      <c r="AH1541" s="45">
        <v>1540</v>
      </c>
    </row>
    <row r="1542" spans="1:34" ht="14.25" customHeight="1" thickTop="1" thickBot="1" x14ac:dyDescent="0.25">
      <c r="A1542" s="71">
        <v>100</v>
      </c>
      <c r="B1542" s="53">
        <f>(I1542/1000)/(A1542/1000000)</f>
        <v>266.99999999999994</v>
      </c>
      <c r="C1542" s="220"/>
      <c r="F1542" s="81" t="s">
        <v>2568</v>
      </c>
      <c r="H1542" s="48">
        <v>267</v>
      </c>
      <c r="I1542" s="49">
        <v>26.7</v>
      </c>
      <c r="J1542" s="95">
        <v>243</v>
      </c>
      <c r="K1542" s="271">
        <v>43009</v>
      </c>
      <c r="L1542" s="50">
        <v>9082</v>
      </c>
      <c r="M1542" s="48">
        <v>36</v>
      </c>
      <c r="N1542" s="75">
        <v>61.7</v>
      </c>
      <c r="O1542" s="61">
        <v>267</v>
      </c>
      <c r="P1542" s="44" t="s">
        <v>866</v>
      </c>
      <c r="Q1542" s="56">
        <v>29</v>
      </c>
      <c r="R1542" s="48" t="s">
        <v>384</v>
      </c>
      <c r="S1542" s="62" t="s">
        <v>385</v>
      </c>
      <c r="T1542" s="73"/>
      <c r="U1542" s="62"/>
      <c r="V1542" s="62"/>
      <c r="W1542" s="52">
        <v>26470816</v>
      </c>
      <c r="X1542" s="57"/>
      <c r="Z1542" s="104" t="s">
        <v>2413</v>
      </c>
      <c r="AA1542" s="47" t="str">
        <f>CONCATENATE("&gt;",F1542,"_",C1542," ",Z1542)</f>
        <v>&gt;PFlav_fAAR_ Flav</v>
      </c>
      <c r="AB1542" s="44" t="str">
        <f>P1542</f>
        <v>TACAACATGATGGGAAAGAGAGAGAARAA</v>
      </c>
      <c r="AH1542" s="45">
        <v>1541</v>
      </c>
    </row>
    <row r="1543" spans="1:34" ht="14.25" customHeight="1" thickTop="1" thickBot="1" x14ac:dyDescent="0.25">
      <c r="A1543" s="71">
        <v>100</v>
      </c>
      <c r="B1543" s="53">
        <f>(I1543/1000)/(A1543/1000000)</f>
        <v>283</v>
      </c>
      <c r="C1543" s="220"/>
      <c r="F1543" s="81" t="s">
        <v>2568</v>
      </c>
      <c r="H1543" s="48">
        <v>283</v>
      </c>
      <c r="I1543" s="49">
        <v>28.3</v>
      </c>
      <c r="J1543" s="95">
        <v>257</v>
      </c>
      <c r="K1543" s="271">
        <v>28034</v>
      </c>
      <c r="L1543" s="50">
        <v>9082</v>
      </c>
      <c r="M1543" s="48">
        <v>36</v>
      </c>
      <c r="N1543" s="75">
        <v>61.7</v>
      </c>
      <c r="O1543" s="61">
        <v>283</v>
      </c>
      <c r="P1543" s="44" t="s">
        <v>866</v>
      </c>
      <c r="Q1543" s="56">
        <v>29</v>
      </c>
      <c r="R1543" s="48" t="s">
        <v>384</v>
      </c>
      <c r="S1543" s="62" t="s">
        <v>385</v>
      </c>
      <c r="T1543" s="73"/>
      <c r="U1543" s="62"/>
      <c r="V1543" s="62"/>
      <c r="W1543" s="52">
        <v>26470817</v>
      </c>
      <c r="X1543" s="57"/>
      <c r="Z1543" s="104" t="s">
        <v>2413</v>
      </c>
      <c r="AA1543" s="47" t="str">
        <f>CONCATENATE("&gt;",F1543,"_",C1543," ",Z1543)</f>
        <v>&gt;PFlav_fAAR_ Flav</v>
      </c>
      <c r="AB1543" s="44" t="str">
        <f>P1543</f>
        <v>TACAACATGATGGGAAAGAGAGAGAARAA</v>
      </c>
      <c r="AH1543" s="45">
        <v>1542</v>
      </c>
    </row>
    <row r="1544" spans="1:34" ht="14.25" customHeight="1" thickTop="1" thickBot="1" x14ac:dyDescent="0.25">
      <c r="A1544" s="71">
        <v>100</v>
      </c>
      <c r="B1544" s="53">
        <f>(I1544/1000)/(A1544/1000000)</f>
        <v>406</v>
      </c>
      <c r="C1544" s="220"/>
      <c r="F1544" s="81" t="s">
        <v>2569</v>
      </c>
      <c r="H1544" s="48">
        <v>406</v>
      </c>
      <c r="I1544" s="49">
        <v>40.6</v>
      </c>
      <c r="J1544" s="95">
        <v>283</v>
      </c>
      <c r="K1544" s="271">
        <v>46631</v>
      </c>
      <c r="L1544" s="50">
        <v>6987</v>
      </c>
      <c r="M1544" s="48">
        <v>60</v>
      </c>
      <c r="N1544" s="75">
        <v>66</v>
      </c>
      <c r="O1544" s="61">
        <v>406</v>
      </c>
      <c r="P1544" s="44" t="s">
        <v>869</v>
      </c>
      <c r="Q1544" s="56">
        <v>23</v>
      </c>
      <c r="R1544" s="48" t="s">
        <v>384</v>
      </c>
      <c r="S1544" s="62" t="s">
        <v>385</v>
      </c>
      <c r="T1544" s="73"/>
      <c r="U1544" s="62"/>
      <c r="V1544" s="62"/>
      <c r="W1544" s="52">
        <v>26470818</v>
      </c>
      <c r="X1544" s="57"/>
      <c r="Z1544" s="104" t="s">
        <v>2413</v>
      </c>
      <c r="AA1544" s="47" t="str">
        <f>CONCATENATE("&gt;",F1544,"_",C1544," ",Z1544)</f>
        <v>&gt;PFlavrKR_ Flav</v>
      </c>
      <c r="AB1544" s="44" t="str">
        <f>P1544</f>
        <v>GTGTCCCAKCCRGCTGTGTCATC</v>
      </c>
      <c r="AH1544" s="45">
        <v>1543</v>
      </c>
    </row>
    <row r="1545" spans="1:34" ht="14.25" customHeight="1" thickTop="1" thickBot="1" x14ac:dyDescent="0.25">
      <c r="A1545" s="71">
        <v>100</v>
      </c>
      <c r="B1545" s="53">
        <f>(I1545/1000)/(A1545/1000000)</f>
        <v>351</v>
      </c>
      <c r="C1545" s="220"/>
      <c r="F1545" s="81" t="s">
        <v>2569</v>
      </c>
      <c r="H1545" s="48">
        <v>351</v>
      </c>
      <c r="I1545" s="49">
        <v>35.1</v>
      </c>
      <c r="J1545" s="95">
        <v>245</v>
      </c>
      <c r="K1545" s="224">
        <v>43473</v>
      </c>
      <c r="L1545" s="50">
        <v>6987</v>
      </c>
      <c r="M1545" s="48">
        <v>60</v>
      </c>
      <c r="N1545" s="75">
        <v>66</v>
      </c>
      <c r="O1545" s="61">
        <v>351</v>
      </c>
      <c r="P1545" s="44" t="s">
        <v>869</v>
      </c>
      <c r="Q1545" s="56">
        <v>23</v>
      </c>
      <c r="R1545" s="48" t="s">
        <v>384</v>
      </c>
      <c r="S1545" s="62" t="s">
        <v>385</v>
      </c>
      <c r="T1545" s="73"/>
      <c r="U1545" s="62"/>
      <c r="V1545" s="62"/>
      <c r="W1545" s="52">
        <v>26470819</v>
      </c>
      <c r="X1545" s="57"/>
      <c r="Z1545" s="104" t="s">
        <v>2413</v>
      </c>
      <c r="AA1545" s="47" t="str">
        <f>CONCATENATE("&gt;",F1545,"_",C1545," ",Z1545)</f>
        <v>&gt;PFlavrKR_ Flav</v>
      </c>
      <c r="AB1545" s="44" t="str">
        <f>P1545</f>
        <v>GTGTCCCAKCCRGCTGTGTCATC</v>
      </c>
      <c r="AH1545" s="45">
        <v>1544</v>
      </c>
    </row>
    <row r="1546" spans="1:34" ht="14.25" customHeight="1" thickTop="1" thickBot="1" x14ac:dyDescent="0.25">
      <c r="A1546" s="71">
        <v>100</v>
      </c>
      <c r="B1546" s="53">
        <f>(I1546/1000)/(A1546/1000000)</f>
        <v>150.99999999999997</v>
      </c>
      <c r="C1546" s="220"/>
      <c r="F1546" s="81" t="s">
        <v>2861</v>
      </c>
      <c r="H1546" s="48">
        <v>151</v>
      </c>
      <c r="I1546" s="49">
        <v>15.1</v>
      </c>
      <c r="J1546" s="95">
        <v>133</v>
      </c>
      <c r="K1546" s="271">
        <v>30407</v>
      </c>
      <c r="L1546" s="50">
        <v>8827</v>
      </c>
      <c r="M1546" s="48">
        <v>45</v>
      </c>
      <c r="N1546" s="75">
        <v>61</v>
      </c>
      <c r="O1546" s="61">
        <v>151</v>
      </c>
      <c r="P1546" s="44" t="s">
        <v>2883</v>
      </c>
      <c r="Q1546" s="56">
        <v>24</v>
      </c>
      <c r="R1546" s="48" t="s">
        <v>384</v>
      </c>
      <c r="S1546" s="62" t="s">
        <v>406</v>
      </c>
      <c r="T1546" s="73" t="s">
        <v>279</v>
      </c>
      <c r="U1546" s="62" t="s">
        <v>426</v>
      </c>
      <c r="V1546" s="62"/>
      <c r="W1546" s="52">
        <v>26436091</v>
      </c>
      <c r="X1546" s="57"/>
      <c r="Z1546" s="104" t="s">
        <v>3246</v>
      </c>
      <c r="AA1546" s="47" t="str">
        <f>CONCATENATE("&gt;",F1546,"_",C1546," ",Z1546)</f>
        <v>&gt;SINV-probe HEX_ Alpha.SindV</v>
      </c>
      <c r="AB1546" s="44" t="str">
        <f>P1546</f>
        <v>ATGACGAGTATTGGGAGGAGTTTG</v>
      </c>
      <c r="AH1546" s="45">
        <v>1545</v>
      </c>
    </row>
    <row r="1547" spans="1:34" ht="14.25" customHeight="1" thickTop="1" thickBot="1" x14ac:dyDescent="0.25">
      <c r="A1547" s="71">
        <v>100</v>
      </c>
      <c r="B1547" s="53">
        <f>(I1547/1000)/(A1547/1000000)</f>
        <v>103</v>
      </c>
      <c r="C1547" s="220"/>
      <c r="F1547" s="81" t="s">
        <v>2862</v>
      </c>
      <c r="H1547" s="48">
        <v>103</v>
      </c>
      <c r="I1547" s="49">
        <v>10.3</v>
      </c>
      <c r="J1547" s="95">
        <v>84</v>
      </c>
      <c r="K1547" s="271">
        <v>28887</v>
      </c>
      <c r="L1547" s="50">
        <v>8110</v>
      </c>
      <c r="M1547" s="48">
        <v>45</v>
      </c>
      <c r="N1547" s="75">
        <v>58.4</v>
      </c>
      <c r="O1547" s="61">
        <v>103</v>
      </c>
      <c r="P1547" s="44" t="s">
        <v>969</v>
      </c>
      <c r="Q1547" s="56">
        <v>22</v>
      </c>
      <c r="R1547" s="48" t="s">
        <v>384</v>
      </c>
      <c r="S1547" s="62" t="s">
        <v>406</v>
      </c>
      <c r="T1547" s="73" t="s">
        <v>2852</v>
      </c>
      <c r="U1547" s="62" t="s">
        <v>804</v>
      </c>
      <c r="V1547" s="62"/>
      <c r="W1547" s="52">
        <v>26436092</v>
      </c>
      <c r="X1547" s="57"/>
      <c r="Z1547" s="104" t="s">
        <v>3249</v>
      </c>
      <c r="AA1547" s="47" t="str">
        <f>CONCATENATE("&gt;",F1547,"_",C1547," ",Z1547)</f>
        <v>&gt;Usutu_P TEX_ Flav.USUV</v>
      </c>
      <c r="AB1547" s="44" t="str">
        <f>P1547</f>
        <v>ACCGTCACAATCACTGAAGCAT</v>
      </c>
      <c r="AH1547" s="45">
        <v>1546</v>
      </c>
    </row>
    <row r="1548" spans="1:34" ht="14.25" customHeight="1" thickTop="1" thickBot="1" x14ac:dyDescent="0.25">
      <c r="A1548" s="71">
        <v>100</v>
      </c>
      <c r="B1548" s="53">
        <f>(I1548/1000)/(A1548/1000000)</f>
        <v>315</v>
      </c>
      <c r="C1548" s="220" t="s">
        <v>3266</v>
      </c>
      <c r="F1548" s="81" t="s">
        <v>2488</v>
      </c>
      <c r="H1548" s="48">
        <v>315</v>
      </c>
      <c r="I1548" s="49">
        <v>31.5</v>
      </c>
      <c r="J1548" s="95">
        <v>252</v>
      </c>
      <c r="K1548" s="271">
        <v>17411</v>
      </c>
      <c r="L1548" s="50">
        <v>7996</v>
      </c>
      <c r="M1548" s="48">
        <v>44</v>
      </c>
      <c r="N1548" s="75">
        <v>62.4</v>
      </c>
      <c r="O1548" s="61">
        <v>315</v>
      </c>
      <c r="P1548" s="44" t="s">
        <v>2489</v>
      </c>
      <c r="Q1548" s="56">
        <v>26</v>
      </c>
      <c r="R1548" s="48" t="s">
        <v>384</v>
      </c>
      <c r="S1548" s="62" t="s">
        <v>385</v>
      </c>
      <c r="T1548" s="73"/>
      <c r="U1548" s="62"/>
      <c r="V1548" s="62"/>
      <c r="W1548" s="52">
        <v>26376736</v>
      </c>
      <c r="X1548" s="57"/>
      <c r="Z1548" s="104" t="s">
        <v>3209</v>
      </c>
      <c r="AA1548" s="47" t="str">
        <f>CONCATENATE("&gt;",F1548,"_",C1548," ",Z1548)</f>
        <v>&gt;DUGV-Sp184-f_683a Nairo.NSD.DGBV</v>
      </c>
      <c r="AB1548" s="44" t="str">
        <f>P1548</f>
        <v>CTAGCAGAAATGAAAATGGCYCTTGC</v>
      </c>
      <c r="AH1548" s="45">
        <v>1547</v>
      </c>
    </row>
    <row r="1549" spans="1:34" ht="14.25" customHeight="1" thickTop="1" thickBot="1" x14ac:dyDescent="0.25">
      <c r="A1549" s="71">
        <v>100</v>
      </c>
      <c r="B1549" s="53">
        <f>(I1549/1000)/(A1549/1000000)</f>
        <v>321</v>
      </c>
      <c r="C1549" s="220" t="s">
        <v>3267</v>
      </c>
      <c r="F1549" s="81" t="s">
        <v>2490</v>
      </c>
      <c r="H1549" s="48">
        <v>321</v>
      </c>
      <c r="I1549" s="49">
        <v>32.1</v>
      </c>
      <c r="J1549" s="95">
        <v>257</v>
      </c>
      <c r="K1549" s="271">
        <v>31656</v>
      </c>
      <c r="L1549" s="50">
        <v>8005</v>
      </c>
      <c r="M1549" s="48">
        <v>44</v>
      </c>
      <c r="N1549" s="75">
        <v>62.4</v>
      </c>
      <c r="O1549" s="61">
        <v>321</v>
      </c>
      <c r="P1549" s="44" t="s">
        <v>2491</v>
      </c>
      <c r="Q1549" s="56">
        <v>26</v>
      </c>
      <c r="R1549" s="48" t="s">
        <v>384</v>
      </c>
      <c r="S1549" s="62" t="s">
        <v>385</v>
      </c>
      <c r="T1549" s="73"/>
      <c r="U1549" s="62"/>
      <c r="V1549" s="62"/>
      <c r="W1549" s="52">
        <v>26376737</v>
      </c>
      <c r="X1549" s="57"/>
      <c r="Z1549" s="104" t="s">
        <v>3209</v>
      </c>
      <c r="AA1549" s="47" t="str">
        <f>CONCATENATE("&gt;",F1549,"_",C1549," ",Z1549)</f>
        <v>&gt;DUGV-Sp293-r_684a Nairo.NSD.DGBV</v>
      </c>
      <c r="AB1549" s="44" t="str">
        <f>P1549</f>
        <v>GCACAYTCATAGATTGGAGCACAGAA</v>
      </c>
      <c r="AH1549" s="45">
        <v>1548</v>
      </c>
    </row>
    <row r="1550" spans="1:34" ht="14.25" customHeight="1" thickTop="1" thickBot="1" x14ac:dyDescent="0.25">
      <c r="A1550" s="71">
        <v>100</v>
      </c>
      <c r="B1550" s="53">
        <f>(I1550/1000)/(A1550/1000000)</f>
        <v>84.000000000000014</v>
      </c>
      <c r="C1550" s="220" t="s">
        <v>3169</v>
      </c>
      <c r="F1550" s="81" t="s">
        <v>2496</v>
      </c>
      <c r="H1550" s="48">
        <v>84</v>
      </c>
      <c r="I1550" s="49">
        <v>8.4</v>
      </c>
      <c r="J1550" s="95">
        <v>81</v>
      </c>
      <c r="K1550" s="271">
        <v>27791</v>
      </c>
      <c r="L1550" s="50">
        <v>9628</v>
      </c>
      <c r="M1550" s="48">
        <v>37</v>
      </c>
      <c r="N1550" s="75">
        <v>61.5</v>
      </c>
      <c r="O1550" s="61">
        <v>84</v>
      </c>
      <c r="P1550" s="44" t="s">
        <v>2498</v>
      </c>
      <c r="Q1550" s="56">
        <v>28</v>
      </c>
      <c r="R1550" s="48" t="s">
        <v>384</v>
      </c>
      <c r="S1550" s="62" t="s">
        <v>406</v>
      </c>
      <c r="T1550" s="73" t="s">
        <v>278</v>
      </c>
      <c r="U1550" s="62" t="s">
        <v>426</v>
      </c>
      <c r="V1550" s="62"/>
      <c r="W1550" s="52">
        <v>26376738</v>
      </c>
      <c r="X1550" s="57"/>
      <c r="Z1550" s="104" t="s">
        <v>3209</v>
      </c>
      <c r="AA1550" s="47" t="str">
        <f>CONCATENATE("&gt;",F1550,"_",C1550," ",Z1550)</f>
        <v>&gt;DUGV-Sp230-s_685b Nairo.NSD.DGBV</v>
      </c>
      <c r="AB1550" s="44" t="str">
        <f>P1550</f>
        <v>ACTCAATCTTTTCTAATGCTCTRGTGGA</v>
      </c>
      <c r="AH1550" s="45">
        <v>1549</v>
      </c>
    </row>
    <row r="1551" spans="1:34" ht="14.25" customHeight="1" thickTop="1" thickBot="1" x14ac:dyDescent="0.25">
      <c r="A1551" s="71">
        <v>100</v>
      </c>
      <c r="B1551" s="53">
        <f>(I1551/1000)/(A1551/1000000)</f>
        <v>303</v>
      </c>
      <c r="C1551" s="220"/>
      <c r="F1551" s="81" t="s">
        <v>1423</v>
      </c>
      <c r="H1551" s="48">
        <v>303</v>
      </c>
      <c r="I1551" s="49">
        <v>30.3</v>
      </c>
      <c r="J1551" s="95">
        <v>232</v>
      </c>
      <c r="K1551" s="224">
        <v>43505</v>
      </c>
      <c r="L1551" s="50">
        <v>7652</v>
      </c>
      <c r="M1551" s="48">
        <v>40</v>
      </c>
      <c r="N1551" s="75">
        <v>59.7</v>
      </c>
      <c r="O1551" s="61">
        <v>303</v>
      </c>
      <c r="P1551" s="44" t="s">
        <v>1424</v>
      </c>
      <c r="Q1551" s="56">
        <v>25</v>
      </c>
      <c r="R1551" s="48" t="s">
        <v>384</v>
      </c>
      <c r="S1551" s="62" t="s">
        <v>385</v>
      </c>
      <c r="T1551" s="73"/>
      <c r="U1551" s="62"/>
      <c r="V1551" s="62"/>
      <c r="W1551" s="52">
        <v>26376215</v>
      </c>
      <c r="X1551" s="57"/>
      <c r="AA1551" s="47" t="str">
        <f>CONCATENATE("&gt;",F1551,"_",C1551," ",Z1551)</f>
        <v xml:space="preserve">&gt;ACT-1005-F_ </v>
      </c>
      <c r="AB1551" s="44" t="str">
        <f>P1551</f>
        <v>CAGCACAATGAAGATCAAGATCATC</v>
      </c>
      <c r="AH1551" s="45">
        <v>1550</v>
      </c>
    </row>
    <row r="1552" spans="1:34" ht="14.25" customHeight="1" thickTop="1" thickBot="1" x14ac:dyDescent="0.25">
      <c r="A1552" s="71">
        <v>100</v>
      </c>
      <c r="B1552" s="53">
        <f>(I1552/1000)/(A1552/1000000)</f>
        <v>272</v>
      </c>
      <c r="C1552" s="220"/>
      <c r="F1552" s="81" t="s">
        <v>1423</v>
      </c>
      <c r="H1552" s="48">
        <v>272</v>
      </c>
      <c r="I1552" s="49">
        <v>27.2</v>
      </c>
      <c r="J1552" s="95">
        <v>209</v>
      </c>
      <c r="K1552" s="224">
        <v>43807</v>
      </c>
      <c r="L1552" s="50">
        <v>7652</v>
      </c>
      <c r="M1552" s="48">
        <v>40</v>
      </c>
      <c r="N1552" s="75">
        <v>59.7</v>
      </c>
      <c r="O1552" s="61">
        <v>272</v>
      </c>
      <c r="P1552" s="44" t="s">
        <v>1424</v>
      </c>
      <c r="Q1552" s="56">
        <v>25</v>
      </c>
      <c r="R1552" s="48" t="s">
        <v>384</v>
      </c>
      <c r="S1552" s="62" t="s">
        <v>385</v>
      </c>
      <c r="T1552" s="73"/>
      <c r="U1552" s="62"/>
      <c r="V1552" s="62"/>
      <c r="W1552" s="52">
        <v>26376216</v>
      </c>
      <c r="X1552" s="57"/>
      <c r="AA1552" s="47" t="str">
        <f>CONCATENATE("&gt;",F1552,"_",C1552," ",Z1552)</f>
        <v xml:space="preserve">&gt;ACT-1005-F_ </v>
      </c>
      <c r="AB1552" s="44" t="str">
        <f>P1552</f>
        <v>CAGCACAATGAAGATCAAGATCATC</v>
      </c>
      <c r="AH1552" s="45">
        <v>1551</v>
      </c>
    </row>
    <row r="1553" spans="1:34" ht="14.25" customHeight="1" thickTop="1" thickBot="1" x14ac:dyDescent="0.25">
      <c r="A1553" s="71">
        <v>100</v>
      </c>
      <c r="B1553" s="53">
        <f>(I1553/1000)/(A1553/1000000)</f>
        <v>567</v>
      </c>
      <c r="C1553" s="220"/>
      <c r="F1553" s="81" t="s">
        <v>1425</v>
      </c>
      <c r="H1553" s="48">
        <v>567</v>
      </c>
      <c r="I1553" s="49">
        <v>56.7</v>
      </c>
      <c r="J1553" s="95">
        <v>376</v>
      </c>
      <c r="K1553" s="271">
        <v>12024</v>
      </c>
      <c r="L1553" s="50">
        <v>6637</v>
      </c>
      <c r="M1553" s="48">
        <v>54</v>
      </c>
      <c r="N1553" s="75">
        <v>62.1</v>
      </c>
      <c r="O1553" s="61">
        <v>567</v>
      </c>
      <c r="P1553" s="44" t="s">
        <v>1426</v>
      </c>
      <c r="Q1553" s="56">
        <v>22</v>
      </c>
      <c r="R1553" s="48" t="s">
        <v>384</v>
      </c>
      <c r="S1553" s="62" t="s">
        <v>385</v>
      </c>
      <c r="T1553" s="73"/>
      <c r="U1553" s="62"/>
      <c r="V1553" s="62"/>
      <c r="W1553" s="52">
        <v>26376217</v>
      </c>
      <c r="X1553" s="57"/>
      <c r="AA1553" s="47" t="str">
        <f>CONCATENATE("&gt;",F1553,"_",C1553," ",Z1553)</f>
        <v xml:space="preserve">&gt;ACT-1135-R_ </v>
      </c>
      <c r="AB1553" s="44" t="str">
        <f>P1553</f>
        <v>CGGACTCATCGTACTCCTGCTT</v>
      </c>
      <c r="AH1553" s="45">
        <v>1552</v>
      </c>
    </row>
    <row r="1554" spans="1:34" ht="14.25" customHeight="1" thickTop="1" thickBot="1" x14ac:dyDescent="0.25">
      <c r="A1554" s="71">
        <v>100</v>
      </c>
      <c r="B1554" s="53">
        <f>(I1554/1000)/(A1554/1000000)</f>
        <v>549</v>
      </c>
      <c r="C1554" s="220"/>
      <c r="F1554" s="81" t="s">
        <v>1425</v>
      </c>
      <c r="H1554" s="48">
        <v>549</v>
      </c>
      <c r="I1554" s="49">
        <v>54.9</v>
      </c>
      <c r="J1554" s="95">
        <v>365</v>
      </c>
      <c r="K1554" s="271">
        <v>34639</v>
      </c>
      <c r="L1554" s="50">
        <v>6637</v>
      </c>
      <c r="M1554" s="48">
        <v>54</v>
      </c>
      <c r="N1554" s="75">
        <v>62.1</v>
      </c>
      <c r="O1554" s="61">
        <v>549</v>
      </c>
      <c r="P1554" s="44" t="s">
        <v>1426</v>
      </c>
      <c r="Q1554" s="56">
        <v>22</v>
      </c>
      <c r="R1554" s="48" t="s">
        <v>384</v>
      </c>
      <c r="S1554" s="62" t="s">
        <v>385</v>
      </c>
      <c r="T1554" s="73"/>
      <c r="U1554" s="62"/>
      <c r="V1554" s="62"/>
      <c r="W1554" s="52">
        <v>26376218</v>
      </c>
      <c r="X1554" s="57"/>
      <c r="AA1554" s="47" t="str">
        <f>CONCATENATE("&gt;",F1554,"_",C1554," ",Z1554)</f>
        <v xml:space="preserve">&gt;ACT-1135-R_ </v>
      </c>
      <c r="AB1554" s="44" t="str">
        <f>P1554</f>
        <v>CGGACTCATCGTACTCCTGCTT</v>
      </c>
      <c r="AH1554" s="45">
        <v>1553</v>
      </c>
    </row>
    <row r="1555" spans="1:34" ht="14.25" customHeight="1" thickTop="1" thickBot="1" x14ac:dyDescent="0.25">
      <c r="A1555" s="71">
        <v>100</v>
      </c>
      <c r="B1555" s="53">
        <f>(I1555/1000)/(A1555/1000000)</f>
        <v>96.999999999999986</v>
      </c>
      <c r="C1555" s="220"/>
      <c r="F1555" s="81" t="s">
        <v>2863</v>
      </c>
      <c r="H1555" s="48">
        <v>97</v>
      </c>
      <c r="I1555" s="49">
        <v>9.6999999999999993</v>
      </c>
      <c r="J1555" s="95">
        <v>88</v>
      </c>
      <c r="K1555" s="271">
        <v>11749</v>
      </c>
      <c r="L1555" s="50">
        <v>9047</v>
      </c>
      <c r="M1555" s="48">
        <v>44</v>
      </c>
      <c r="N1555" s="75">
        <v>61.3</v>
      </c>
      <c r="O1555" s="61">
        <v>97</v>
      </c>
      <c r="P1555" s="44" t="s">
        <v>2652</v>
      </c>
      <c r="Q1555" s="56">
        <v>25</v>
      </c>
      <c r="R1555" s="48" t="s">
        <v>384</v>
      </c>
      <c r="S1555" s="62" t="s">
        <v>406</v>
      </c>
      <c r="T1555" s="73" t="s">
        <v>279</v>
      </c>
      <c r="U1555" s="62" t="s">
        <v>426</v>
      </c>
      <c r="V1555" s="62"/>
      <c r="W1555" s="52">
        <v>26376219</v>
      </c>
      <c r="X1555" s="57"/>
      <c r="Z1555" s="104" t="s">
        <v>3234</v>
      </c>
      <c r="AA1555" s="47" t="str">
        <f>CONCATENATE("&gt;",F1555,"_",C1555," ",Z1555)</f>
        <v>&gt;WESSV_p_HEX_ Flav.WESSV</v>
      </c>
      <c r="AB1555" s="44" t="str">
        <f>P1555</f>
        <v>CAACAAAGGGGATGAATAAGTCTCG</v>
      </c>
      <c r="AH1555" s="45">
        <v>1554</v>
      </c>
    </row>
    <row r="1556" spans="1:34" ht="14.25" customHeight="1" thickTop="1" thickBot="1" x14ac:dyDescent="0.25">
      <c r="A1556" s="71">
        <v>100</v>
      </c>
      <c r="B1556" s="53">
        <f>(I1556/1000)/(A1556/1000000)</f>
        <v>57.999999999999993</v>
      </c>
      <c r="C1556" s="220"/>
      <c r="F1556" s="81" t="s">
        <v>2864</v>
      </c>
      <c r="H1556" s="48">
        <v>58</v>
      </c>
      <c r="I1556" s="49">
        <v>5.8</v>
      </c>
      <c r="J1556" s="95">
        <v>51</v>
      </c>
      <c r="K1556" s="271">
        <v>21916</v>
      </c>
      <c r="L1556" s="50">
        <v>8879</v>
      </c>
      <c r="M1556" s="48">
        <v>56</v>
      </c>
      <c r="N1556" s="75">
        <v>66.3</v>
      </c>
      <c r="O1556" s="61">
        <v>58</v>
      </c>
      <c r="P1556" s="44" t="s">
        <v>1544</v>
      </c>
      <c r="Q1556" s="56">
        <v>25</v>
      </c>
      <c r="R1556" s="48" t="s">
        <v>384</v>
      </c>
      <c r="S1556" s="62" t="s">
        <v>406</v>
      </c>
      <c r="T1556" s="73" t="s">
        <v>739</v>
      </c>
      <c r="U1556" s="62" t="s">
        <v>411</v>
      </c>
      <c r="V1556" s="62"/>
      <c r="W1556" s="52">
        <v>26376220</v>
      </c>
      <c r="X1556" s="57"/>
      <c r="AA1556" s="47" t="str">
        <f>CONCATENATE("&gt;",F1556,"_",C1556," ",Z1556)</f>
        <v xml:space="preserve">&gt;ACT-1081-Cy5_ </v>
      </c>
      <c r="AB1556" s="44" t="str">
        <f>P1556</f>
        <v>TCGCTGTCCACCTTCCAGCAGATGT</v>
      </c>
      <c r="AH1556" s="45">
        <v>1555</v>
      </c>
    </row>
    <row r="1557" spans="1:34" ht="14.25" customHeight="1" thickTop="1" thickBot="1" x14ac:dyDescent="0.25">
      <c r="A1557" s="71">
        <v>100</v>
      </c>
      <c r="B1557" s="53">
        <f>(I1557/1000)/(A1557/1000000)</f>
        <v>47</v>
      </c>
      <c r="C1557" s="220"/>
      <c r="F1557" s="81" t="s">
        <v>2865</v>
      </c>
      <c r="H1557" s="48">
        <v>47</v>
      </c>
      <c r="I1557" s="49">
        <v>4.7</v>
      </c>
      <c r="J1557" s="95">
        <v>47</v>
      </c>
      <c r="K1557" s="271">
        <v>18264</v>
      </c>
      <c r="L1557" s="50">
        <v>9974</v>
      </c>
      <c r="M1557" s="48">
        <v>37</v>
      </c>
      <c r="N1557" s="75">
        <v>61.5</v>
      </c>
      <c r="O1557" s="61">
        <v>47</v>
      </c>
      <c r="P1557" s="44" t="s">
        <v>2498</v>
      </c>
      <c r="Q1557" s="56">
        <v>28</v>
      </c>
      <c r="R1557" s="48" t="s">
        <v>384</v>
      </c>
      <c r="S1557" s="62" t="s">
        <v>406</v>
      </c>
      <c r="T1557" s="73" t="s">
        <v>2852</v>
      </c>
      <c r="U1557" s="62" t="s">
        <v>804</v>
      </c>
      <c r="V1557" s="62"/>
      <c r="W1557" s="52">
        <v>26376221</v>
      </c>
      <c r="X1557" s="57"/>
      <c r="Z1557" s="104" t="s">
        <v>3209</v>
      </c>
      <c r="AA1557" s="47" t="str">
        <f>CONCATENATE("&gt;",F1557,"_",C1557," ",Z1557)</f>
        <v>&gt;DUGV-Sp230-s_TEX_ Nairo.NSD.DGBV</v>
      </c>
      <c r="AB1557" s="44" t="str">
        <f>P1557</f>
        <v>ACTCAATCTTTTCTAATGCTCTRGTGGA</v>
      </c>
      <c r="AH1557" s="45">
        <v>1556</v>
      </c>
    </row>
    <row r="1558" spans="1:34" ht="14.25" customHeight="1" thickTop="1" thickBot="1" x14ac:dyDescent="0.25">
      <c r="A1558" s="71">
        <v>100</v>
      </c>
      <c r="B1558" s="53">
        <f>(I1558/1000)/(A1558/1000000)</f>
        <v>397.00000000000006</v>
      </c>
      <c r="C1558" s="220"/>
      <c r="F1558" s="81" t="s">
        <v>1223</v>
      </c>
      <c r="H1558" s="48">
        <v>397</v>
      </c>
      <c r="I1558" s="49">
        <v>39.700000000000003</v>
      </c>
      <c r="J1558" s="95">
        <v>306</v>
      </c>
      <c r="K1558" s="271">
        <v>45962</v>
      </c>
      <c r="L1558" s="50">
        <v>7711</v>
      </c>
      <c r="M1558" s="48">
        <v>36</v>
      </c>
      <c r="N1558" s="75">
        <v>58.1</v>
      </c>
      <c r="O1558" s="61">
        <v>397</v>
      </c>
      <c r="P1558" s="44" t="s">
        <v>1224</v>
      </c>
      <c r="Q1558" s="56">
        <v>25</v>
      </c>
      <c r="R1558" s="48" t="s">
        <v>384</v>
      </c>
      <c r="S1558" s="62" t="s">
        <v>385</v>
      </c>
      <c r="T1558" s="73"/>
      <c r="U1558" s="62"/>
      <c r="V1558" s="62"/>
      <c r="W1558" s="52">
        <v>26343912</v>
      </c>
      <c r="X1558" s="57"/>
      <c r="Z1558" s="104" t="s">
        <v>3304</v>
      </c>
      <c r="AA1558" s="47" t="str">
        <f>CONCATENATE("&gt;",F1558,"_",C1558," ",Z1558)</f>
        <v>&gt;BataiF_ BunyaV.Bunyamw.Batai</v>
      </c>
      <c r="AB1558" s="44" t="str">
        <f>P1558</f>
        <v>GCTGGAAGGTTACTGTATTTAATAC</v>
      </c>
      <c r="AH1558" s="45">
        <v>1557</v>
      </c>
    </row>
    <row r="1559" spans="1:34" ht="14.25" customHeight="1" thickTop="1" thickBot="1" x14ac:dyDescent="0.25">
      <c r="A1559" s="71">
        <v>100</v>
      </c>
      <c r="B1559" s="53">
        <f>(I1559/1000)/(A1559/1000000)</f>
        <v>468.99999999999994</v>
      </c>
      <c r="C1559" s="220" t="s">
        <v>3203</v>
      </c>
      <c r="F1559" s="81" t="s">
        <v>1226</v>
      </c>
      <c r="H1559" s="48">
        <v>469</v>
      </c>
      <c r="I1559" s="49">
        <v>46.9</v>
      </c>
      <c r="J1559" s="95">
        <v>317</v>
      </c>
      <c r="K1559" s="271">
        <v>20029</v>
      </c>
      <c r="L1559" s="50">
        <v>6759</v>
      </c>
      <c r="M1559" s="48">
        <v>50</v>
      </c>
      <c r="N1559" s="75">
        <v>60.3</v>
      </c>
      <c r="O1559" s="61">
        <v>469</v>
      </c>
      <c r="P1559" s="44" t="s">
        <v>1227</v>
      </c>
      <c r="Q1559" s="56">
        <v>22</v>
      </c>
      <c r="R1559" s="48" t="s">
        <v>384</v>
      </c>
      <c r="S1559" s="62" t="s">
        <v>385</v>
      </c>
      <c r="T1559" s="73"/>
      <c r="U1559" s="62"/>
      <c r="V1559" s="62"/>
      <c r="W1559" s="52">
        <v>26343913</v>
      </c>
      <c r="X1559" s="57"/>
      <c r="Y1559" s="220"/>
      <c r="Z1559" s="104" t="s">
        <v>3304</v>
      </c>
      <c r="AA1559" s="47" t="str">
        <f>CONCATENATE("&gt;",F1559,"_",C1559," ",Z1559)</f>
        <v>&gt;BataiR_775a BunyaV.Bunyamw.Batai</v>
      </c>
      <c r="AB1559" s="44" t="str">
        <f>P1559</f>
        <v>CAAGGAATCCACTGAGTCTGTG</v>
      </c>
      <c r="AH1559" s="45">
        <v>1558</v>
      </c>
    </row>
    <row r="1560" spans="1:34" ht="14.25" customHeight="1" thickTop="1" thickBot="1" x14ac:dyDescent="0.25">
      <c r="A1560" s="71">
        <v>100</v>
      </c>
      <c r="B1560" s="53">
        <f>(I1560/1000)/(A1560/1000000)</f>
        <v>226</v>
      </c>
      <c r="C1560" s="220"/>
      <c r="F1560" s="81" t="s">
        <v>2866</v>
      </c>
      <c r="H1560" s="48">
        <v>226</v>
      </c>
      <c r="I1560" s="49">
        <v>22.6</v>
      </c>
      <c r="J1560" s="95">
        <v>212</v>
      </c>
      <c r="K1560" s="271">
        <v>35217</v>
      </c>
      <c r="L1560" s="50">
        <v>9393</v>
      </c>
      <c r="M1560" s="48">
        <v>50</v>
      </c>
      <c r="N1560" s="75">
        <v>64.8</v>
      </c>
      <c r="O1560" s="61">
        <v>226</v>
      </c>
      <c r="P1560" s="44" t="s">
        <v>2748</v>
      </c>
      <c r="Q1560" s="56">
        <v>26</v>
      </c>
      <c r="R1560" s="48" t="s">
        <v>384</v>
      </c>
      <c r="S1560" s="62" t="s">
        <v>406</v>
      </c>
      <c r="T1560" s="73" t="s">
        <v>2852</v>
      </c>
      <c r="U1560" s="62" t="s">
        <v>804</v>
      </c>
      <c r="V1560" s="62"/>
      <c r="W1560" s="52">
        <v>26343914</v>
      </c>
      <c r="X1560" s="57"/>
      <c r="Z1560" s="104" t="s">
        <v>3310</v>
      </c>
      <c r="AA1560" s="47" t="str">
        <f>CONCATENATE("&gt;",F1560,"_",C1560," ",Z1560)</f>
        <v>&gt;BUNV-M_Probe_M11852_TEX_ BunyaV.Bunyamw</v>
      </c>
      <c r="AB1560" s="44" t="str">
        <f>P1560</f>
        <v>TGACGAACATTGCACTGGCCAATGTC</v>
      </c>
      <c r="AH1560" s="45">
        <v>1559</v>
      </c>
    </row>
    <row r="1561" spans="1:34" ht="14.25" customHeight="1" thickTop="1" thickBot="1" x14ac:dyDescent="0.25">
      <c r="A1561" s="71">
        <v>100</v>
      </c>
      <c r="B1561" s="53">
        <f>(I1561/1000)/(A1561/1000000)</f>
        <v>294</v>
      </c>
      <c r="C1561" s="220"/>
      <c r="F1561" s="81" t="s">
        <v>1423</v>
      </c>
      <c r="H1561" s="48">
        <v>294</v>
      </c>
      <c r="I1561" s="49">
        <v>29.4</v>
      </c>
      <c r="J1561" s="95">
        <v>225</v>
      </c>
      <c r="K1561" s="271">
        <v>27607</v>
      </c>
      <c r="L1561" s="50">
        <v>7652</v>
      </c>
      <c r="M1561" s="48">
        <v>40</v>
      </c>
      <c r="N1561" s="75">
        <v>59.7</v>
      </c>
      <c r="O1561" s="61">
        <v>294</v>
      </c>
      <c r="P1561" s="44" t="s">
        <v>1424</v>
      </c>
      <c r="Q1561" s="56">
        <v>25</v>
      </c>
      <c r="R1561" s="48" t="s">
        <v>384</v>
      </c>
      <c r="S1561" s="62" t="s">
        <v>385</v>
      </c>
      <c r="T1561" s="73"/>
      <c r="U1561" s="62"/>
      <c r="V1561" s="62"/>
      <c r="W1561" s="52">
        <v>26335321</v>
      </c>
      <c r="X1561" s="57"/>
      <c r="AA1561" s="47" t="str">
        <f>CONCATENATE("&gt;",F1561,"_",C1561," ",Z1561)</f>
        <v xml:space="preserve">&gt;ACT-1005-F_ </v>
      </c>
      <c r="AB1561" s="44" t="str">
        <f>P1561</f>
        <v>CAGCACAATGAAGATCAAGATCATC</v>
      </c>
      <c r="AH1561" s="45">
        <v>1560</v>
      </c>
    </row>
    <row r="1562" spans="1:34" ht="14.25" customHeight="1" thickTop="1" thickBot="1" x14ac:dyDescent="0.25">
      <c r="A1562" s="71">
        <v>100</v>
      </c>
      <c r="B1562" s="53">
        <f>(I1562/1000)/(A1562/1000000)</f>
        <v>367</v>
      </c>
      <c r="C1562" s="220"/>
      <c r="F1562" s="81" t="s">
        <v>1423</v>
      </c>
      <c r="H1562" s="48">
        <v>367</v>
      </c>
      <c r="I1562" s="49">
        <v>36.700000000000003</v>
      </c>
      <c r="J1562" s="95">
        <v>281</v>
      </c>
      <c r="K1562" s="271">
        <v>34973</v>
      </c>
      <c r="L1562" s="50">
        <v>7652</v>
      </c>
      <c r="M1562" s="48">
        <v>40</v>
      </c>
      <c r="N1562" s="75">
        <v>59.7</v>
      </c>
      <c r="O1562" s="61">
        <v>367</v>
      </c>
      <c r="P1562" s="44" t="s">
        <v>1424</v>
      </c>
      <c r="Q1562" s="56">
        <v>25</v>
      </c>
      <c r="R1562" s="48" t="s">
        <v>384</v>
      </c>
      <c r="S1562" s="62" t="s">
        <v>385</v>
      </c>
      <c r="T1562" s="73"/>
      <c r="U1562" s="62"/>
      <c r="V1562" s="62"/>
      <c r="W1562" s="52">
        <v>26335322</v>
      </c>
      <c r="X1562" s="57"/>
      <c r="AA1562" s="47" t="str">
        <f>CONCATENATE("&gt;",F1562,"_",C1562," ",Z1562)</f>
        <v xml:space="preserve">&gt;ACT-1005-F_ </v>
      </c>
      <c r="AB1562" s="44" t="str">
        <f>P1562</f>
        <v>CAGCACAATGAAGATCAAGATCATC</v>
      </c>
      <c r="AH1562" s="45">
        <v>1561</v>
      </c>
    </row>
    <row r="1563" spans="1:34" ht="14.25" customHeight="1" thickTop="1" thickBot="1" x14ac:dyDescent="0.25">
      <c r="A1563" s="71">
        <v>100</v>
      </c>
      <c r="B1563" s="53">
        <f>(I1563/1000)/(A1563/1000000)</f>
        <v>523</v>
      </c>
      <c r="C1563" s="220"/>
      <c r="F1563" s="81" t="s">
        <v>1425</v>
      </c>
      <c r="H1563" s="48">
        <v>523</v>
      </c>
      <c r="I1563" s="49">
        <v>52.3</v>
      </c>
      <c r="J1563" s="95">
        <v>347</v>
      </c>
      <c r="K1563" s="271">
        <v>14185</v>
      </c>
      <c r="L1563" s="50">
        <v>6637</v>
      </c>
      <c r="M1563" s="48">
        <v>54</v>
      </c>
      <c r="N1563" s="75">
        <v>62.1</v>
      </c>
      <c r="O1563" s="61">
        <v>523</v>
      </c>
      <c r="P1563" s="44" t="s">
        <v>1426</v>
      </c>
      <c r="Q1563" s="56">
        <v>22</v>
      </c>
      <c r="R1563" s="48" t="s">
        <v>384</v>
      </c>
      <c r="S1563" s="62" t="s">
        <v>385</v>
      </c>
      <c r="T1563" s="73"/>
      <c r="U1563" s="62"/>
      <c r="V1563" s="62"/>
      <c r="W1563" s="52">
        <v>26335323</v>
      </c>
      <c r="X1563" s="57"/>
      <c r="AA1563" s="47" t="str">
        <f>CONCATENATE("&gt;",F1563,"_",C1563," ",Z1563)</f>
        <v xml:space="preserve">&gt;ACT-1135-R_ </v>
      </c>
      <c r="AB1563" s="44" t="str">
        <f>P1563</f>
        <v>CGGACTCATCGTACTCCTGCTT</v>
      </c>
      <c r="AH1563" s="45">
        <v>1562</v>
      </c>
    </row>
    <row r="1564" spans="1:34" ht="14.25" customHeight="1" thickTop="1" thickBot="1" x14ac:dyDescent="0.25">
      <c r="A1564" s="71">
        <v>100</v>
      </c>
      <c r="B1564" s="53">
        <f>(I1564/1000)/(A1564/1000000)</f>
        <v>545</v>
      </c>
      <c r="C1564" s="220"/>
      <c r="F1564" s="81" t="s">
        <v>1425</v>
      </c>
      <c r="H1564" s="48">
        <v>545</v>
      </c>
      <c r="I1564" s="49">
        <v>54.5</v>
      </c>
      <c r="J1564" s="95">
        <v>362</v>
      </c>
      <c r="K1564" s="271">
        <v>31352</v>
      </c>
      <c r="L1564" s="50">
        <v>6637</v>
      </c>
      <c r="M1564" s="48">
        <v>54</v>
      </c>
      <c r="N1564" s="75">
        <v>62.1</v>
      </c>
      <c r="O1564" s="61">
        <v>545</v>
      </c>
      <c r="P1564" s="44" t="s">
        <v>1426</v>
      </c>
      <c r="Q1564" s="56">
        <v>22</v>
      </c>
      <c r="R1564" s="48" t="s">
        <v>384</v>
      </c>
      <c r="S1564" s="62" t="s">
        <v>385</v>
      </c>
      <c r="T1564" s="73"/>
      <c r="U1564" s="62"/>
      <c r="V1564" s="62"/>
      <c r="W1564" s="52">
        <v>26335324</v>
      </c>
      <c r="X1564" s="57"/>
      <c r="AA1564" s="47" t="str">
        <f>CONCATENATE("&gt;",F1564,"_",C1564," ",Z1564)</f>
        <v xml:space="preserve">&gt;ACT-1135-R_ </v>
      </c>
      <c r="AB1564" s="44" t="str">
        <f>P1564</f>
        <v>CGGACTCATCGTACTCCTGCTT</v>
      </c>
      <c r="AH1564" s="45">
        <v>1563</v>
      </c>
    </row>
    <row r="1565" spans="1:34" ht="14.25" customHeight="1" thickTop="1" thickBot="1" x14ac:dyDescent="0.25">
      <c r="A1565" s="71">
        <v>100</v>
      </c>
      <c r="B1565" s="53">
        <f>(I1565/1000)/(A1565/1000000)</f>
        <v>183</v>
      </c>
      <c r="C1565" s="220"/>
      <c r="F1565" s="81" t="s">
        <v>1432</v>
      </c>
      <c r="H1565" s="48">
        <v>183</v>
      </c>
      <c r="I1565" s="49">
        <v>18.3</v>
      </c>
      <c r="J1565" s="95">
        <v>162</v>
      </c>
      <c r="K1565" s="271">
        <v>12540</v>
      </c>
      <c r="L1565" s="50">
        <v>8868</v>
      </c>
      <c r="M1565" s="48">
        <v>56</v>
      </c>
      <c r="N1565" s="75">
        <v>66.3</v>
      </c>
      <c r="O1565" s="61">
        <v>183</v>
      </c>
      <c r="P1565" s="44" t="s">
        <v>1544</v>
      </c>
      <c r="Q1565" s="56">
        <v>25</v>
      </c>
      <c r="R1565" s="48" t="s">
        <v>384</v>
      </c>
      <c r="S1565" s="62" t="s">
        <v>406</v>
      </c>
      <c r="T1565" s="73" t="s">
        <v>279</v>
      </c>
      <c r="U1565" s="62" t="s">
        <v>426</v>
      </c>
      <c r="V1565" s="62"/>
      <c r="W1565" s="52">
        <v>26335325</v>
      </c>
      <c r="X1565" s="57"/>
      <c r="AA1565" s="47" t="str">
        <f>CONCATENATE("&gt;",F1565,"_",C1565," ",Z1565)</f>
        <v xml:space="preserve">&gt;ACT-1081-HEX_ </v>
      </c>
      <c r="AB1565" s="44" t="str">
        <f>P1565</f>
        <v>TCGCTGTCCACCTTCCAGCAGATGT</v>
      </c>
      <c r="AH1565" s="45">
        <v>1564</v>
      </c>
    </row>
    <row r="1566" spans="1:34" ht="14.25" customHeight="1" thickTop="1" thickBot="1" x14ac:dyDescent="0.25">
      <c r="A1566" s="71">
        <v>100</v>
      </c>
      <c r="B1566" s="53">
        <f>(I1566/1000)/(A1566/1000000)</f>
        <v>216</v>
      </c>
      <c r="C1566" s="220"/>
      <c r="F1566" s="81" t="s">
        <v>1432</v>
      </c>
      <c r="H1566" s="48">
        <v>216</v>
      </c>
      <c r="I1566" s="49">
        <v>21.6</v>
      </c>
      <c r="J1566" s="95">
        <v>192</v>
      </c>
      <c r="K1566" s="271">
        <v>11110</v>
      </c>
      <c r="L1566" s="50">
        <v>8868</v>
      </c>
      <c r="M1566" s="48">
        <v>56</v>
      </c>
      <c r="N1566" s="75">
        <v>66.3</v>
      </c>
      <c r="O1566" s="61">
        <v>216</v>
      </c>
      <c r="P1566" s="44" t="s">
        <v>1544</v>
      </c>
      <c r="Q1566" s="56">
        <v>25</v>
      </c>
      <c r="R1566" s="48" t="s">
        <v>384</v>
      </c>
      <c r="S1566" s="62" t="s">
        <v>406</v>
      </c>
      <c r="T1566" s="73" t="s">
        <v>279</v>
      </c>
      <c r="U1566" s="62" t="s">
        <v>426</v>
      </c>
      <c r="V1566" s="62"/>
      <c r="W1566" s="52">
        <v>26335326</v>
      </c>
      <c r="X1566" s="57"/>
      <c r="AA1566" s="47" t="str">
        <f>CONCATENATE("&gt;",F1566,"_",C1566," ",Z1566)</f>
        <v xml:space="preserve">&gt;ACT-1081-HEX_ </v>
      </c>
      <c r="AB1566" s="44" t="str">
        <f>P1566</f>
        <v>TCGCTGTCCACCTTCCAGCAGATGT</v>
      </c>
      <c r="AH1566" s="45">
        <v>1565</v>
      </c>
    </row>
    <row r="1567" spans="1:34" ht="14.25" customHeight="1" thickTop="1" thickBot="1" x14ac:dyDescent="0.25">
      <c r="A1567" s="71">
        <v>100</v>
      </c>
      <c r="B1567" s="53">
        <f>(I1567/1000)/(A1567/1000000)</f>
        <v>281</v>
      </c>
      <c r="F1567" s="81" t="s">
        <v>2526</v>
      </c>
      <c r="H1567" s="48">
        <v>281</v>
      </c>
      <c r="I1567" s="49">
        <v>28.1</v>
      </c>
      <c r="J1567" s="95">
        <v>221</v>
      </c>
      <c r="K1567" s="271">
        <v>41518</v>
      </c>
      <c r="L1567" s="50">
        <v>7861</v>
      </c>
      <c r="M1567" s="48">
        <v>40</v>
      </c>
      <c r="N1567" s="75">
        <v>59.7</v>
      </c>
      <c r="O1567" s="61">
        <v>281</v>
      </c>
      <c r="P1567" s="44" t="s">
        <v>2527</v>
      </c>
      <c r="Q1567" s="56">
        <v>25</v>
      </c>
      <c r="R1567" s="48" t="s">
        <v>384</v>
      </c>
      <c r="S1567" s="62" t="s">
        <v>385</v>
      </c>
      <c r="T1567" s="73"/>
      <c r="U1567" s="62"/>
      <c r="V1567" s="62"/>
      <c r="W1567" s="52">
        <v>26335327</v>
      </c>
      <c r="X1567" s="57"/>
      <c r="Z1567" s="104" t="s">
        <v>3234</v>
      </c>
      <c r="AA1567" s="47" t="str">
        <f>CONCATENATE("&gt;",F1567,"_",C1567," ",Z1567)</f>
        <v>&gt;WESSV_f_ Flav.WESSV</v>
      </c>
      <c r="AB1567" s="44" t="str">
        <f>P1567</f>
        <v>GAAAGGAGTAGAAGAAAGGAGATTC</v>
      </c>
      <c r="AH1567" s="45">
        <v>1566</v>
      </c>
    </row>
    <row r="1568" spans="1:34" ht="14.25" customHeight="1" thickTop="1" thickBot="1" x14ac:dyDescent="0.25">
      <c r="A1568" s="71">
        <v>100</v>
      </c>
      <c r="B1568" s="53">
        <f>(I1568/1000)/(A1568/1000000)</f>
        <v>492.99999999999994</v>
      </c>
      <c r="F1568" s="81" t="s">
        <v>2528</v>
      </c>
      <c r="H1568" s="48">
        <v>493</v>
      </c>
      <c r="I1568" s="49">
        <v>49.3</v>
      </c>
      <c r="J1568" s="95">
        <v>343</v>
      </c>
      <c r="K1568" s="271">
        <v>20394</v>
      </c>
      <c r="L1568" s="50">
        <v>6966</v>
      </c>
      <c r="M1568" s="48">
        <v>47</v>
      </c>
      <c r="N1568" s="75">
        <v>60.6</v>
      </c>
      <c r="O1568" s="61">
        <v>493</v>
      </c>
      <c r="P1568" s="44" t="s">
        <v>2529</v>
      </c>
      <c r="Q1568" s="56">
        <v>23</v>
      </c>
      <c r="R1568" s="48" t="s">
        <v>384</v>
      </c>
      <c r="S1568" s="62" t="s">
        <v>385</v>
      </c>
      <c r="T1568" s="73"/>
      <c r="U1568" s="62"/>
      <c r="V1568" s="62"/>
      <c r="W1568" s="52">
        <v>26335328</v>
      </c>
      <c r="X1568" s="57"/>
      <c r="Z1568" s="104" t="s">
        <v>3234</v>
      </c>
      <c r="AA1568" s="47" t="str">
        <f>CONCATENATE("&gt;",F1568,"_",C1568," ",Z1568)</f>
        <v>&gt;WESSV_r_ Flav.WESSV</v>
      </c>
      <c r="AB1568" s="44" t="str">
        <f>P1568</f>
        <v>TAGGTTCTTCACTCTAGCCGCTA</v>
      </c>
      <c r="AH1568" s="45">
        <v>1567</v>
      </c>
    </row>
    <row r="1569" spans="1:34" ht="14.25" customHeight="1" thickTop="1" thickBot="1" x14ac:dyDescent="0.25">
      <c r="A1569" s="71">
        <v>100</v>
      </c>
      <c r="B1569" s="53">
        <f>(I1569/1000)/(A1569/1000000)</f>
        <v>134</v>
      </c>
      <c r="C1569" s="220" t="s">
        <v>3196</v>
      </c>
      <c r="F1569" s="81" t="s">
        <v>2530</v>
      </c>
      <c r="H1569" s="48">
        <v>134</v>
      </c>
      <c r="I1569" s="49">
        <v>13.4</v>
      </c>
      <c r="J1569" s="95">
        <v>118</v>
      </c>
      <c r="K1569" s="271">
        <v>16163</v>
      </c>
      <c r="L1569" s="50">
        <v>8840</v>
      </c>
      <c r="M1569" s="48">
        <v>44</v>
      </c>
      <c r="N1569" s="75">
        <v>61.3</v>
      </c>
      <c r="O1569" s="61">
        <v>134</v>
      </c>
      <c r="P1569" s="44" t="s">
        <v>2652</v>
      </c>
      <c r="Q1569" s="56">
        <v>25</v>
      </c>
      <c r="R1569" s="48" t="s">
        <v>384</v>
      </c>
      <c r="S1569" s="62" t="s">
        <v>406</v>
      </c>
      <c r="T1569" s="73" t="s">
        <v>278</v>
      </c>
      <c r="U1569" s="62" t="s">
        <v>426</v>
      </c>
      <c r="V1569" s="62"/>
      <c r="W1569" s="52">
        <v>26335329</v>
      </c>
      <c r="X1569" s="57"/>
      <c r="Z1569" s="104" t="s">
        <v>3234</v>
      </c>
      <c r="AA1569" s="47" t="str">
        <f>CONCATENATE("&gt;",F1569,"_",C1569," ",Z1569)</f>
        <v>&gt;WESSV_p_663c Flav.WESSV</v>
      </c>
      <c r="AB1569" s="44" t="str">
        <f>P1569</f>
        <v>CAACAAAGGGGATGAATAAGTCTCG</v>
      </c>
      <c r="AH1569" s="45">
        <v>1568</v>
      </c>
    </row>
    <row r="1570" spans="1:34" ht="14.25" customHeight="1" thickTop="1" thickBot="1" x14ac:dyDescent="0.25">
      <c r="A1570" s="71">
        <v>100</v>
      </c>
      <c r="B1570" s="53">
        <f>(I1570/1000)/(A1570/1000000)</f>
        <v>317</v>
      </c>
      <c r="C1570" s="220" t="s">
        <v>3165</v>
      </c>
      <c r="F1570" s="81" t="s">
        <v>2534</v>
      </c>
      <c r="H1570" s="48">
        <v>317</v>
      </c>
      <c r="I1570" s="49">
        <v>31.7</v>
      </c>
      <c r="J1570" s="95">
        <v>272</v>
      </c>
      <c r="K1570" s="271">
        <v>19968</v>
      </c>
      <c r="L1570" s="50">
        <v>8590</v>
      </c>
      <c r="M1570" s="48">
        <v>57</v>
      </c>
      <c r="N1570" s="75">
        <v>69.5</v>
      </c>
      <c r="O1570" s="61">
        <v>317</v>
      </c>
      <c r="P1570" s="44" t="s">
        <v>2535</v>
      </c>
      <c r="Q1570" s="56">
        <v>28</v>
      </c>
      <c r="R1570" s="48" t="s">
        <v>384</v>
      </c>
      <c r="S1570" s="62" t="s">
        <v>385</v>
      </c>
      <c r="T1570" s="73"/>
      <c r="U1570" s="62"/>
      <c r="V1570" s="62"/>
      <c r="W1570" s="52">
        <v>26335330</v>
      </c>
      <c r="X1570" s="57"/>
      <c r="Y1570" s="220"/>
      <c r="Z1570" s="104" t="s">
        <v>3233</v>
      </c>
      <c r="AA1570" s="47" t="str">
        <f>CONCATENATE("&gt;",F1570,"_",C1570," ",Z1570)</f>
        <v>&gt;MIDV_PA_f_653c Alpha.MIDV</v>
      </c>
      <c r="AB1570" s="44" t="str">
        <f>P1570</f>
        <v>ACCATGCTAACGCGAGGGCGTTTTCGCA</v>
      </c>
      <c r="AH1570" s="45">
        <v>1569</v>
      </c>
    </row>
    <row r="1571" spans="1:34" ht="14.25" customHeight="1" thickTop="1" thickBot="1" x14ac:dyDescent="0.25">
      <c r="A1571" s="71">
        <v>100</v>
      </c>
      <c r="B1571" s="53">
        <f>(I1571/1000)/(A1571/1000000)</f>
        <v>518</v>
      </c>
      <c r="C1571" s="220"/>
      <c r="F1571" s="81" t="s">
        <v>2536</v>
      </c>
      <c r="H1571" s="48">
        <v>518</v>
      </c>
      <c r="I1571" s="49">
        <v>51.8</v>
      </c>
      <c r="J1571" s="95">
        <v>380</v>
      </c>
      <c r="K1571" s="271">
        <v>30651</v>
      </c>
      <c r="L1571" s="50">
        <v>7338</v>
      </c>
      <c r="M1571" s="48">
        <v>64</v>
      </c>
      <c r="N1571" s="75">
        <v>68.7</v>
      </c>
      <c r="O1571" s="61">
        <v>518</v>
      </c>
      <c r="P1571" s="44" t="s">
        <v>2537</v>
      </c>
      <c r="Q1571" s="56">
        <v>24</v>
      </c>
      <c r="R1571" s="48" t="s">
        <v>384</v>
      </c>
      <c r="S1571" s="62" t="s">
        <v>385</v>
      </c>
      <c r="T1571" s="73"/>
      <c r="U1571" s="62"/>
      <c r="V1571" s="62"/>
      <c r="W1571" s="52">
        <v>26335331</v>
      </c>
      <c r="X1571" s="57"/>
      <c r="Z1571" s="104" t="s">
        <v>3233</v>
      </c>
      <c r="AA1571" s="47" t="str">
        <f>CONCATENATE("&gt;",F1571,"_",C1571," ",Z1571)</f>
        <v>&gt;MIDV_PA_r_ Alpha.MIDV</v>
      </c>
      <c r="AB1571" s="44" t="str">
        <f>P1571</f>
        <v>CGGCGCGCTGCCTATRTCCAGGAT</v>
      </c>
      <c r="AH1571" s="45">
        <v>1570</v>
      </c>
    </row>
    <row r="1572" spans="1:34" ht="14.25" customHeight="1" thickTop="1" thickBot="1" x14ac:dyDescent="0.25">
      <c r="A1572" s="71">
        <v>100</v>
      </c>
      <c r="B1572" s="53">
        <f>(I1572/1000)/(A1572/1000000)</f>
        <v>159</v>
      </c>
      <c r="C1572" s="220"/>
      <c r="F1572" s="81" t="s">
        <v>2542</v>
      </c>
      <c r="H1572" s="48">
        <v>159</v>
      </c>
      <c r="I1572" s="49">
        <v>15.9</v>
      </c>
      <c r="J1572" s="95">
        <v>148</v>
      </c>
      <c r="K1572" s="271">
        <v>20210</v>
      </c>
      <c r="L1572" s="50">
        <v>9301</v>
      </c>
      <c r="M1572" s="48">
        <v>50</v>
      </c>
      <c r="N1572" s="75">
        <v>64.8</v>
      </c>
      <c r="O1572" s="61">
        <v>159</v>
      </c>
      <c r="P1572" s="44" t="s">
        <v>2543</v>
      </c>
      <c r="Q1572" s="56">
        <v>26</v>
      </c>
      <c r="R1572" s="48" t="s">
        <v>384</v>
      </c>
      <c r="S1572" s="62" t="s">
        <v>406</v>
      </c>
      <c r="T1572" s="73" t="s">
        <v>278</v>
      </c>
      <c r="U1572" s="62" t="s">
        <v>426</v>
      </c>
      <c r="V1572" s="62"/>
      <c r="W1572" s="52">
        <v>26335332</v>
      </c>
      <c r="X1572" s="57"/>
      <c r="Z1572" s="104" t="s">
        <v>3233</v>
      </c>
      <c r="AA1572" s="47" t="str">
        <f>CONCATENATE("&gt;",F1572,"_",C1572," ",Z1572)</f>
        <v>&gt;MIDV_PA_p_ Alpha.MIDV</v>
      </c>
      <c r="AB1572" s="44" t="str">
        <f>P1572</f>
        <v>TAATWGAAGGAGAGGTGGAAGTGGGC</v>
      </c>
      <c r="AH1572" s="45">
        <v>1571</v>
      </c>
    </row>
    <row r="1573" spans="1:34" ht="14.25" customHeight="1" thickTop="1" thickBot="1" x14ac:dyDescent="0.25">
      <c r="A1573" s="71">
        <v>100</v>
      </c>
      <c r="B1573" s="53">
        <f>(I1573/1000)/(A1573/1000000)</f>
        <v>322.99999999999994</v>
      </c>
      <c r="F1573" s="309" t="s">
        <v>2878</v>
      </c>
      <c r="H1573" s="48">
        <v>323</v>
      </c>
      <c r="I1573" s="49">
        <v>32.299999999999997</v>
      </c>
      <c r="J1573" s="95">
        <v>219</v>
      </c>
      <c r="K1573" s="271">
        <v>12267</v>
      </c>
      <c r="L1573" s="50">
        <v>6767</v>
      </c>
      <c r="M1573" s="48">
        <v>40</v>
      </c>
      <c r="N1573" s="75">
        <v>56.5</v>
      </c>
      <c r="O1573" s="61">
        <v>323</v>
      </c>
      <c r="P1573" s="44" t="s">
        <v>397</v>
      </c>
      <c r="Q1573" s="56">
        <v>22</v>
      </c>
      <c r="R1573" s="48" t="s">
        <v>384</v>
      </c>
      <c r="S1573" s="62" t="s">
        <v>385</v>
      </c>
      <c r="T1573" s="73"/>
      <c r="U1573" s="62"/>
      <c r="V1573" s="62"/>
      <c r="W1573" s="52">
        <v>26335333</v>
      </c>
      <c r="X1573" s="57"/>
      <c r="Z1573" s="104" t="s">
        <v>3239</v>
      </c>
      <c r="AA1573" s="47" t="str">
        <f>CONCATENATE("&gt;",F1573,"_",C1573," ",Z1573)</f>
        <v>&gt;RVF-forw_x000D__ Phlebo.RVFV</v>
      </c>
      <c r="AB1573" s="44" t="str">
        <f>P1573</f>
        <v>TGAAAATTCCTGAGACACATGG</v>
      </c>
      <c r="AH1573" s="45">
        <v>1572</v>
      </c>
    </row>
    <row r="1574" spans="1:34" ht="14.25" customHeight="1" thickTop="1" thickBot="1" x14ac:dyDescent="0.25">
      <c r="A1574" s="71">
        <v>100</v>
      </c>
      <c r="B1574" s="53">
        <f>(I1574/1000)/(A1574/1000000)</f>
        <v>361</v>
      </c>
      <c r="F1574" s="309" t="s">
        <v>2878</v>
      </c>
      <c r="H1574" s="48">
        <v>361</v>
      </c>
      <c r="I1574" s="49">
        <v>36.1</v>
      </c>
      <c r="J1574" s="95">
        <v>244</v>
      </c>
      <c r="K1574" s="271">
        <v>11202</v>
      </c>
      <c r="L1574" s="50">
        <v>6767</v>
      </c>
      <c r="M1574" s="48">
        <v>40</v>
      </c>
      <c r="N1574" s="75">
        <v>56.5</v>
      </c>
      <c r="O1574" s="61">
        <v>361</v>
      </c>
      <c r="P1574" s="44" t="s">
        <v>397</v>
      </c>
      <c r="Q1574" s="56">
        <v>22</v>
      </c>
      <c r="R1574" s="48" t="s">
        <v>384</v>
      </c>
      <c r="S1574" s="62" t="s">
        <v>385</v>
      </c>
      <c r="T1574" s="73"/>
      <c r="U1574" s="62"/>
      <c r="V1574" s="62"/>
      <c r="W1574" s="52">
        <v>26335334</v>
      </c>
      <c r="X1574" s="57"/>
      <c r="Z1574" s="104" t="s">
        <v>3239</v>
      </c>
      <c r="AA1574" s="47" t="str">
        <f>CONCATENATE("&gt;",F1574,"_",C1574," ",Z1574)</f>
        <v>&gt;RVF-forw_x000D__ Phlebo.RVFV</v>
      </c>
      <c r="AB1574" s="44" t="str">
        <f>P1574</f>
        <v>TGAAAATTCCTGAGACACATGG</v>
      </c>
      <c r="AH1574" s="45">
        <v>1573</v>
      </c>
    </row>
    <row r="1575" spans="1:34" ht="14.25" customHeight="1" thickTop="1" thickBot="1" x14ac:dyDescent="0.25">
      <c r="A1575" s="71">
        <v>100</v>
      </c>
      <c r="B1575" s="53">
        <f>(I1575/1000)/(A1575/1000000)</f>
        <v>339</v>
      </c>
      <c r="C1575" s="220" t="s">
        <v>3172</v>
      </c>
      <c r="F1575" s="309" t="s">
        <v>2879</v>
      </c>
      <c r="H1575" s="48">
        <v>339</v>
      </c>
      <c r="I1575" s="49">
        <v>33.9</v>
      </c>
      <c r="J1575" s="95">
        <v>215</v>
      </c>
      <c r="K1575" s="271">
        <v>11140</v>
      </c>
      <c r="L1575" s="50">
        <v>6347</v>
      </c>
      <c r="M1575" s="48">
        <v>42</v>
      </c>
      <c r="N1575" s="75">
        <v>55.9</v>
      </c>
      <c r="O1575" s="61">
        <v>339</v>
      </c>
      <c r="P1575" s="44" t="s">
        <v>401</v>
      </c>
      <c r="Q1575" s="56">
        <v>21</v>
      </c>
      <c r="R1575" s="48" t="s">
        <v>384</v>
      </c>
      <c r="S1575" s="62" t="s">
        <v>385</v>
      </c>
      <c r="T1575" s="73"/>
      <c r="U1575" s="62"/>
      <c r="V1575" s="62"/>
      <c r="W1575" s="52">
        <v>26335335</v>
      </c>
      <c r="X1575" s="57"/>
      <c r="Z1575" s="104" t="s">
        <v>3239</v>
      </c>
      <c r="AA1575" s="47" t="str">
        <f>CONCATENATE("&gt;",F1575,"_",C1575," ",Z1575)</f>
        <v>&gt;RVF-rev_x000D__773a Phlebo.RVFV</v>
      </c>
      <c r="AB1575" s="44" t="str">
        <f>P1575</f>
        <v>ACTTCCTTGCATCATCTGATG</v>
      </c>
      <c r="AH1575" s="45">
        <v>1574</v>
      </c>
    </row>
    <row r="1576" spans="1:34" ht="14.25" customHeight="1" thickTop="1" thickBot="1" x14ac:dyDescent="0.25">
      <c r="A1576" s="71">
        <v>100</v>
      </c>
      <c r="B1576" s="53">
        <f>(I1576/1000)/(A1576/1000000)</f>
        <v>393.99999999999994</v>
      </c>
      <c r="C1576" s="220" t="s">
        <v>3173</v>
      </c>
      <c r="F1576" s="309" t="s">
        <v>2879</v>
      </c>
      <c r="H1576" s="48">
        <v>394</v>
      </c>
      <c r="I1576" s="49">
        <v>39.4</v>
      </c>
      <c r="J1576" s="95">
        <v>250</v>
      </c>
      <c r="K1576" s="271">
        <v>17746</v>
      </c>
      <c r="L1576" s="50">
        <v>6347</v>
      </c>
      <c r="M1576" s="48">
        <v>42</v>
      </c>
      <c r="N1576" s="75">
        <v>55.9</v>
      </c>
      <c r="O1576" s="61">
        <v>394</v>
      </c>
      <c r="P1576" s="44" t="s">
        <v>401</v>
      </c>
      <c r="Q1576" s="56">
        <v>21</v>
      </c>
      <c r="R1576" s="48" t="s">
        <v>384</v>
      </c>
      <c r="S1576" s="62" t="s">
        <v>385</v>
      </c>
      <c r="T1576" s="73"/>
      <c r="U1576" s="62"/>
      <c r="V1576" s="62"/>
      <c r="W1576" s="52">
        <v>26335336</v>
      </c>
      <c r="X1576" s="57"/>
      <c r="Z1576" s="104" t="s">
        <v>3239</v>
      </c>
      <c r="AA1576" s="47" t="str">
        <f>CONCATENATE("&gt;",F1576,"_",C1576," ",Z1576)</f>
        <v>&gt;RVF-rev_x000D__773b Phlebo.RVFV</v>
      </c>
      <c r="AB1576" s="44" t="str">
        <f>P1576</f>
        <v>ACTTCCTTGCATCATCTGATG</v>
      </c>
      <c r="AH1576" s="45">
        <v>1575</v>
      </c>
    </row>
    <row r="1577" spans="1:34" ht="14.25" customHeight="1" thickTop="1" thickBot="1" x14ac:dyDescent="0.25">
      <c r="A1577" s="71">
        <v>100</v>
      </c>
      <c r="B1577" s="53">
        <f>(I1577/1000)/(A1577/1000000)</f>
        <v>191.00000000000003</v>
      </c>
      <c r="C1577" s="220"/>
      <c r="F1577" s="81" t="s">
        <v>2867</v>
      </c>
      <c r="H1577" s="48">
        <v>191</v>
      </c>
      <c r="I1577" s="49">
        <v>19.100000000000001</v>
      </c>
      <c r="J1577" s="95">
        <v>187</v>
      </c>
      <c r="K1577" s="271">
        <v>16954</v>
      </c>
      <c r="L1577" s="50">
        <v>9808</v>
      </c>
      <c r="M1577" s="48">
        <v>53</v>
      </c>
      <c r="N1577" s="75">
        <v>68</v>
      </c>
      <c r="O1577" s="61">
        <v>191</v>
      </c>
      <c r="P1577" s="44" t="s">
        <v>405</v>
      </c>
      <c r="Q1577" s="56">
        <v>28</v>
      </c>
      <c r="R1577" s="48" t="s">
        <v>384</v>
      </c>
      <c r="S1577" s="62" t="s">
        <v>406</v>
      </c>
      <c r="T1577" s="73" t="s">
        <v>278</v>
      </c>
      <c r="U1577" s="62" t="s">
        <v>426</v>
      </c>
      <c r="V1577" s="62"/>
      <c r="W1577" s="52">
        <v>26335337</v>
      </c>
      <c r="X1577" s="57"/>
      <c r="Z1577" s="104" t="s">
        <v>3239</v>
      </c>
      <c r="AA1577" s="47" t="str">
        <f>CONCATENATE("&gt;",F1577,"_",C1577," ",Z1577)</f>
        <v>&gt;RVF-Probe_ Phlebo.RVFV</v>
      </c>
      <c r="AB1577" s="44" t="str">
        <f>P1577</f>
        <v>CAATGTAAGGGGCCTGTGTGGACTTGTG</v>
      </c>
      <c r="AH1577" s="45">
        <v>1576</v>
      </c>
    </row>
    <row r="1578" spans="1:34" ht="14.25" customHeight="1" thickTop="1" thickBot="1" x14ac:dyDescent="0.25">
      <c r="A1578" s="71">
        <v>100</v>
      </c>
      <c r="B1578" s="53">
        <f>(I1578/1000)/(A1578/1000000)</f>
        <v>462.99999999999994</v>
      </c>
      <c r="C1578" s="220"/>
      <c r="F1578" s="81" t="s">
        <v>2648</v>
      </c>
      <c r="H1578" s="48">
        <v>463</v>
      </c>
      <c r="I1578" s="49">
        <v>46.3</v>
      </c>
      <c r="J1578" s="95">
        <v>251</v>
      </c>
      <c r="K1578" s="271">
        <v>44440</v>
      </c>
      <c r="L1578" s="50">
        <v>5417</v>
      </c>
      <c r="M1578" s="48">
        <v>50</v>
      </c>
      <c r="N1578" s="75">
        <v>53.7</v>
      </c>
      <c r="O1578" s="61">
        <v>463</v>
      </c>
      <c r="P1578" s="44" t="s">
        <v>956</v>
      </c>
      <c r="Q1578" s="56">
        <v>18</v>
      </c>
      <c r="R1578" s="48" t="s">
        <v>384</v>
      </c>
      <c r="S1578" s="62" t="s">
        <v>385</v>
      </c>
      <c r="T1578" s="73"/>
      <c r="U1578" s="62"/>
      <c r="V1578" s="62"/>
      <c r="W1578" s="52">
        <v>26335191</v>
      </c>
      <c r="X1578" s="57"/>
      <c r="Y1578" s="220"/>
      <c r="Z1578" s="104" t="s">
        <v>3246</v>
      </c>
      <c r="AA1578" s="47" t="str">
        <f>CONCATENATE("&gt;",F1578,"_",C1578," ",Z1578)</f>
        <v>&gt;SIND_F_ Alpha.SindV</v>
      </c>
      <c r="AB1578" s="44" t="str">
        <f>P1578</f>
        <v>CACWCCAAATGACCATGC</v>
      </c>
      <c r="AH1578" s="45">
        <v>1577</v>
      </c>
    </row>
    <row r="1579" spans="1:34" ht="14.25" customHeight="1" thickTop="1" thickBot="1" x14ac:dyDescent="0.25">
      <c r="A1579" s="71">
        <v>100</v>
      </c>
      <c r="B1579" s="53">
        <f>(I1579/1000)/(A1579/1000000)</f>
        <v>502.99999999999994</v>
      </c>
      <c r="C1579" s="220"/>
      <c r="F1579" s="81" t="s">
        <v>2649</v>
      </c>
      <c r="H1579" s="48">
        <v>503</v>
      </c>
      <c r="I1579" s="49">
        <v>50.3</v>
      </c>
      <c r="J1579" s="95">
        <v>277</v>
      </c>
      <c r="K1579" s="271">
        <v>35309</v>
      </c>
      <c r="L1579" s="50">
        <v>5507</v>
      </c>
      <c r="M1579" s="48">
        <v>47</v>
      </c>
      <c r="N1579" s="75">
        <v>52.5</v>
      </c>
      <c r="O1579" s="61">
        <v>503</v>
      </c>
      <c r="P1579" s="44" t="s">
        <v>958</v>
      </c>
      <c r="Q1579" s="56">
        <v>18</v>
      </c>
      <c r="R1579" s="48" t="s">
        <v>384</v>
      </c>
      <c r="S1579" s="62" t="s">
        <v>385</v>
      </c>
      <c r="T1579" s="73"/>
      <c r="U1579" s="62"/>
      <c r="V1579" s="62"/>
      <c r="W1579" s="52">
        <v>26335192</v>
      </c>
      <c r="X1579" s="57"/>
      <c r="Z1579" s="104" t="s">
        <v>3246</v>
      </c>
      <c r="AA1579" s="47" t="str">
        <f>CONCATENATE("&gt;",F1579,"_",C1579," ",Z1579)</f>
        <v>&gt;SIND_R_ Alpha.SindV</v>
      </c>
      <c r="AB1579" s="44" t="str">
        <f>P1579</f>
        <v>KGTGCTCGGAAWACATTC</v>
      </c>
      <c r="AH1579" s="45">
        <v>1578</v>
      </c>
    </row>
    <row r="1580" spans="1:34" ht="14.25" customHeight="1" thickTop="1" thickBot="1" x14ac:dyDescent="0.25">
      <c r="A1580" s="71">
        <v>100</v>
      </c>
      <c r="B1580" s="53">
        <f>(I1580/1000)/(A1580/1000000)</f>
        <v>507</v>
      </c>
      <c r="C1580" s="220"/>
      <c r="F1580" s="81" t="s">
        <v>1529</v>
      </c>
      <c r="H1580" s="48">
        <v>507</v>
      </c>
      <c r="I1580" s="49">
        <v>50.7</v>
      </c>
      <c r="J1580" s="95">
        <v>313</v>
      </c>
      <c r="K1580" s="271">
        <v>30225</v>
      </c>
      <c r="L1580" s="50">
        <v>6164</v>
      </c>
      <c r="M1580" s="48">
        <v>55</v>
      </c>
      <c r="N1580" s="75">
        <v>59.4</v>
      </c>
      <c r="O1580" s="61">
        <v>507</v>
      </c>
      <c r="P1580" s="44" t="s">
        <v>520</v>
      </c>
      <c r="Q1580" s="56">
        <v>20</v>
      </c>
      <c r="R1580" s="48" t="s">
        <v>384</v>
      </c>
      <c r="S1580" s="62" t="s">
        <v>385</v>
      </c>
      <c r="T1580" s="73"/>
      <c r="U1580" s="62"/>
      <c r="V1580" s="62"/>
      <c r="W1580" s="52">
        <v>26335193</v>
      </c>
      <c r="X1580" s="57"/>
      <c r="Z1580" s="104" t="s">
        <v>3253</v>
      </c>
      <c r="AA1580" s="47" t="str">
        <f>CONCATENATE("&gt;",F1580,"_",C1580," ",Z1580)</f>
        <v>&gt;INEID.WNf1.5nc_ Flav.WNV</v>
      </c>
      <c r="AB1580" s="44" t="str">
        <f>P1580</f>
        <v>AGTAGTTCGCCTGTGTGAGC</v>
      </c>
      <c r="AH1580" s="45">
        <v>1579</v>
      </c>
    </row>
    <row r="1581" spans="1:34" ht="14.25" customHeight="1" thickTop="1" thickBot="1" x14ac:dyDescent="0.25">
      <c r="A1581" s="71">
        <v>100</v>
      </c>
      <c r="B1581" s="53">
        <f>(I1581/1000)/(A1581/1000000)</f>
        <v>495</v>
      </c>
      <c r="F1581" s="81" t="s">
        <v>1530</v>
      </c>
      <c r="H1581" s="48">
        <v>495</v>
      </c>
      <c r="I1581" s="49">
        <v>49.5</v>
      </c>
      <c r="J1581" s="95">
        <v>284</v>
      </c>
      <c r="K1581" s="271">
        <v>45901</v>
      </c>
      <c r="L1581" s="50">
        <v>5746</v>
      </c>
      <c r="M1581" s="48">
        <v>52</v>
      </c>
      <c r="N1581" s="75">
        <v>56.7</v>
      </c>
      <c r="O1581" s="61">
        <v>495</v>
      </c>
      <c r="P1581" s="44" t="s">
        <v>521</v>
      </c>
      <c r="Q1581" s="56">
        <v>19</v>
      </c>
      <c r="R1581" s="48" t="s">
        <v>384</v>
      </c>
      <c r="S1581" s="62" t="s">
        <v>385</v>
      </c>
      <c r="T1581" s="73"/>
      <c r="U1581" s="62"/>
      <c r="V1581" s="62"/>
      <c r="W1581" s="52">
        <v>26335194</v>
      </c>
      <c r="X1581" s="57"/>
      <c r="Z1581" s="104" t="s">
        <v>3253</v>
      </c>
      <c r="AA1581" s="47" t="str">
        <f>CONCATENATE("&gt;",F1581,"_",C1581," ",Z1581)</f>
        <v>&gt;INEID.WNr1.5nc_ Flav.WNV</v>
      </c>
      <c r="AB1581" s="44" t="str">
        <f>P1581</f>
        <v>GCCCTCCTGGTTTCTTAGA</v>
      </c>
      <c r="AH1581" s="45">
        <v>1580</v>
      </c>
    </row>
    <row r="1582" spans="1:34" ht="14.25" customHeight="1" thickTop="1" thickBot="1" x14ac:dyDescent="0.25">
      <c r="A1582" s="71">
        <v>100</v>
      </c>
      <c r="B1582" s="53">
        <f>(I1582/1000)/(A1582/1000000)</f>
        <v>300</v>
      </c>
      <c r="C1582" s="220"/>
      <c r="F1582" s="81" t="s">
        <v>2701</v>
      </c>
      <c r="H1582" s="48">
        <v>300</v>
      </c>
      <c r="I1582" s="49">
        <v>30</v>
      </c>
      <c r="J1582" s="95">
        <v>231</v>
      </c>
      <c r="K1582" s="271">
        <v>29434</v>
      </c>
      <c r="L1582" s="50">
        <v>7704</v>
      </c>
      <c r="M1582" s="48">
        <v>32</v>
      </c>
      <c r="N1582" s="75">
        <v>56.4</v>
      </c>
      <c r="O1582" s="61">
        <v>300</v>
      </c>
      <c r="P1582" s="44" t="s">
        <v>2702</v>
      </c>
      <c r="Q1582" s="56">
        <v>25</v>
      </c>
      <c r="R1582" s="48" t="s">
        <v>384</v>
      </c>
      <c r="S1582" s="62" t="s">
        <v>385</v>
      </c>
      <c r="T1582" s="73"/>
      <c r="U1582" s="62"/>
      <c r="V1582" s="62"/>
      <c r="W1582" s="52">
        <v>26335195</v>
      </c>
      <c r="X1582" s="57"/>
      <c r="Z1582" s="104" t="s">
        <v>3303</v>
      </c>
      <c r="AA1582" s="47" t="str">
        <f>CONCATENATE("&gt;",F1582,"_",C1582," ",Z1582)</f>
        <v>&gt;NRIV_F_ BunyaV.Bunyamw.Ngari</v>
      </c>
      <c r="AB1582" s="44" t="str">
        <f>P1582</f>
        <v>GCTGGAAGATTACTGTATATAATAC</v>
      </c>
      <c r="AH1582" s="45">
        <v>1581</v>
      </c>
    </row>
    <row r="1583" spans="1:34" ht="14.25" customHeight="1" thickTop="1" thickBot="1" x14ac:dyDescent="0.25">
      <c r="A1583" s="71">
        <v>100</v>
      </c>
      <c r="B1583" s="53">
        <f>(I1583/1000)/(A1583/1000000)</f>
        <v>462.99999999999994</v>
      </c>
      <c r="C1583" s="220"/>
      <c r="F1583" s="81" t="s">
        <v>2703</v>
      </c>
      <c r="H1583" s="48">
        <v>463</v>
      </c>
      <c r="I1583" s="49">
        <v>46.3</v>
      </c>
      <c r="J1583" s="95">
        <v>315</v>
      </c>
      <c r="K1583" s="271">
        <v>22951</v>
      </c>
      <c r="L1583" s="50">
        <v>6809</v>
      </c>
      <c r="M1583" s="48">
        <v>59</v>
      </c>
      <c r="N1583" s="75">
        <v>64</v>
      </c>
      <c r="O1583" s="61">
        <v>463</v>
      </c>
      <c r="P1583" s="44" t="s">
        <v>2704</v>
      </c>
      <c r="Q1583" s="56">
        <v>22</v>
      </c>
      <c r="R1583" s="48" t="s">
        <v>384</v>
      </c>
      <c r="S1583" s="62" t="s">
        <v>385</v>
      </c>
      <c r="T1583" s="73"/>
      <c r="U1583" s="62"/>
      <c r="V1583" s="62"/>
      <c r="W1583" s="52">
        <v>26335196</v>
      </c>
      <c r="X1583" s="57"/>
      <c r="Z1583" s="104" t="s">
        <v>3303</v>
      </c>
      <c r="AA1583" s="47" t="str">
        <f>CONCATENATE("&gt;",F1583,"_",C1583," ",Z1583)</f>
        <v>&gt;NRIV_R_ BunyaV.Bunyamw.Ngari</v>
      </c>
      <c r="AB1583" s="44" t="str">
        <f>P1583</f>
        <v>CAAGGAATCCACTGAGGCGGTG</v>
      </c>
      <c r="AH1583" s="45">
        <v>1582</v>
      </c>
    </row>
    <row r="1584" spans="1:34" ht="14.25" customHeight="1" thickTop="1" thickBot="1" x14ac:dyDescent="0.25">
      <c r="A1584" s="71">
        <v>100</v>
      </c>
      <c r="B1584" s="53">
        <f>(I1584/1000)/(A1584/1000000)</f>
        <v>168.00000000000003</v>
      </c>
      <c r="C1584" s="220"/>
      <c r="F1584" s="81" t="s">
        <v>2854</v>
      </c>
      <c r="H1584" s="48">
        <v>168</v>
      </c>
      <c r="I1584" s="49">
        <v>16.8</v>
      </c>
      <c r="J1584" s="95">
        <v>126</v>
      </c>
      <c r="K1584" s="271">
        <v>43922</v>
      </c>
      <c r="L1584" s="50">
        <v>7489</v>
      </c>
      <c r="M1584" s="48">
        <v>52</v>
      </c>
      <c r="N1584" s="75">
        <v>59.8</v>
      </c>
      <c r="O1584" s="61">
        <v>168</v>
      </c>
      <c r="P1584" s="44" t="s">
        <v>960</v>
      </c>
      <c r="Q1584" s="56">
        <v>21</v>
      </c>
      <c r="R1584" s="48" t="s">
        <v>384</v>
      </c>
      <c r="S1584" s="62" t="s">
        <v>406</v>
      </c>
      <c r="T1584" s="73" t="s">
        <v>278</v>
      </c>
      <c r="U1584" s="62" t="s">
        <v>426</v>
      </c>
      <c r="V1584" s="62"/>
      <c r="W1584" s="52">
        <v>26335197</v>
      </c>
      <c r="X1584" s="57"/>
      <c r="Y1584" s="220"/>
      <c r="Z1584" s="104" t="s">
        <v>3246</v>
      </c>
      <c r="AA1584" s="47" t="str">
        <f>CONCATENATE("&gt;",F1584,"_",C1584," ",Z1584)</f>
        <v>&gt;SIND_P_ Alpha.SindV</v>
      </c>
      <c r="AB1584" s="44" t="str">
        <f>P1584</f>
        <v>CAGAGCATTTTCGCATCTGGC</v>
      </c>
      <c r="AH1584" s="45">
        <v>1583</v>
      </c>
    </row>
    <row r="1585" spans="1:34" ht="14.25" customHeight="1" thickTop="1" thickBot="1" x14ac:dyDescent="0.25">
      <c r="A1585" s="71">
        <v>100</v>
      </c>
      <c r="B1585" s="53">
        <f>(I1585/1000)/(A1585/1000000)</f>
        <v>163</v>
      </c>
      <c r="C1585" s="220"/>
      <c r="F1585" s="81" t="s">
        <v>2708</v>
      </c>
      <c r="H1585" s="48">
        <v>163</v>
      </c>
      <c r="I1585" s="49">
        <v>16.3</v>
      </c>
      <c r="J1585" s="95">
        <v>142</v>
      </c>
      <c r="K1585" s="271">
        <v>32964</v>
      </c>
      <c r="L1585" s="50">
        <v>8703</v>
      </c>
      <c r="M1585" s="48">
        <v>52</v>
      </c>
      <c r="N1585" s="75">
        <v>64.599999999999994</v>
      </c>
      <c r="O1585" s="61">
        <v>163</v>
      </c>
      <c r="P1585" s="44" t="s">
        <v>2710</v>
      </c>
      <c r="Q1585" s="56">
        <v>25</v>
      </c>
      <c r="R1585" s="48" t="s">
        <v>384</v>
      </c>
      <c r="S1585" s="62" t="s">
        <v>406</v>
      </c>
      <c r="T1585" s="73" t="s">
        <v>278</v>
      </c>
      <c r="U1585" s="62" t="s">
        <v>426</v>
      </c>
      <c r="V1585" s="62"/>
      <c r="W1585" s="52">
        <v>26335198</v>
      </c>
      <c r="X1585" s="57"/>
      <c r="Z1585" s="104" t="s">
        <v>3303</v>
      </c>
      <c r="AA1585" s="47" t="str">
        <f>CONCATENATE("&gt;",F1585,"_",C1585," ",Z1585)</f>
        <v>&gt;NRIV_P_ BunyaV.Bunyamw.Ngari</v>
      </c>
      <c r="AB1585" s="44" t="str">
        <f>P1585</f>
        <v>AACAACCCAGTTCCTGACGATGGTC</v>
      </c>
      <c r="AH1585" s="45">
        <v>1584</v>
      </c>
    </row>
    <row r="1586" spans="1:34" ht="14.25" customHeight="1" thickTop="1" thickBot="1" x14ac:dyDescent="0.25">
      <c r="A1586" s="71">
        <v>100</v>
      </c>
      <c r="B1586" s="53">
        <f>(I1586/1000)/(A1586/1000000)</f>
        <v>179.99999999999997</v>
      </c>
      <c r="C1586" s="220" t="s">
        <v>3153</v>
      </c>
      <c r="F1586" s="81" t="s">
        <v>2859</v>
      </c>
      <c r="H1586" s="48">
        <v>180</v>
      </c>
      <c r="I1586" s="49">
        <v>18</v>
      </c>
      <c r="J1586" s="95">
        <v>178</v>
      </c>
      <c r="K1586" s="271">
        <v>14763</v>
      </c>
      <c r="L1586" s="50">
        <v>9881</v>
      </c>
      <c r="M1586" s="48">
        <v>34</v>
      </c>
      <c r="N1586" s="75">
        <v>61</v>
      </c>
      <c r="O1586" s="61">
        <v>180</v>
      </c>
      <c r="P1586" s="44" t="s">
        <v>524</v>
      </c>
      <c r="Q1586" s="56">
        <v>29</v>
      </c>
      <c r="R1586" s="48" t="s">
        <v>384</v>
      </c>
      <c r="S1586" s="62" t="s">
        <v>406</v>
      </c>
      <c r="T1586" s="73" t="s">
        <v>278</v>
      </c>
      <c r="U1586" s="62" t="s">
        <v>426</v>
      </c>
      <c r="V1586" s="62"/>
      <c r="W1586" s="52">
        <v>26335199</v>
      </c>
      <c r="X1586" s="57"/>
      <c r="Z1586" s="104" t="s">
        <v>3253</v>
      </c>
      <c r="AA1586" s="47" t="str">
        <f>CONCATENATE("&gt;",F1586,"_",C1586," ",Z1586)</f>
        <v>&gt;NEID.WNs2._363i Flav.WNV</v>
      </c>
      <c r="AB1586" s="44" t="str">
        <f>P1586</f>
        <v>AATCCTCACAAACACTACTAAGTTTGTCA</v>
      </c>
      <c r="AH1586" s="45">
        <v>1585</v>
      </c>
    </row>
    <row r="1587" spans="1:34" ht="14.25" customHeight="1" thickTop="1" thickBot="1" x14ac:dyDescent="0.25">
      <c r="A1587" s="71">
        <v>100</v>
      </c>
      <c r="B1587" s="53">
        <f>(I1587/1000)/(A1587/1000000)</f>
        <v>171</v>
      </c>
      <c r="C1587" s="220">
        <v>818</v>
      </c>
      <c r="F1587" s="81" t="s">
        <v>983</v>
      </c>
      <c r="H1587" s="48">
        <v>171</v>
      </c>
      <c r="I1587" s="49">
        <v>17.100000000000001</v>
      </c>
      <c r="J1587" s="95">
        <v>162</v>
      </c>
      <c r="K1587" s="271">
        <v>18415</v>
      </c>
      <c r="L1587" s="50">
        <v>9487</v>
      </c>
      <c r="M1587" s="48">
        <v>36</v>
      </c>
      <c r="N1587" s="75">
        <v>61.7</v>
      </c>
      <c r="O1587" s="61">
        <v>171</v>
      </c>
      <c r="P1587" s="44" t="s">
        <v>866</v>
      </c>
      <c r="Q1587" s="56">
        <v>29</v>
      </c>
      <c r="R1587" s="48" t="s">
        <v>418</v>
      </c>
      <c r="S1587" s="62" t="s">
        <v>385</v>
      </c>
      <c r="T1587" s="73" t="s">
        <v>857</v>
      </c>
      <c r="U1587" s="62"/>
      <c r="V1587" s="62"/>
      <c r="W1587" s="52">
        <v>26332058</v>
      </c>
      <c r="X1587" s="57"/>
      <c r="Z1587" s="104" t="s">
        <v>2413</v>
      </c>
      <c r="AA1587" s="47" t="str">
        <f>CONCATENATE("&gt;",F1587,"_",C1587," ",Z1587)</f>
        <v>&gt;PFlav-fAARBt_818 Flav</v>
      </c>
      <c r="AB1587" s="44" t="str">
        <f>P1587</f>
        <v>TACAACATGATGGGAAAGAGAGAGAARAA</v>
      </c>
      <c r="AH1587" s="45">
        <v>1586</v>
      </c>
    </row>
    <row r="1588" spans="1:34" ht="14.25" customHeight="1" thickTop="1" thickBot="1" x14ac:dyDescent="0.25">
      <c r="A1588" s="71">
        <v>100</v>
      </c>
      <c r="B1588" s="53">
        <f>(I1588/1000)/(A1588/1000000)</f>
        <v>252.99999999999997</v>
      </c>
      <c r="C1588" s="220">
        <v>819</v>
      </c>
      <c r="F1588" s="81" t="s">
        <v>984</v>
      </c>
      <c r="H1588" s="48">
        <v>253</v>
      </c>
      <c r="I1588" s="49">
        <v>25.3</v>
      </c>
      <c r="J1588" s="95">
        <v>187</v>
      </c>
      <c r="K1588" s="271">
        <v>28976</v>
      </c>
      <c r="L1588" s="50">
        <v>7392</v>
      </c>
      <c r="M1588" s="48">
        <v>60</v>
      </c>
      <c r="N1588" s="75">
        <v>66</v>
      </c>
      <c r="O1588" s="61">
        <v>253</v>
      </c>
      <c r="P1588" s="44" t="s">
        <v>869</v>
      </c>
      <c r="Q1588" s="56">
        <v>23</v>
      </c>
      <c r="R1588" s="48" t="s">
        <v>418</v>
      </c>
      <c r="S1588" s="62" t="s">
        <v>385</v>
      </c>
      <c r="T1588" s="73" t="s">
        <v>857</v>
      </c>
      <c r="U1588" s="62"/>
      <c r="V1588" s="62"/>
      <c r="W1588" s="52">
        <v>26332059</v>
      </c>
      <c r="X1588" s="57"/>
      <c r="Z1588" s="104" t="s">
        <v>2413</v>
      </c>
      <c r="AA1588" s="47" t="str">
        <f>CONCATENATE("&gt;",F1588,"_",C1588," ",Z1588)</f>
        <v>&gt;PFlav-rKRBt_819 Flav</v>
      </c>
      <c r="AB1588" s="44" t="str">
        <f>P1588</f>
        <v>GTGTCCCAKCCRGCTGTGTCATC</v>
      </c>
      <c r="AH1588" s="45">
        <v>1587</v>
      </c>
    </row>
    <row r="1589" spans="1:34" ht="14.25" customHeight="1" thickTop="1" thickBot="1" x14ac:dyDescent="0.25">
      <c r="A1589" s="71">
        <v>100</v>
      </c>
      <c r="B1589" s="53">
        <f>(I1589/1000)/(A1589/1000000)</f>
        <v>337</v>
      </c>
      <c r="C1589" s="220"/>
      <c r="F1589" s="81" t="s">
        <v>1223</v>
      </c>
      <c r="H1589" s="48">
        <v>337</v>
      </c>
      <c r="I1589" s="49">
        <v>33.700000000000003</v>
      </c>
      <c r="J1589" s="95">
        <v>260</v>
      </c>
      <c r="K1589" s="271">
        <v>19968</v>
      </c>
      <c r="L1589" s="50">
        <v>7711</v>
      </c>
      <c r="M1589" s="48">
        <v>36</v>
      </c>
      <c r="N1589" s="75">
        <v>58.1</v>
      </c>
      <c r="O1589" s="61">
        <v>337</v>
      </c>
      <c r="P1589" s="44" t="s">
        <v>1224</v>
      </c>
      <c r="Q1589" s="56">
        <v>25</v>
      </c>
      <c r="R1589" s="48" t="s">
        <v>384</v>
      </c>
      <c r="S1589" s="62" t="s">
        <v>385</v>
      </c>
      <c r="T1589" s="73"/>
      <c r="U1589" s="62"/>
      <c r="V1589" s="62"/>
      <c r="W1589" s="52">
        <v>26332060</v>
      </c>
      <c r="X1589" s="57"/>
      <c r="Z1589" s="104" t="s">
        <v>3304</v>
      </c>
      <c r="AA1589" s="47" t="str">
        <f>CONCATENATE("&gt;",F1589,"_",C1589," ",Z1589)</f>
        <v>&gt;BataiF_ BunyaV.Bunyamw.Batai</v>
      </c>
      <c r="AB1589" s="44" t="str">
        <f>P1589</f>
        <v>GCTGGAAGGTTACTGTATTTAATAC</v>
      </c>
      <c r="AH1589" s="45">
        <v>1588</v>
      </c>
    </row>
    <row r="1590" spans="1:34" ht="14.25" customHeight="1" thickTop="1" thickBot="1" x14ac:dyDescent="0.25">
      <c r="A1590" s="71">
        <v>100</v>
      </c>
      <c r="B1590" s="53">
        <f>(I1590/1000)/(A1590/1000000)</f>
        <v>454.99999999999994</v>
      </c>
      <c r="C1590" s="220" t="s">
        <v>3204</v>
      </c>
      <c r="F1590" s="81" t="s">
        <v>1226</v>
      </c>
      <c r="H1590" s="48">
        <v>455</v>
      </c>
      <c r="I1590" s="49">
        <v>45.5</v>
      </c>
      <c r="J1590" s="95">
        <v>307</v>
      </c>
      <c r="K1590" s="271">
        <v>43770</v>
      </c>
      <c r="L1590" s="50">
        <v>6759</v>
      </c>
      <c r="M1590" s="48">
        <v>50</v>
      </c>
      <c r="N1590" s="75">
        <v>60.3</v>
      </c>
      <c r="O1590" s="61">
        <v>455</v>
      </c>
      <c r="P1590" s="44" t="s">
        <v>1227</v>
      </c>
      <c r="Q1590" s="56">
        <v>22</v>
      </c>
      <c r="R1590" s="48" t="s">
        <v>384</v>
      </c>
      <c r="S1590" s="62" t="s">
        <v>385</v>
      </c>
      <c r="T1590" s="73"/>
      <c r="U1590" s="62"/>
      <c r="V1590" s="62"/>
      <c r="W1590" s="52">
        <v>26332061</v>
      </c>
      <c r="X1590" s="57"/>
      <c r="Y1590" s="220"/>
      <c r="Z1590" s="104" t="s">
        <v>3304</v>
      </c>
      <c r="AA1590" s="47" t="str">
        <f>CONCATENATE("&gt;",F1590,"_",C1590," ",Z1590)</f>
        <v>&gt;BataiR_775b BunyaV.Bunyamw.Batai</v>
      </c>
      <c r="AB1590" s="44" t="str">
        <f>P1590</f>
        <v>CAAGGAATCCACTGAGTCTGTG</v>
      </c>
      <c r="AH1590" s="45">
        <v>1589</v>
      </c>
    </row>
    <row r="1591" spans="1:34" ht="14.25" customHeight="1" thickTop="1" thickBot="1" x14ac:dyDescent="0.25">
      <c r="A1591" s="71">
        <v>100</v>
      </c>
      <c r="B1591" s="53">
        <f>(I1591/1000)/(A1591/1000000)</f>
        <v>153</v>
      </c>
      <c r="C1591" s="220" t="s">
        <v>3134</v>
      </c>
      <c r="F1591" s="81" t="s">
        <v>1225</v>
      </c>
      <c r="H1591" s="48">
        <v>153</v>
      </c>
      <c r="I1591" s="49">
        <v>15.3</v>
      </c>
      <c r="J1591" s="95">
        <v>133</v>
      </c>
      <c r="K1591" s="271">
        <v>24198</v>
      </c>
      <c r="L1591" s="50">
        <v>8743</v>
      </c>
      <c r="M1591" s="48">
        <v>52</v>
      </c>
      <c r="N1591" s="75">
        <v>64.599999999999994</v>
      </c>
      <c r="O1591" s="61">
        <v>153</v>
      </c>
      <c r="P1591" s="44" t="s">
        <v>1577</v>
      </c>
      <c r="Q1591" s="56">
        <v>25</v>
      </c>
      <c r="R1591" s="48" t="s">
        <v>384</v>
      </c>
      <c r="S1591" s="62" t="s">
        <v>406</v>
      </c>
      <c r="T1591" s="73" t="s">
        <v>278</v>
      </c>
      <c r="U1591" s="62" t="s">
        <v>426</v>
      </c>
      <c r="V1591" s="62"/>
      <c r="W1591" s="52">
        <v>26332062</v>
      </c>
      <c r="X1591" s="57"/>
      <c r="Y1591" s="220"/>
      <c r="Z1591" s="104" t="s">
        <v>3304</v>
      </c>
      <c r="AA1591" s="47" t="str">
        <f>CONCATENATE("&gt;",F1591,"_",C1591," ",Z1591)</f>
        <v>&gt;BataiP_776a BunyaV.Bunyamw.Batai</v>
      </c>
      <c r="AB1591" s="44" t="str">
        <f>P1591</f>
        <v>AACAGTCCAGTTCCAGACGATGGTC</v>
      </c>
      <c r="AH1591" s="45">
        <v>1590</v>
      </c>
    </row>
    <row r="1592" spans="1:34" ht="14.25" customHeight="1" thickTop="1" thickBot="1" x14ac:dyDescent="0.25">
      <c r="A1592" s="71">
        <v>100</v>
      </c>
      <c r="B1592" s="53">
        <f>(I1592/1000)/(A1592/1000000)</f>
        <v>520</v>
      </c>
      <c r="C1592" s="220"/>
      <c r="F1592" s="81" t="s">
        <v>1529</v>
      </c>
      <c r="H1592" s="48">
        <v>520</v>
      </c>
      <c r="I1592" s="49">
        <v>52</v>
      </c>
      <c r="J1592" s="95">
        <v>321</v>
      </c>
      <c r="K1592" s="224">
        <v>43749</v>
      </c>
      <c r="L1592" s="50">
        <v>6164</v>
      </c>
      <c r="M1592" s="48">
        <v>55</v>
      </c>
      <c r="N1592" s="75">
        <v>59.4</v>
      </c>
      <c r="O1592" s="61">
        <v>520</v>
      </c>
      <c r="P1592" s="44" t="s">
        <v>520</v>
      </c>
      <c r="Q1592" s="56">
        <v>20</v>
      </c>
      <c r="R1592" s="48" t="s">
        <v>384</v>
      </c>
      <c r="S1592" s="62" t="s">
        <v>385</v>
      </c>
      <c r="T1592" s="73"/>
      <c r="U1592" s="62"/>
      <c r="V1592" s="62"/>
      <c r="W1592" s="52">
        <v>26325254</v>
      </c>
      <c r="X1592" s="57"/>
      <c r="Z1592" s="104" t="s">
        <v>3253</v>
      </c>
      <c r="AA1592" s="47" t="str">
        <f>CONCATENATE("&gt;",F1592,"_",C1592," ",Z1592)</f>
        <v>&gt;INEID.WNf1.5nc_ Flav.WNV</v>
      </c>
      <c r="AB1592" s="44" t="str">
        <f>P1592</f>
        <v>AGTAGTTCGCCTGTGTGAGC</v>
      </c>
      <c r="AH1592" s="45">
        <v>1591</v>
      </c>
    </row>
    <row r="1593" spans="1:34" ht="14.25" customHeight="1" thickTop="1" thickBot="1" x14ac:dyDescent="0.25">
      <c r="A1593" s="71">
        <v>100</v>
      </c>
      <c r="B1593" s="53">
        <f>(I1593/1000)/(A1593/1000000)</f>
        <v>533.99999999999989</v>
      </c>
      <c r="F1593" s="81" t="s">
        <v>1530</v>
      </c>
      <c r="H1593" s="48">
        <v>534</v>
      </c>
      <c r="I1593" s="49">
        <v>53.4</v>
      </c>
      <c r="J1593" s="95">
        <v>307</v>
      </c>
      <c r="K1593" s="271">
        <v>36039</v>
      </c>
      <c r="L1593" s="50">
        <v>5746</v>
      </c>
      <c r="M1593" s="48">
        <v>52</v>
      </c>
      <c r="N1593" s="75">
        <v>56.7</v>
      </c>
      <c r="O1593" s="61">
        <v>534</v>
      </c>
      <c r="P1593" s="44" t="s">
        <v>521</v>
      </c>
      <c r="Q1593" s="56">
        <v>19</v>
      </c>
      <c r="R1593" s="48" t="s">
        <v>384</v>
      </c>
      <c r="S1593" s="62" t="s">
        <v>385</v>
      </c>
      <c r="T1593" s="73"/>
      <c r="U1593" s="62"/>
      <c r="V1593" s="62"/>
      <c r="W1593" s="52">
        <v>26325255</v>
      </c>
      <c r="X1593" s="57"/>
      <c r="Z1593" s="104" t="s">
        <v>3253</v>
      </c>
      <c r="AA1593" s="47" t="str">
        <f>CONCATENATE("&gt;",F1593,"_",C1593," ",Z1593)</f>
        <v>&gt;INEID.WNr1.5nc_ Flav.WNV</v>
      </c>
      <c r="AB1593" s="44" t="str">
        <f>P1593</f>
        <v>GCCCTCCTGGTTTCTTAGA</v>
      </c>
      <c r="AH1593" s="45">
        <v>1592</v>
      </c>
    </row>
    <row r="1594" spans="1:34" ht="14.25" customHeight="1" thickTop="1" thickBot="1" x14ac:dyDescent="0.25">
      <c r="A1594" s="71">
        <v>100</v>
      </c>
      <c r="B1594" s="53">
        <f>(I1594/1000)/(A1594/1000000)</f>
        <v>140</v>
      </c>
      <c r="C1594" s="220" t="s">
        <v>3154</v>
      </c>
      <c r="F1594" s="81" t="s">
        <v>1531</v>
      </c>
      <c r="H1594" s="48">
        <v>140</v>
      </c>
      <c r="I1594" s="49">
        <v>14</v>
      </c>
      <c r="J1594" s="95">
        <v>138</v>
      </c>
      <c r="K1594" s="271">
        <v>35886</v>
      </c>
      <c r="L1594" s="50">
        <v>9881</v>
      </c>
      <c r="M1594" s="48">
        <v>34</v>
      </c>
      <c r="N1594" s="75">
        <v>61</v>
      </c>
      <c r="O1594" s="61">
        <v>140</v>
      </c>
      <c r="P1594" s="44" t="s">
        <v>524</v>
      </c>
      <c r="Q1594" s="56">
        <v>29</v>
      </c>
      <c r="R1594" s="48" t="s">
        <v>384</v>
      </c>
      <c r="S1594" s="62" t="s">
        <v>406</v>
      </c>
      <c r="T1594" s="73" t="s">
        <v>278</v>
      </c>
      <c r="U1594" s="62" t="s">
        <v>426</v>
      </c>
      <c r="V1594" s="62"/>
      <c r="W1594" s="52">
        <v>26325256</v>
      </c>
      <c r="X1594" s="57"/>
      <c r="Z1594" s="104" t="s">
        <v>3253</v>
      </c>
      <c r="AA1594" s="47" t="str">
        <f>CONCATENATE("&gt;",F1594,"_",C1594," ",Z1594)</f>
        <v>&gt;INEID.WNs2.5nc_363k Flav.WNV</v>
      </c>
      <c r="AB1594" s="44" t="str">
        <f>P1594</f>
        <v>AATCCTCACAAACACTACTAAGTTTGTCA</v>
      </c>
      <c r="AH1594" s="45">
        <v>1593</v>
      </c>
    </row>
    <row r="1595" spans="1:34" ht="14.25" customHeight="1" thickTop="1" thickBot="1" x14ac:dyDescent="0.25">
      <c r="A1595" s="71">
        <v>100</v>
      </c>
      <c r="B1595" s="53">
        <f>(I1595/1000)/(A1595/1000000)</f>
        <v>203</v>
      </c>
      <c r="C1595" s="220"/>
      <c r="F1595" s="81" t="s">
        <v>2868</v>
      </c>
      <c r="H1595" s="48">
        <v>203</v>
      </c>
      <c r="I1595" s="49">
        <v>20.3</v>
      </c>
      <c r="J1595" s="95">
        <v>164</v>
      </c>
      <c r="K1595" s="271">
        <v>23498</v>
      </c>
      <c r="L1595" s="50">
        <v>8087</v>
      </c>
      <c r="M1595" s="48">
        <v>42</v>
      </c>
      <c r="N1595" s="75">
        <v>61.6</v>
      </c>
      <c r="O1595" s="61">
        <v>203</v>
      </c>
      <c r="P1595" s="44" t="s">
        <v>2892</v>
      </c>
      <c r="Q1595" s="56">
        <v>26</v>
      </c>
      <c r="R1595" s="48" t="s">
        <v>384</v>
      </c>
      <c r="S1595" s="62" t="s">
        <v>385</v>
      </c>
      <c r="T1595" s="73"/>
      <c r="U1595" s="62"/>
      <c r="V1595" s="62" t="s">
        <v>2130</v>
      </c>
      <c r="W1595" s="52">
        <v>26292316</v>
      </c>
      <c r="X1595" s="57"/>
      <c r="Z1595" s="104" t="s">
        <v>3206</v>
      </c>
      <c r="AA1595" s="47" t="str">
        <f>CONCATENATE("&gt;",F1595,"_",C1595," ",Z1595)</f>
        <v>&gt;Alpha1(+)forv_ Alpha</v>
      </c>
      <c r="AB1595" s="44" t="str">
        <f>P1595</f>
        <v>GAYGCITAYYTIGAYATGGTIGAIGG</v>
      </c>
      <c r="AH1595" s="45">
        <v>1594</v>
      </c>
    </row>
    <row r="1596" spans="1:34" ht="14.25" customHeight="1" thickTop="1" thickBot="1" x14ac:dyDescent="0.25">
      <c r="A1596" s="71">
        <v>100</v>
      </c>
      <c r="B1596" s="53">
        <f>(I1596/1000)/(A1596/1000000)</f>
        <v>311</v>
      </c>
      <c r="C1596" s="220"/>
      <c r="F1596" s="81" t="s">
        <v>2869</v>
      </c>
      <c r="H1596" s="48">
        <v>311</v>
      </c>
      <c r="I1596" s="49">
        <v>31.1</v>
      </c>
      <c r="J1596" s="95">
        <v>238</v>
      </c>
      <c r="K1596" s="271">
        <v>44743</v>
      </c>
      <c r="L1596" s="50">
        <v>7655</v>
      </c>
      <c r="M1596" s="48">
        <v>46</v>
      </c>
      <c r="N1596" s="75">
        <v>62.2</v>
      </c>
      <c r="O1596" s="61">
        <v>311</v>
      </c>
      <c r="P1596" s="44" t="s">
        <v>2889</v>
      </c>
      <c r="Q1596" s="56">
        <v>25</v>
      </c>
      <c r="R1596" s="48" t="s">
        <v>384</v>
      </c>
      <c r="S1596" s="62" t="s">
        <v>385</v>
      </c>
      <c r="T1596" s="73"/>
      <c r="U1596" s="62"/>
      <c r="V1596" s="62" t="s">
        <v>2130</v>
      </c>
      <c r="W1596" s="52">
        <v>26292317</v>
      </c>
      <c r="X1596" s="57"/>
      <c r="Z1596" s="104" t="s">
        <v>3206</v>
      </c>
      <c r="AA1596" s="47" t="str">
        <f>CONCATENATE("&gt;",F1596,"_",C1596," ",Z1596)</f>
        <v>&gt;Alpha1_rev_ Alpha</v>
      </c>
      <c r="AB1596" s="44" t="str">
        <f>P1596</f>
        <v>KYTCYTCIGTRTGYTTIGTICCIGG</v>
      </c>
      <c r="AH1596" s="45">
        <v>1595</v>
      </c>
    </row>
    <row r="1597" spans="1:34" ht="14.25" customHeight="1" thickTop="1" thickBot="1" x14ac:dyDescent="0.25">
      <c r="A1597" s="71">
        <v>100</v>
      </c>
      <c r="B1597" s="53">
        <f>(I1597/1000)/(A1597/1000000)</f>
        <v>155</v>
      </c>
      <c r="C1597" s="220"/>
      <c r="F1597" s="81" t="s">
        <v>2870</v>
      </c>
      <c r="H1597" s="48">
        <v>155</v>
      </c>
      <c r="I1597" s="49">
        <v>15.5</v>
      </c>
      <c r="J1597" s="95">
        <v>134</v>
      </c>
      <c r="K1597" s="271">
        <v>29677</v>
      </c>
      <c r="L1597" s="50">
        <v>8620</v>
      </c>
      <c r="M1597" s="48">
        <v>45</v>
      </c>
      <c r="N1597" s="75">
        <v>61</v>
      </c>
      <c r="O1597" s="61">
        <v>155</v>
      </c>
      <c r="P1597" s="44" t="s">
        <v>2883</v>
      </c>
      <c r="Q1597" s="56">
        <v>24</v>
      </c>
      <c r="R1597" s="48" t="s">
        <v>384</v>
      </c>
      <c r="S1597" s="62" t="s">
        <v>406</v>
      </c>
      <c r="T1597" s="73" t="s">
        <v>278</v>
      </c>
      <c r="U1597" s="62" t="s">
        <v>426</v>
      </c>
      <c r="V1597" s="62"/>
      <c r="W1597" s="52">
        <v>26292318</v>
      </c>
      <c r="X1597" s="57"/>
      <c r="Z1597" s="104" t="s">
        <v>3246</v>
      </c>
      <c r="AA1597" s="47" t="str">
        <f>CONCATENATE("&gt;",F1597,"_",C1597," ",Z1597)</f>
        <v>&gt;SINV_P_ Alpha.SindV</v>
      </c>
      <c r="AB1597" s="44" t="str">
        <f>P1597</f>
        <v>ATGACGAGTATTGGGAGGAGTTTG</v>
      </c>
      <c r="AH1597" s="45">
        <v>1596</v>
      </c>
    </row>
    <row r="1598" spans="1:34" ht="14.25" customHeight="1" thickTop="1" thickBot="1" x14ac:dyDescent="0.25">
      <c r="A1598" s="71">
        <v>100</v>
      </c>
      <c r="B1598" s="53">
        <f>(I1598/1000)/(A1598/1000000)</f>
        <v>190</v>
      </c>
      <c r="C1598" s="220"/>
      <c r="F1598" s="81" t="s">
        <v>2871</v>
      </c>
      <c r="H1598" s="48">
        <v>190</v>
      </c>
      <c r="I1598" s="49">
        <v>19</v>
      </c>
      <c r="J1598" s="95">
        <v>160</v>
      </c>
      <c r="K1598" s="271">
        <v>31898</v>
      </c>
      <c r="L1598" s="50">
        <v>8462</v>
      </c>
      <c r="M1598" s="48">
        <v>41</v>
      </c>
      <c r="N1598" s="75">
        <v>59.3</v>
      </c>
      <c r="O1598" s="61">
        <v>190</v>
      </c>
      <c r="P1598" s="44" t="s">
        <v>2884</v>
      </c>
      <c r="Q1598" s="56">
        <v>24</v>
      </c>
      <c r="R1598" s="48" t="s">
        <v>384</v>
      </c>
      <c r="S1598" s="62" t="s">
        <v>406</v>
      </c>
      <c r="T1598" s="73" t="s">
        <v>278</v>
      </c>
      <c r="U1598" s="62" t="s">
        <v>426</v>
      </c>
      <c r="V1598" s="62"/>
      <c r="W1598" s="52">
        <v>26292319</v>
      </c>
      <c r="X1598" s="57"/>
      <c r="Z1598" s="104" t="s">
        <v>3233</v>
      </c>
      <c r="AA1598" s="47" t="str">
        <f>CONCATENATE("&gt;",F1598,"_",C1598," ",Z1598)</f>
        <v>&gt;MidV_P_ Alpha.MIDV</v>
      </c>
      <c r="AB1598" s="44" t="str">
        <f>P1598</f>
        <v>GCTTTAAGAAGTACGCATGCAACA</v>
      </c>
      <c r="AH1598" s="45">
        <v>1597</v>
      </c>
    </row>
    <row r="1599" spans="1:34" ht="14.25" customHeight="1" thickTop="1" thickBot="1" x14ac:dyDescent="0.25">
      <c r="A1599" s="71">
        <v>100</v>
      </c>
      <c r="B1599" s="53">
        <f>(I1599/1000)/(A1599/1000000)</f>
        <v>347.99999999999994</v>
      </c>
      <c r="F1599" s="309" t="s">
        <v>2878</v>
      </c>
      <c r="H1599" s="48">
        <v>348</v>
      </c>
      <c r="I1599" s="49">
        <v>34.799999999999997</v>
      </c>
      <c r="J1599" s="95">
        <v>235</v>
      </c>
      <c r="K1599" s="271">
        <v>35278</v>
      </c>
      <c r="L1599" s="50">
        <v>6767</v>
      </c>
      <c r="M1599" s="48">
        <v>40</v>
      </c>
      <c r="N1599" s="75">
        <v>56.5</v>
      </c>
      <c r="O1599" s="61">
        <v>348</v>
      </c>
      <c r="P1599" s="44" t="s">
        <v>397</v>
      </c>
      <c r="Q1599" s="56">
        <v>22</v>
      </c>
      <c r="R1599" s="48" t="s">
        <v>384</v>
      </c>
      <c r="S1599" s="62" t="s">
        <v>385</v>
      </c>
      <c r="T1599" s="73"/>
      <c r="U1599" s="62"/>
      <c r="V1599" s="62"/>
      <c r="W1599" s="52">
        <v>26288972</v>
      </c>
      <c r="X1599" s="57"/>
      <c r="Z1599" s="104" t="s">
        <v>3239</v>
      </c>
      <c r="AA1599" s="47" t="str">
        <f>CONCATENATE("&gt;",F1599,"_",C1599," ",Z1599)</f>
        <v>&gt;RVF-forw_x000D__ Phlebo.RVFV</v>
      </c>
      <c r="AB1599" s="44" t="str">
        <f>P1599</f>
        <v>TGAAAATTCCTGAGACACATGG</v>
      </c>
      <c r="AH1599" s="45">
        <v>1598</v>
      </c>
    </row>
    <row r="1600" spans="1:34" ht="14.25" customHeight="1" thickTop="1" thickBot="1" x14ac:dyDescent="0.25">
      <c r="A1600" s="71">
        <v>100</v>
      </c>
      <c r="B1600" s="53">
        <f>(I1600/1000)/(A1600/1000000)</f>
        <v>362</v>
      </c>
      <c r="F1600" s="309" t="s">
        <v>2878</v>
      </c>
      <c r="H1600" s="48">
        <v>362</v>
      </c>
      <c r="I1600" s="49">
        <v>36.200000000000003</v>
      </c>
      <c r="J1600" s="95">
        <v>245</v>
      </c>
      <c r="K1600" s="271">
        <v>12663</v>
      </c>
      <c r="L1600" s="50">
        <v>6767</v>
      </c>
      <c r="M1600" s="48">
        <v>40</v>
      </c>
      <c r="N1600" s="75">
        <v>56.5</v>
      </c>
      <c r="O1600" s="61">
        <v>362</v>
      </c>
      <c r="P1600" s="44" t="s">
        <v>397</v>
      </c>
      <c r="Q1600" s="56">
        <v>22</v>
      </c>
      <c r="R1600" s="48" t="s">
        <v>384</v>
      </c>
      <c r="S1600" s="62" t="s">
        <v>385</v>
      </c>
      <c r="T1600" s="73"/>
      <c r="U1600" s="62"/>
      <c r="V1600" s="62"/>
      <c r="W1600" s="52">
        <v>26288973</v>
      </c>
      <c r="X1600" s="57"/>
      <c r="Z1600" s="104" t="s">
        <v>3239</v>
      </c>
      <c r="AA1600" s="47" t="str">
        <f>CONCATENATE("&gt;",F1600,"_",C1600," ",Z1600)</f>
        <v>&gt;RVF-forw_x000D__ Phlebo.RVFV</v>
      </c>
      <c r="AB1600" s="44" t="str">
        <f>P1600</f>
        <v>TGAAAATTCCTGAGACACATGG</v>
      </c>
      <c r="AH1600" s="45">
        <v>1599</v>
      </c>
    </row>
    <row r="1601" spans="1:34" ht="14.25" customHeight="1" thickTop="1" thickBot="1" x14ac:dyDescent="0.25">
      <c r="A1601" s="71">
        <v>100</v>
      </c>
      <c r="B1601" s="53">
        <f>(I1601/1000)/(A1601/1000000)</f>
        <v>401</v>
      </c>
      <c r="C1601" s="220" t="s">
        <v>3174</v>
      </c>
      <c r="F1601" s="309" t="s">
        <v>2879</v>
      </c>
      <c r="H1601" s="48">
        <v>401</v>
      </c>
      <c r="I1601" s="49">
        <v>40.1</v>
      </c>
      <c r="J1601" s="95">
        <v>254</v>
      </c>
      <c r="K1601" s="271">
        <v>23224</v>
      </c>
      <c r="L1601" s="50">
        <v>6347</v>
      </c>
      <c r="M1601" s="48">
        <v>42</v>
      </c>
      <c r="N1601" s="75">
        <v>55.9</v>
      </c>
      <c r="O1601" s="61">
        <v>401</v>
      </c>
      <c r="P1601" s="44" t="s">
        <v>401</v>
      </c>
      <c r="Q1601" s="56">
        <v>21</v>
      </c>
      <c r="R1601" s="48" t="s">
        <v>384</v>
      </c>
      <c r="S1601" s="62" t="s">
        <v>385</v>
      </c>
      <c r="T1601" s="73"/>
      <c r="U1601" s="62"/>
      <c r="V1601" s="62"/>
      <c r="W1601" s="52">
        <v>26288974</v>
      </c>
      <c r="X1601" s="57"/>
      <c r="Z1601" s="104" t="s">
        <v>3239</v>
      </c>
      <c r="AA1601" s="47" t="str">
        <f>CONCATENATE("&gt;",F1601,"_",C1601," ",Z1601)</f>
        <v>&gt;RVF-rev_x000D__773c Phlebo.RVFV</v>
      </c>
      <c r="AB1601" s="44" t="str">
        <f>P1601</f>
        <v>ACTTCCTTGCATCATCTGATG</v>
      </c>
      <c r="AH1601" s="45">
        <v>1600</v>
      </c>
    </row>
    <row r="1602" spans="1:34" ht="14.25" customHeight="1" thickTop="1" thickBot="1" x14ac:dyDescent="0.25">
      <c r="A1602" s="71">
        <v>100</v>
      </c>
      <c r="B1602" s="53">
        <f>(I1602/1000)/(A1602/1000000)</f>
        <v>387.00000000000006</v>
      </c>
      <c r="C1602" s="220" t="s">
        <v>3175</v>
      </c>
      <c r="F1602" s="309" t="s">
        <v>2879</v>
      </c>
      <c r="H1602" s="48">
        <v>387</v>
      </c>
      <c r="I1602" s="49">
        <v>38.700000000000003</v>
      </c>
      <c r="J1602" s="95">
        <v>246</v>
      </c>
      <c r="K1602" s="271">
        <v>12267</v>
      </c>
      <c r="L1602" s="50">
        <v>6347</v>
      </c>
      <c r="M1602" s="48">
        <v>42</v>
      </c>
      <c r="N1602" s="75">
        <v>55.9</v>
      </c>
      <c r="O1602" s="61">
        <v>387</v>
      </c>
      <c r="P1602" s="44" t="s">
        <v>401</v>
      </c>
      <c r="Q1602" s="56">
        <v>21</v>
      </c>
      <c r="R1602" s="48" t="s">
        <v>384</v>
      </c>
      <c r="S1602" s="62" t="s">
        <v>385</v>
      </c>
      <c r="T1602" s="73"/>
      <c r="U1602" s="62"/>
      <c r="V1602" s="62"/>
      <c r="W1602" s="52">
        <v>26288975</v>
      </c>
      <c r="X1602" s="57"/>
      <c r="Z1602" s="104" t="s">
        <v>3239</v>
      </c>
      <c r="AA1602" s="47" t="str">
        <f>CONCATENATE("&gt;",F1602,"_",C1602," ",Z1602)</f>
        <v>&gt;RVF-rev_x000D__773d Phlebo.RVFV</v>
      </c>
      <c r="AB1602" s="44" t="str">
        <f>P1602</f>
        <v>ACTTCCTTGCATCATCTGATG</v>
      </c>
      <c r="AH1602" s="45">
        <v>1601</v>
      </c>
    </row>
    <row r="1603" spans="1:34" ht="14.25" customHeight="1" thickTop="1" thickBot="1" x14ac:dyDescent="0.25">
      <c r="A1603" s="71">
        <v>100</v>
      </c>
      <c r="B1603" s="53">
        <f>(I1603/1000)/(A1603/1000000)</f>
        <v>378</v>
      </c>
      <c r="F1603" s="309" t="s">
        <v>2880</v>
      </c>
      <c r="H1603" s="48">
        <v>378</v>
      </c>
      <c r="I1603" s="49">
        <v>37.799999999999997</v>
      </c>
      <c r="J1603" s="95">
        <v>255</v>
      </c>
      <c r="K1603" s="271">
        <v>25416</v>
      </c>
      <c r="L1603" s="50">
        <v>6757</v>
      </c>
      <c r="M1603" s="48">
        <v>54</v>
      </c>
      <c r="N1603" s="75">
        <v>62.1</v>
      </c>
      <c r="O1603" s="61">
        <v>378</v>
      </c>
      <c r="P1603" s="44" t="s">
        <v>1007</v>
      </c>
      <c r="Q1603" s="56">
        <v>22</v>
      </c>
      <c r="R1603" s="48" t="s">
        <v>384</v>
      </c>
      <c r="S1603" s="62" t="s">
        <v>385</v>
      </c>
      <c r="T1603" s="73"/>
      <c r="U1603" s="62"/>
      <c r="V1603" s="62"/>
      <c r="W1603" s="52">
        <v>26288976</v>
      </c>
      <c r="X1603" s="57"/>
      <c r="Z1603" s="104" t="s">
        <v>1302</v>
      </c>
      <c r="AA1603" s="47" t="str">
        <f>CONCATENATE("&gt;",F1603,"_",C1603," ",Z1603)</f>
        <v>&gt;MS2F_x000D__ IC</v>
      </c>
      <c r="AB1603" s="44" t="str">
        <f>P1603</f>
        <v>CTCTGAGAGCGGCTCTATTGGT</v>
      </c>
      <c r="AH1603" s="45">
        <v>1602</v>
      </c>
    </row>
    <row r="1604" spans="1:34" ht="14.25" customHeight="1" thickTop="1" thickBot="1" x14ac:dyDescent="0.25">
      <c r="A1604" s="71">
        <v>100</v>
      </c>
      <c r="B1604" s="53">
        <f>(I1604/1000)/(A1604/1000000)</f>
        <v>301.99999999999994</v>
      </c>
      <c r="F1604" s="309" t="s">
        <v>2880</v>
      </c>
      <c r="H1604" s="48">
        <v>302</v>
      </c>
      <c r="I1604" s="49">
        <v>30.2</v>
      </c>
      <c r="J1604" s="95">
        <v>204</v>
      </c>
      <c r="K1604" s="271">
        <v>34851</v>
      </c>
      <c r="L1604" s="50">
        <v>6757</v>
      </c>
      <c r="M1604" s="48">
        <v>54</v>
      </c>
      <c r="N1604" s="75">
        <v>62.1</v>
      </c>
      <c r="O1604" s="61">
        <v>302</v>
      </c>
      <c r="P1604" s="44" t="s">
        <v>1007</v>
      </c>
      <c r="Q1604" s="56">
        <v>22</v>
      </c>
      <c r="R1604" s="48" t="s">
        <v>384</v>
      </c>
      <c r="S1604" s="62" t="s">
        <v>385</v>
      </c>
      <c r="T1604" s="73"/>
      <c r="U1604" s="62"/>
      <c r="V1604" s="62"/>
      <c r="W1604" s="52">
        <v>26288977</v>
      </c>
      <c r="X1604" s="57"/>
      <c r="Z1604" s="104" t="s">
        <v>1302</v>
      </c>
      <c r="AA1604" s="47" t="str">
        <f>CONCATENATE("&gt;",F1604,"_",C1604," ",Z1604)</f>
        <v>&gt;MS2F_x000D__ IC</v>
      </c>
      <c r="AB1604" s="44" t="str">
        <f>P1604</f>
        <v>CTCTGAGAGCGGCTCTATTGGT</v>
      </c>
      <c r="AH1604" s="45">
        <v>1603</v>
      </c>
    </row>
    <row r="1605" spans="1:34" ht="14.25" customHeight="1" thickTop="1" thickBot="1" x14ac:dyDescent="0.25">
      <c r="A1605" s="71">
        <v>100</v>
      </c>
      <c r="B1605" s="53">
        <f>(I1605/1000)/(A1605/1000000)</f>
        <v>276</v>
      </c>
      <c r="F1605" s="81" t="s">
        <v>1008</v>
      </c>
      <c r="H1605" s="48">
        <v>276</v>
      </c>
      <c r="I1605" s="49">
        <v>27.6</v>
      </c>
      <c r="J1605" s="95">
        <v>200</v>
      </c>
      <c r="K1605" s="224">
        <v>43806</v>
      </c>
      <c r="L1605" s="50">
        <v>7257</v>
      </c>
      <c r="M1605" s="48">
        <v>45</v>
      </c>
      <c r="N1605" s="75">
        <v>61</v>
      </c>
      <c r="O1605" s="61">
        <v>276</v>
      </c>
      <c r="P1605" s="44" t="s">
        <v>1009</v>
      </c>
      <c r="Q1605" s="56">
        <v>24</v>
      </c>
      <c r="R1605" s="48" t="s">
        <v>384</v>
      </c>
      <c r="S1605" s="62" t="s">
        <v>385</v>
      </c>
      <c r="T1605" s="73"/>
      <c r="U1605" s="62"/>
      <c r="V1605" s="62"/>
      <c r="W1605" s="52">
        <v>26288978</v>
      </c>
      <c r="X1605" s="57"/>
      <c r="Z1605" s="104" t="s">
        <v>1302</v>
      </c>
      <c r="AA1605" s="47" t="str">
        <f>CONCATENATE("&gt;",F1605,"_",C1605," ",Z1605)</f>
        <v>&gt;MS2R_ IC</v>
      </c>
      <c r="AB1605" s="44" t="str">
        <f>P1605</f>
        <v>GTTCCCTACAACGAGCCTAAATTC</v>
      </c>
      <c r="AH1605" s="45">
        <v>1604</v>
      </c>
    </row>
    <row r="1606" spans="1:34" ht="14.25" customHeight="1" thickTop="1" thickBot="1" x14ac:dyDescent="0.25">
      <c r="A1606" s="71">
        <v>100</v>
      </c>
      <c r="B1606" s="53">
        <f>(I1606/1000)/(A1606/1000000)</f>
        <v>351</v>
      </c>
      <c r="F1606" s="81" t="s">
        <v>1008</v>
      </c>
      <c r="H1606" s="48">
        <v>351</v>
      </c>
      <c r="I1606" s="49">
        <v>35.1</v>
      </c>
      <c r="J1606" s="95">
        <v>255</v>
      </c>
      <c r="K1606" s="224">
        <v>43625</v>
      </c>
      <c r="L1606" s="50">
        <v>7257</v>
      </c>
      <c r="M1606" s="48">
        <v>45</v>
      </c>
      <c r="N1606" s="75">
        <v>61</v>
      </c>
      <c r="O1606" s="61">
        <v>351</v>
      </c>
      <c r="P1606" s="44" t="s">
        <v>1009</v>
      </c>
      <c r="Q1606" s="56">
        <v>24</v>
      </c>
      <c r="R1606" s="48" t="s">
        <v>384</v>
      </c>
      <c r="S1606" s="62" t="s">
        <v>385</v>
      </c>
      <c r="T1606" s="73"/>
      <c r="U1606" s="62"/>
      <c r="V1606" s="62"/>
      <c r="W1606" s="52">
        <v>26288979</v>
      </c>
      <c r="X1606" s="57"/>
      <c r="Z1606" s="104" t="s">
        <v>1302</v>
      </c>
      <c r="AA1606" s="47" t="str">
        <f>CONCATENATE("&gt;",F1606,"_",C1606," ",Z1606)</f>
        <v>&gt;MS2R_ IC</v>
      </c>
      <c r="AB1606" s="44" t="str">
        <f>P1606</f>
        <v>GTTCCCTACAACGAGCCTAAATTC</v>
      </c>
      <c r="AH1606" s="45">
        <v>1605</v>
      </c>
    </row>
    <row r="1607" spans="1:34" ht="14.25" customHeight="1" thickTop="1" thickBot="1" x14ac:dyDescent="0.25">
      <c r="A1607" s="71">
        <v>100</v>
      </c>
      <c r="B1607" s="53">
        <f>(I1607/1000)/(A1607/1000000)</f>
        <v>214.99999999999997</v>
      </c>
      <c r="F1607" s="81" t="s">
        <v>1308</v>
      </c>
      <c r="H1607" s="48">
        <v>215</v>
      </c>
      <c r="I1607" s="49">
        <v>21.5</v>
      </c>
      <c r="J1607" s="95">
        <v>192</v>
      </c>
      <c r="K1607" s="271">
        <v>28277</v>
      </c>
      <c r="L1607" s="50">
        <v>8935</v>
      </c>
      <c r="M1607" s="48">
        <v>56</v>
      </c>
      <c r="N1607" s="75">
        <v>66.3</v>
      </c>
      <c r="O1607" s="61">
        <v>215</v>
      </c>
      <c r="P1607" s="44" t="s">
        <v>1011</v>
      </c>
      <c r="Q1607" s="56">
        <v>25</v>
      </c>
      <c r="R1607" s="48" t="s">
        <v>384</v>
      </c>
      <c r="S1607" s="62" t="s">
        <v>406</v>
      </c>
      <c r="T1607" s="73" t="s">
        <v>279</v>
      </c>
      <c r="U1607" s="62" t="s">
        <v>426</v>
      </c>
      <c r="V1607" s="62"/>
      <c r="W1607" s="52">
        <v>26288980</v>
      </c>
      <c r="X1607" s="57"/>
      <c r="Z1607" s="104" t="s">
        <v>1302</v>
      </c>
      <c r="AA1607" s="47" t="str">
        <f>CONCATENATE("&gt;",F1607,"_",C1607," ",Z1607)</f>
        <v>&gt;MS2probe_ IC</v>
      </c>
      <c r="AB1607" s="44" t="str">
        <f>P1607</f>
        <v>TCAGACACGCGGTCCGCTATAACGA</v>
      </c>
      <c r="AH1607" s="45">
        <v>1606</v>
      </c>
    </row>
    <row r="1608" spans="1:34" ht="14.25" customHeight="1" thickTop="1" thickBot="1" x14ac:dyDescent="0.25">
      <c r="A1608" s="71">
        <v>100</v>
      </c>
      <c r="B1608" s="53">
        <f>(I1608/1000)/(A1608/1000000)</f>
        <v>171</v>
      </c>
      <c r="C1608" s="220"/>
      <c r="F1608" s="81" t="s">
        <v>2867</v>
      </c>
      <c r="H1608" s="48">
        <v>171</v>
      </c>
      <c r="I1608" s="49">
        <v>17.100000000000001</v>
      </c>
      <c r="J1608" s="95">
        <v>168</v>
      </c>
      <c r="K1608" s="271">
        <v>29342</v>
      </c>
      <c r="L1608" s="50">
        <v>9808</v>
      </c>
      <c r="M1608" s="48">
        <v>53</v>
      </c>
      <c r="N1608" s="75">
        <v>68</v>
      </c>
      <c r="O1608" s="61">
        <v>171</v>
      </c>
      <c r="P1608" s="44" t="s">
        <v>405</v>
      </c>
      <c r="Q1608" s="56">
        <v>28</v>
      </c>
      <c r="R1608" s="48" t="s">
        <v>384</v>
      </c>
      <c r="S1608" s="62" t="s">
        <v>406</v>
      </c>
      <c r="T1608" s="73" t="s">
        <v>278</v>
      </c>
      <c r="U1608" s="62" t="s">
        <v>426</v>
      </c>
      <c r="V1608" s="62"/>
      <c r="W1608" s="52">
        <v>26288981</v>
      </c>
      <c r="X1608" s="57"/>
      <c r="Z1608" s="104" t="s">
        <v>3239</v>
      </c>
      <c r="AA1608" s="47" t="str">
        <f>CONCATENATE("&gt;",F1608,"_",C1608," ",Z1608)</f>
        <v>&gt;RVF-Probe_ Phlebo.RVFV</v>
      </c>
      <c r="AB1608" s="44" t="str">
        <f>P1608</f>
        <v>CAATGTAAGGGGCCTGTGTGGACTTGTG</v>
      </c>
      <c r="AH1608" s="45">
        <v>1607</v>
      </c>
    </row>
    <row r="1609" spans="1:34" ht="14.25" customHeight="1" thickTop="1" thickBot="1" x14ac:dyDescent="0.25">
      <c r="A1609" s="71">
        <v>100</v>
      </c>
      <c r="B1609" s="53">
        <f>(I1609/1000)/(A1609/1000000)</f>
        <v>439.99999999999994</v>
      </c>
      <c r="C1609" s="220"/>
      <c r="F1609" s="81" t="s">
        <v>1374</v>
      </c>
      <c r="H1609" s="48">
        <v>440</v>
      </c>
      <c r="I1609" s="49">
        <v>44</v>
      </c>
      <c r="J1609" s="95">
        <v>273</v>
      </c>
      <c r="K1609" s="271">
        <v>30926</v>
      </c>
      <c r="L1609" s="50">
        <v>6213</v>
      </c>
      <c r="M1609" s="48">
        <v>55</v>
      </c>
      <c r="N1609" s="75">
        <v>59.4</v>
      </c>
      <c r="O1609" s="61">
        <v>440</v>
      </c>
      <c r="P1609" s="44" t="s">
        <v>1578</v>
      </c>
      <c r="Q1609" s="56">
        <v>20</v>
      </c>
      <c r="R1609" s="48" t="s">
        <v>384</v>
      </c>
      <c r="S1609" s="62" t="s">
        <v>385</v>
      </c>
      <c r="T1609" s="73"/>
      <c r="U1609" s="62"/>
      <c r="V1609" s="62"/>
      <c r="W1609" s="52">
        <v>26241632</v>
      </c>
      <c r="X1609" s="57"/>
      <c r="Y1609" s="220"/>
      <c r="AA1609" s="47" t="str">
        <f>CONCATENATE("&gt;",F1609,"_",C1609," ",Z1609)</f>
        <v xml:space="preserve">&gt;BLSV-HEVf_ </v>
      </c>
      <c r="AB1609" s="44" t="str">
        <f>P1609</f>
        <v>AATGTGCTGCGGGGTGTCAA</v>
      </c>
      <c r="AH1609" s="45">
        <v>1608</v>
      </c>
    </row>
    <row r="1610" spans="1:34" ht="14.25" customHeight="1" thickTop="1" thickBot="1" x14ac:dyDescent="0.25">
      <c r="A1610" s="71">
        <v>100</v>
      </c>
      <c r="B1610" s="53">
        <f>(I1610/1000)/(A1610/1000000)</f>
        <v>367</v>
      </c>
      <c r="C1610" s="220"/>
      <c r="F1610" s="81" t="s">
        <v>2872</v>
      </c>
      <c r="H1610" s="48">
        <v>367</v>
      </c>
      <c r="I1610" s="49">
        <v>36.700000000000003</v>
      </c>
      <c r="J1610" s="95">
        <v>225</v>
      </c>
      <c r="K1610" s="271">
        <v>33055</v>
      </c>
      <c r="L1610" s="50">
        <v>6133</v>
      </c>
      <c r="M1610" s="48">
        <v>55</v>
      </c>
      <c r="N1610" s="75">
        <v>59.4</v>
      </c>
      <c r="O1610" s="61">
        <v>367</v>
      </c>
      <c r="P1610" s="44" t="s">
        <v>1580</v>
      </c>
      <c r="Q1610" s="56">
        <v>20</v>
      </c>
      <c r="R1610" s="48" t="s">
        <v>384</v>
      </c>
      <c r="S1610" s="62" t="s">
        <v>385</v>
      </c>
      <c r="T1610" s="73"/>
      <c r="U1610" s="62"/>
      <c r="V1610" s="62"/>
      <c r="W1610" s="52">
        <v>26241633</v>
      </c>
      <c r="X1610" s="57"/>
      <c r="Y1610" s="220"/>
      <c r="AA1610" s="47" t="str">
        <f>CONCATENATE("&gt;",F1610,"_",C1610," ",Z1610)</f>
        <v xml:space="preserve">&gt;BLSV-HEVrev_ </v>
      </c>
      <c r="AB1610" s="44" t="str">
        <f>P1610</f>
        <v>CATCTGGTACCGTGCGAGTA</v>
      </c>
      <c r="AH1610" s="45">
        <v>1609</v>
      </c>
    </row>
    <row r="1611" spans="1:34" ht="14.25" customHeight="1" thickTop="1" thickBot="1" x14ac:dyDescent="0.25">
      <c r="A1611" s="71">
        <v>100</v>
      </c>
      <c r="B1611" s="53">
        <f>(I1611/1000)/(A1611/1000000)</f>
        <v>186</v>
      </c>
      <c r="F1611" s="81" t="s">
        <v>1376</v>
      </c>
      <c r="H1611" s="48">
        <v>186</v>
      </c>
      <c r="I1611" s="49">
        <v>18.600000000000001</v>
      </c>
      <c r="J1611" s="95">
        <v>143</v>
      </c>
      <c r="K1611" s="271">
        <v>26390</v>
      </c>
      <c r="L1611" s="50">
        <v>7702</v>
      </c>
      <c r="M1611" s="48">
        <v>68</v>
      </c>
      <c r="N1611" s="75">
        <v>67.7</v>
      </c>
      <c r="O1611" s="61">
        <v>186</v>
      </c>
      <c r="P1611" s="44" t="s">
        <v>1581</v>
      </c>
      <c r="Q1611" s="56">
        <v>22</v>
      </c>
      <c r="R1611" s="48" t="s">
        <v>384</v>
      </c>
      <c r="S1611" s="62" t="s">
        <v>406</v>
      </c>
      <c r="T1611" s="73" t="s">
        <v>278</v>
      </c>
      <c r="U1611" s="62" t="s">
        <v>426</v>
      </c>
      <c r="V1611" s="62"/>
      <c r="W1611" s="52">
        <v>26241634</v>
      </c>
      <c r="X1611" s="57"/>
      <c r="Z1611" s="104" t="s">
        <v>824</v>
      </c>
      <c r="AA1611" s="47" t="str">
        <f>CONCATENATE("&gt;",F1611,"_",C1611," ",Z1611)</f>
        <v>&gt;Probe HEV-3_ HEV</v>
      </c>
      <c r="AB1611" s="44" t="str">
        <f>P1611</f>
        <v>CTCCCAAACGCYCYCAGCCGGA</v>
      </c>
      <c r="AH1611" s="45">
        <v>1610</v>
      </c>
    </row>
    <row r="1612" spans="1:34" ht="14.25" customHeight="1" thickTop="1" thickBot="1" x14ac:dyDescent="0.25">
      <c r="A1612" s="71">
        <v>100</v>
      </c>
      <c r="B1612" s="53">
        <f>(I1612/1000)/(A1612/1000000)</f>
        <v>515</v>
      </c>
      <c r="C1612" s="220"/>
      <c r="F1612" s="81" t="s">
        <v>2873</v>
      </c>
      <c r="H1612" s="48">
        <v>515</v>
      </c>
      <c r="I1612" s="49">
        <v>51.5</v>
      </c>
      <c r="J1612" s="95">
        <v>301</v>
      </c>
      <c r="K1612" s="271">
        <v>45962</v>
      </c>
      <c r="L1612" s="50">
        <v>5847</v>
      </c>
      <c r="M1612" s="48">
        <v>57</v>
      </c>
      <c r="N1612" s="75">
        <v>58.8</v>
      </c>
      <c r="O1612" s="61">
        <v>515</v>
      </c>
      <c r="P1612" s="44" t="s">
        <v>2874</v>
      </c>
      <c r="Q1612" s="56">
        <v>19</v>
      </c>
      <c r="R1612" s="48" t="s">
        <v>384</v>
      </c>
      <c r="S1612" s="62" t="s">
        <v>385</v>
      </c>
      <c r="T1612" s="73"/>
      <c r="U1612" s="62"/>
      <c r="V1612" s="62"/>
      <c r="W1612" s="52">
        <v>26241471</v>
      </c>
      <c r="X1612" s="57"/>
      <c r="AA1612" s="47" t="str">
        <f>CONCATENATE("&gt;",F1612,"_",C1612," ",Z1612)</f>
        <v xml:space="preserve">&gt;DTUMV_F_ </v>
      </c>
      <c r="AB1612" s="44" t="str">
        <f>P1612</f>
        <v>AAGTCAGGCCAGGGAATCC</v>
      </c>
      <c r="AH1612" s="45">
        <v>1611</v>
      </c>
    </row>
    <row r="1613" spans="1:34" ht="14.25" customHeight="1" thickTop="1" thickBot="1" x14ac:dyDescent="0.25">
      <c r="A1613" s="71">
        <v>100</v>
      </c>
      <c r="B1613" s="53">
        <f>(I1613/1000)/(A1613/1000000)</f>
        <v>351</v>
      </c>
      <c r="C1613" s="220"/>
      <c r="F1613" s="81" t="s">
        <v>2875</v>
      </c>
      <c r="H1613" s="48">
        <v>351</v>
      </c>
      <c r="I1613" s="49">
        <v>35.1</v>
      </c>
      <c r="J1613" s="95">
        <v>233</v>
      </c>
      <c r="K1613" s="271">
        <v>45870</v>
      </c>
      <c r="L1613" s="50">
        <v>6654</v>
      </c>
      <c r="M1613" s="48">
        <v>45</v>
      </c>
      <c r="N1613" s="75">
        <v>58.4</v>
      </c>
      <c r="O1613" s="61">
        <v>351</v>
      </c>
      <c r="P1613" s="44" t="s">
        <v>2876</v>
      </c>
      <c r="Q1613" s="56">
        <v>22</v>
      </c>
      <c r="R1613" s="48" t="s">
        <v>384</v>
      </c>
      <c r="S1613" s="62" t="s">
        <v>385</v>
      </c>
      <c r="T1613" s="73"/>
      <c r="U1613" s="62"/>
      <c r="V1613" s="62"/>
      <c r="W1613" s="52">
        <v>26241472</v>
      </c>
      <c r="X1613" s="57"/>
      <c r="AA1613" s="47" t="str">
        <f>CONCATENATE("&gt;",F1613,"_",C1613," ",Z1613)</f>
        <v xml:space="preserve">&gt;DTUMV_R_ </v>
      </c>
      <c r="AB1613" s="44" t="str">
        <f>P1613</f>
        <v>CATGCACCCAGATTTGTTAACC</v>
      </c>
      <c r="AH1613" s="45">
        <v>1612</v>
      </c>
    </row>
    <row r="1614" spans="1:34" ht="14.25" customHeight="1" thickTop="1" thickBot="1" x14ac:dyDescent="0.25">
      <c r="A1614" s="71">
        <v>100</v>
      </c>
      <c r="B1614" s="53">
        <f>(I1614/1000)/(A1614/1000000)</f>
        <v>352.99999999999994</v>
      </c>
      <c r="C1614" s="220"/>
      <c r="F1614" s="81" t="s">
        <v>2877</v>
      </c>
      <c r="H1614" s="48">
        <v>353</v>
      </c>
      <c r="I1614" s="49">
        <v>35.299999999999997</v>
      </c>
      <c r="J1614" s="95">
        <v>216</v>
      </c>
      <c r="K1614" s="271">
        <v>27973</v>
      </c>
      <c r="L1614" s="50">
        <v>6113</v>
      </c>
      <c r="M1614" s="48">
        <v>53</v>
      </c>
      <c r="N1614" s="75">
        <v>47.8</v>
      </c>
      <c r="O1614" s="61">
        <v>353</v>
      </c>
      <c r="P1614" s="44" t="s">
        <v>2887</v>
      </c>
      <c r="Q1614" s="56">
        <v>15</v>
      </c>
      <c r="R1614" s="48" t="s">
        <v>2850</v>
      </c>
      <c r="S1614" s="62" t="s">
        <v>406</v>
      </c>
      <c r="T1614" s="73" t="s">
        <v>278</v>
      </c>
      <c r="U1614" s="62" t="s">
        <v>2851</v>
      </c>
      <c r="V1614" s="62"/>
      <c r="W1614" s="52">
        <v>26241473</v>
      </c>
      <c r="X1614" s="57"/>
      <c r="AA1614" s="47" t="str">
        <f>CONCATENATE("&gt;",F1614,"_",C1614," ",Z1614)</f>
        <v xml:space="preserve">&gt;DTUMV_Probe_ </v>
      </c>
      <c r="AB1614" s="44" t="str">
        <f>P1614</f>
        <v>CCGTCATCCAACATC</v>
      </c>
      <c r="AH1614" s="45">
        <v>1613</v>
      </c>
    </row>
    <row r="1615" spans="1:34" ht="14.25" customHeight="1" thickTop="1" thickBot="1" x14ac:dyDescent="0.25">
      <c r="A1615" s="71">
        <v>100</v>
      </c>
      <c r="B1615" s="53">
        <f>(I1615/1000)/(A1615/1000000)</f>
        <v>160</v>
      </c>
      <c r="C1615" s="220">
        <v>822</v>
      </c>
      <c r="F1615" s="81" t="s">
        <v>2927</v>
      </c>
      <c r="H1615" s="48">
        <v>160</v>
      </c>
      <c r="I1615" s="49">
        <v>16</v>
      </c>
      <c r="J1615" s="95">
        <v>139</v>
      </c>
      <c r="K1615" s="48">
        <v>14001</v>
      </c>
      <c r="L1615" s="50">
        <v>8665</v>
      </c>
      <c r="M1615" s="48">
        <v>50</v>
      </c>
      <c r="N1615" s="75">
        <v>66.599999999999994</v>
      </c>
      <c r="O1615" s="61">
        <v>160</v>
      </c>
      <c r="P1615" s="44" t="s">
        <v>2928</v>
      </c>
      <c r="Q1615" s="56">
        <v>28</v>
      </c>
      <c r="R1615" s="48" t="s">
        <v>384</v>
      </c>
      <c r="S1615" s="62" t="s">
        <v>385</v>
      </c>
      <c r="T1615" s="73"/>
      <c r="U1615" s="62"/>
      <c r="V1615" s="62"/>
      <c r="W1615" s="52">
        <v>27022093</v>
      </c>
      <c r="X1615" s="57"/>
      <c r="Z1615" s="104" t="s">
        <v>3213</v>
      </c>
      <c r="AA1615" s="47" t="str">
        <f>CONCATENATE("&gt;",F1615,"_",C1615," ",Z1615)</f>
        <v>&gt;Burana.Burana.Burana.f.33_822 Nairo.Burana.Burana</v>
      </c>
      <c r="AB1615" s="44" t="str">
        <f>P1615</f>
        <v>CACAGGGTAGGACAAAGCTTGACCAGAA</v>
      </c>
      <c r="AH1615" s="45">
        <v>1614</v>
      </c>
    </row>
    <row r="1616" spans="1:34" ht="14.25" customHeight="1" thickTop="1" thickBot="1" x14ac:dyDescent="0.25">
      <c r="A1616" s="71">
        <v>100</v>
      </c>
      <c r="B1616" s="53">
        <f>(I1616/1000)/(A1616/1000000)</f>
        <v>123.99999999999999</v>
      </c>
      <c r="C1616" s="220">
        <v>823</v>
      </c>
      <c r="F1616" s="81" t="s">
        <v>2929</v>
      </c>
      <c r="H1616" s="48">
        <v>124</v>
      </c>
      <c r="I1616" s="49">
        <v>12.4</v>
      </c>
      <c r="J1616" s="95">
        <v>110</v>
      </c>
      <c r="K1616" s="48">
        <v>44652</v>
      </c>
      <c r="L1616" s="50">
        <v>8885</v>
      </c>
      <c r="M1616" s="48">
        <v>46</v>
      </c>
      <c r="N1616" s="75">
        <v>66</v>
      </c>
      <c r="O1616" s="61">
        <v>124</v>
      </c>
      <c r="P1616" s="44" t="s">
        <v>2930</v>
      </c>
      <c r="Q1616" s="56">
        <v>29</v>
      </c>
      <c r="R1616" s="48" t="s">
        <v>384</v>
      </c>
      <c r="S1616" s="62" t="s">
        <v>385</v>
      </c>
      <c r="T1616" s="73"/>
      <c r="U1616" s="62"/>
      <c r="V1616" s="62"/>
      <c r="W1616" s="52">
        <v>27022094</v>
      </c>
      <c r="X1616" s="57"/>
      <c r="Z1616" s="104" t="s">
        <v>3270</v>
      </c>
      <c r="AA1616" s="47" t="str">
        <f>CONCATENATE("&gt;",F1616,"_",C1616," ",Z1616)</f>
        <v>&gt;Burana.r.77_823 Nairo.Burana</v>
      </c>
      <c r="AB1616" s="44" t="str">
        <f>P1616</f>
        <v>GGAAAKGCACCRAARGAACACACCATTTC</v>
      </c>
      <c r="AH1616" s="45">
        <v>1615</v>
      </c>
    </row>
    <row r="1617" spans="1:34" ht="14.25" customHeight="1" thickTop="1" thickBot="1" x14ac:dyDescent="0.25">
      <c r="A1617" s="71">
        <v>100</v>
      </c>
      <c r="B1617" s="53">
        <f>(I1617/1000)/(A1617/1000000)</f>
        <v>150</v>
      </c>
      <c r="C1617" s="220">
        <v>824</v>
      </c>
      <c r="F1617" s="81" t="s">
        <v>2931</v>
      </c>
      <c r="H1617" s="48">
        <v>150</v>
      </c>
      <c r="I1617" s="49">
        <v>15</v>
      </c>
      <c r="J1617" s="95">
        <v>129</v>
      </c>
      <c r="K1617" s="48">
        <v>45413</v>
      </c>
      <c r="L1617" s="50">
        <v>8601</v>
      </c>
      <c r="M1617" s="48">
        <v>35</v>
      </c>
      <c r="N1617" s="75">
        <v>60.7</v>
      </c>
      <c r="O1617" s="61">
        <v>150</v>
      </c>
      <c r="P1617" s="44" t="s">
        <v>2932</v>
      </c>
      <c r="Q1617" s="56">
        <v>28</v>
      </c>
      <c r="R1617" s="48" t="s">
        <v>384</v>
      </c>
      <c r="S1617" s="62" t="s">
        <v>385</v>
      </c>
      <c r="T1617" s="73"/>
      <c r="U1617" s="62"/>
      <c r="V1617" s="62"/>
      <c r="W1617" s="52">
        <v>27022095</v>
      </c>
      <c r="X1617" s="57"/>
      <c r="Z1617" s="104" t="s">
        <v>3214</v>
      </c>
      <c r="AA1617" s="47" t="str">
        <f>CONCATENATE("&gt;",F1617,"_",C1617," ",Z1617)</f>
        <v>&gt;Burana.Tacheng.f.34_824 Nairo.Burana.Tacheng</v>
      </c>
      <c r="AB1617" s="44" t="str">
        <f>P1617</f>
        <v>CAACAGGCAAAACCAAAATAATCAAGGT</v>
      </c>
      <c r="AH1617" s="45">
        <v>1616</v>
      </c>
    </row>
    <row r="1618" spans="1:34" ht="14.25" customHeight="1" thickTop="1" thickBot="1" x14ac:dyDescent="0.25">
      <c r="A1618" s="71">
        <v>100</v>
      </c>
      <c r="B1618" s="53">
        <f>(I1618/1000)/(A1618/1000000)</f>
        <v>183</v>
      </c>
      <c r="C1618" s="220">
        <v>825</v>
      </c>
      <c r="F1618" s="81" t="s">
        <v>2933</v>
      </c>
      <c r="H1618" s="48">
        <v>183</v>
      </c>
      <c r="I1618" s="49">
        <v>18.3</v>
      </c>
      <c r="J1618" s="95">
        <v>163</v>
      </c>
      <c r="K1618" s="48">
        <v>44713</v>
      </c>
      <c r="L1618" s="50">
        <v>8901</v>
      </c>
      <c r="M1618" s="48">
        <v>46</v>
      </c>
      <c r="N1618" s="75">
        <v>66</v>
      </c>
      <c r="O1618" s="61">
        <v>183</v>
      </c>
      <c r="P1618" s="44" t="s">
        <v>2934</v>
      </c>
      <c r="Q1618" s="56">
        <v>29</v>
      </c>
      <c r="R1618" s="48" t="s">
        <v>384</v>
      </c>
      <c r="S1618" s="62" t="s">
        <v>385</v>
      </c>
      <c r="T1618" s="73"/>
      <c r="U1618" s="62"/>
      <c r="V1618" s="62"/>
      <c r="W1618" s="52">
        <v>27022096</v>
      </c>
      <c r="X1618" s="57"/>
      <c r="Z1618" s="104" t="s">
        <v>3213</v>
      </c>
      <c r="AA1618" s="47" t="str">
        <f>CONCATENATE("&gt;",F1618,"_",C1618," ",Z1618)</f>
        <v>&gt;Burana.Burana.r.78_825 Nairo.Burana.Burana</v>
      </c>
      <c r="AB1618" s="44" t="str">
        <f>P1618</f>
        <v>GGAAATGCACCAAAKGARSMMACCATKTC</v>
      </c>
      <c r="AH1618" s="45">
        <v>1617</v>
      </c>
    </row>
    <row r="1619" spans="1:34" ht="14.25" customHeight="1" thickTop="1" thickBot="1" x14ac:dyDescent="0.25">
      <c r="A1619" s="71">
        <v>100</v>
      </c>
      <c r="B1619" s="53">
        <f>(I1619/1000)/(A1619/1000000)</f>
        <v>155</v>
      </c>
      <c r="C1619" s="220">
        <v>826</v>
      </c>
      <c r="F1619" s="81" t="s">
        <v>2935</v>
      </c>
      <c r="H1619" s="48">
        <v>155</v>
      </c>
      <c r="I1619" s="49">
        <v>15.5</v>
      </c>
      <c r="J1619" s="95">
        <v>135</v>
      </c>
      <c r="K1619" s="48">
        <v>20210</v>
      </c>
      <c r="L1619" s="50">
        <v>8704</v>
      </c>
      <c r="M1619" s="48">
        <v>33</v>
      </c>
      <c r="N1619" s="75">
        <v>60</v>
      </c>
      <c r="O1619" s="61">
        <v>155</v>
      </c>
      <c r="P1619" s="44" t="s">
        <v>2936</v>
      </c>
      <c r="Q1619" s="56">
        <v>28</v>
      </c>
      <c r="R1619" s="48" t="s">
        <v>384</v>
      </c>
      <c r="S1619" s="62" t="s">
        <v>385</v>
      </c>
      <c r="T1619" s="73"/>
      <c r="U1619" s="62"/>
      <c r="V1619" s="62"/>
      <c r="W1619" s="52">
        <v>27022097</v>
      </c>
      <c r="X1619" s="57"/>
      <c r="Z1619" s="104" t="s">
        <v>3215</v>
      </c>
      <c r="AA1619" s="47" t="str">
        <f>CONCATENATE("&gt;",F1619,"_",C1619," ",Z1619)</f>
        <v>&gt;Burana.Tamdy.f.32_826 Nairo.Burana.Tamdy</v>
      </c>
      <c r="AB1619" s="44" t="str">
        <f>P1619</f>
        <v>CCACAGGTAGAARTAAATTRGARAAGAA</v>
      </c>
      <c r="AH1619" s="45">
        <v>1618</v>
      </c>
    </row>
    <row r="1620" spans="1:34" ht="14.25" customHeight="1" thickTop="1" thickBot="1" x14ac:dyDescent="0.25">
      <c r="A1620" s="71">
        <v>100</v>
      </c>
      <c r="B1620" s="53">
        <f>(I1620/1000)/(A1620/1000000)</f>
        <v>114.99999999999999</v>
      </c>
      <c r="C1620" s="220">
        <v>827</v>
      </c>
      <c r="F1620" s="81" t="s">
        <v>3207</v>
      </c>
      <c r="H1620" s="48">
        <v>115</v>
      </c>
      <c r="I1620" s="49">
        <v>11.5</v>
      </c>
      <c r="J1620" s="95">
        <v>100</v>
      </c>
      <c r="K1620" s="48">
        <v>26724</v>
      </c>
      <c r="L1620" s="50">
        <v>8652</v>
      </c>
      <c r="M1620" s="48">
        <v>39</v>
      </c>
      <c r="N1620" s="75">
        <v>62.2</v>
      </c>
      <c r="O1620" s="61">
        <v>115</v>
      </c>
      <c r="P1620" s="44" t="s">
        <v>2937</v>
      </c>
      <c r="Q1620" s="56">
        <v>28</v>
      </c>
      <c r="R1620" s="48" t="s">
        <v>384</v>
      </c>
      <c r="S1620" s="62" t="s">
        <v>385</v>
      </c>
      <c r="T1620" s="73"/>
      <c r="U1620" s="62"/>
      <c r="V1620" s="62"/>
      <c r="W1620" s="52">
        <v>27022098</v>
      </c>
      <c r="X1620" s="57"/>
      <c r="Z1620" s="104" t="s">
        <v>3219</v>
      </c>
      <c r="AA1620" s="47" t="str">
        <f>CONCATENATE("&gt;",F1620,"_",C1620," ",Z1620)</f>
        <v>&gt;DeraGhazi.DeraGhazi.f.40_827 Nairo.Hughes.Caspiy</v>
      </c>
      <c r="AB1620" s="44" t="str">
        <f>P1620</f>
        <v>TTGTTGGGAAAACTCACATGATTGAGAC</v>
      </c>
      <c r="AH1620" s="45">
        <v>1619</v>
      </c>
    </row>
    <row r="1621" spans="1:34" ht="14.25" customHeight="1" thickTop="1" thickBot="1" x14ac:dyDescent="0.25">
      <c r="A1621" s="71">
        <v>100</v>
      </c>
      <c r="B1621" s="53">
        <f>(I1621/1000)/(A1621/1000000)</f>
        <v>95</v>
      </c>
      <c r="C1621" s="45">
        <v>828</v>
      </c>
      <c r="F1621" s="81" t="s">
        <v>2938</v>
      </c>
      <c r="H1621" s="48">
        <v>95</v>
      </c>
      <c r="I1621" s="49">
        <v>9.5</v>
      </c>
      <c r="J1621" s="95">
        <v>83</v>
      </c>
      <c r="K1621" s="48">
        <v>42064</v>
      </c>
      <c r="L1621" s="50">
        <v>8803</v>
      </c>
      <c r="M1621" s="48">
        <v>51</v>
      </c>
      <c r="N1621" s="75">
        <v>68.099999999999994</v>
      </c>
      <c r="O1621" s="61">
        <v>95</v>
      </c>
      <c r="P1621" s="44" t="s">
        <v>2939</v>
      </c>
      <c r="Q1621" s="56">
        <v>29</v>
      </c>
      <c r="R1621" s="48" t="s">
        <v>384</v>
      </c>
      <c r="S1621" s="62" t="s">
        <v>385</v>
      </c>
      <c r="T1621" s="73"/>
      <c r="U1621" s="62"/>
      <c r="V1621" s="62"/>
      <c r="W1621" s="52">
        <v>27022099</v>
      </c>
      <c r="X1621" s="57"/>
      <c r="Z1621" s="104" t="s">
        <v>3219</v>
      </c>
      <c r="AA1621" s="47" t="str">
        <f>CONCATENATE("&gt;",F1621,"_",C1621," ",Z1621)</f>
        <v>&gt;Hughes.Caspiy.r.110_828 Nairo.Hughes.Caspiy</v>
      </c>
      <c r="AB1621" s="44" t="str">
        <f>P1621</f>
        <v>GGCACAACACCAAAACAGGCCACCATATC</v>
      </c>
      <c r="AH1621" s="45">
        <v>1620</v>
      </c>
    </row>
    <row r="1622" spans="1:34" ht="14.25" customHeight="1" thickTop="1" thickBot="1" x14ac:dyDescent="0.25">
      <c r="A1622" s="71">
        <v>100</v>
      </c>
      <c r="B1622" s="53">
        <f>(I1622/1000)/(A1622/1000000)</f>
        <v>211</v>
      </c>
      <c r="C1622" s="45">
        <v>829</v>
      </c>
      <c r="F1622" s="81" t="s">
        <v>2940</v>
      </c>
      <c r="H1622" s="48">
        <v>211</v>
      </c>
      <c r="I1622" s="49">
        <v>21.1</v>
      </c>
      <c r="J1622" s="95">
        <v>182</v>
      </c>
      <c r="K1622" s="48">
        <v>34851</v>
      </c>
      <c r="L1622" s="50">
        <v>8658</v>
      </c>
      <c r="M1622" s="48">
        <v>44</v>
      </c>
      <c r="N1622" s="75">
        <v>64.400000000000006</v>
      </c>
      <c r="O1622" s="61">
        <v>211</v>
      </c>
      <c r="P1622" s="44" t="s">
        <v>2941</v>
      </c>
      <c r="Q1622" s="56">
        <v>28</v>
      </c>
      <c r="R1622" s="48" t="s">
        <v>384</v>
      </c>
      <c r="S1622" s="62" t="s">
        <v>385</v>
      </c>
      <c r="T1622" s="73"/>
      <c r="U1622" s="62"/>
      <c r="V1622" s="62"/>
      <c r="W1622" s="52">
        <v>27022100</v>
      </c>
      <c r="X1622" s="57"/>
      <c r="Z1622" s="104" t="s">
        <v>3220</v>
      </c>
      <c r="AA1622" s="47" t="str">
        <f>CONCATENATE("&gt;",F1622,"_",C1622," ",Z1622)</f>
        <v>&gt;Hughes.Hughes.f.43_829 Nairo.Hughes.Hughes</v>
      </c>
      <c r="AB1622" s="44" t="str">
        <f>P1622</f>
        <v>TTGTYGGCAAAGCCAAAATGMTGGARAC</v>
      </c>
      <c r="AH1622" s="45">
        <v>1621</v>
      </c>
    </row>
    <row r="1623" spans="1:34" ht="14.25" customHeight="1" thickTop="1" thickBot="1" x14ac:dyDescent="0.25">
      <c r="A1623" s="71">
        <v>100</v>
      </c>
      <c r="B1623" s="53">
        <f>(I1623/1000)/(A1623/1000000)</f>
        <v>146</v>
      </c>
      <c r="C1623" s="45">
        <v>830</v>
      </c>
      <c r="F1623" s="81" t="s">
        <v>2942</v>
      </c>
      <c r="H1623" s="48">
        <v>146</v>
      </c>
      <c r="I1623" s="49">
        <v>14.6</v>
      </c>
      <c r="J1623" s="95">
        <v>130</v>
      </c>
      <c r="K1623" s="48">
        <v>43529</v>
      </c>
      <c r="L1623" s="50">
        <v>8902</v>
      </c>
      <c r="M1623" s="48">
        <v>48</v>
      </c>
      <c r="N1623" s="75">
        <v>66.7</v>
      </c>
      <c r="O1623" s="61">
        <v>146</v>
      </c>
      <c r="P1623" s="44" t="s">
        <v>2943</v>
      </c>
      <c r="Q1623" s="56">
        <v>29</v>
      </c>
      <c r="R1623" s="48" t="s">
        <v>384</v>
      </c>
      <c r="S1623" s="62" t="s">
        <v>385</v>
      </c>
      <c r="T1623" s="73"/>
      <c r="U1623" s="62"/>
      <c r="V1623" s="62"/>
      <c r="W1623" s="52">
        <v>27022101</v>
      </c>
      <c r="X1623" s="57"/>
      <c r="Z1623" s="104" t="s">
        <v>3220</v>
      </c>
      <c r="AA1623" s="47" t="str">
        <f>CONCATENATE("&gt;",F1623,"_",C1623," ",Z1623)</f>
        <v>&gt;Hughes.Hughes.r.106_830 Nairo.Hughes.Hughes</v>
      </c>
      <c r="AB1623" s="44" t="str">
        <f>P1623</f>
        <v>GGRACAAYACCAAARCAGGASACCATRTC</v>
      </c>
      <c r="AH1623" s="45">
        <v>1622</v>
      </c>
    </row>
    <row r="1624" spans="1:34" ht="14.25" customHeight="1" thickTop="1" thickBot="1" x14ac:dyDescent="0.25">
      <c r="A1624" s="71">
        <v>100</v>
      </c>
      <c r="B1624" s="53">
        <f>(I1624/1000)/(A1624/1000000)</f>
        <v>189</v>
      </c>
      <c r="C1624" s="45">
        <v>831</v>
      </c>
      <c r="F1624" s="81" t="s">
        <v>2944</v>
      </c>
      <c r="H1624" s="48">
        <v>189</v>
      </c>
      <c r="I1624" s="49">
        <v>18.899999999999999</v>
      </c>
      <c r="J1624" s="95">
        <v>168</v>
      </c>
      <c r="K1624" s="48">
        <v>46174</v>
      </c>
      <c r="L1624" s="50">
        <v>8890</v>
      </c>
      <c r="M1624" s="48">
        <v>55</v>
      </c>
      <c r="N1624" s="75">
        <v>69.5</v>
      </c>
      <c r="O1624" s="61">
        <v>189</v>
      </c>
      <c r="P1624" s="44" t="s">
        <v>2945</v>
      </c>
      <c r="Q1624" s="56">
        <v>29</v>
      </c>
      <c r="R1624" s="48" t="s">
        <v>384</v>
      </c>
      <c r="S1624" s="62" t="s">
        <v>385</v>
      </c>
      <c r="T1624" s="73"/>
      <c r="U1624" s="62"/>
      <c r="V1624" s="62"/>
      <c r="W1624" s="52">
        <v>27022102</v>
      </c>
      <c r="X1624" s="57"/>
      <c r="Z1624" s="104" t="s">
        <v>3221</v>
      </c>
      <c r="AA1624" s="47" t="str">
        <f>CONCATENATE("&gt;",F1624,"_",C1624," ",Z1624)</f>
        <v>&gt;Hughes.PuntaSalinas.r.107_831 Nairo.Hughes.PuntaSalinas</v>
      </c>
      <c r="AB1624" s="44" t="str">
        <f>P1624</f>
        <v>GGCACAATACCGAAGCAGGACACCATGTC</v>
      </c>
      <c r="AH1624" s="45">
        <v>1623</v>
      </c>
    </row>
    <row r="1625" spans="1:34" ht="14.25" customHeight="1" thickTop="1" thickBot="1" x14ac:dyDescent="0.25">
      <c r="A1625" s="71">
        <v>100</v>
      </c>
      <c r="B1625" s="53">
        <f>(I1625/1000)/(A1625/1000000)</f>
        <v>166</v>
      </c>
      <c r="C1625" s="45">
        <v>832</v>
      </c>
      <c r="F1625" s="81" t="s">
        <v>2946</v>
      </c>
      <c r="H1625" s="48">
        <v>166</v>
      </c>
      <c r="I1625" s="49">
        <v>16.600000000000001</v>
      </c>
      <c r="J1625" s="95">
        <v>147</v>
      </c>
      <c r="K1625" s="48">
        <v>24228</v>
      </c>
      <c r="L1625" s="50">
        <v>8883</v>
      </c>
      <c r="M1625" s="48">
        <v>51</v>
      </c>
      <c r="N1625" s="75">
        <v>68.099999999999994</v>
      </c>
      <c r="O1625" s="61">
        <v>166</v>
      </c>
      <c r="P1625" s="44" t="s">
        <v>2947</v>
      </c>
      <c r="Q1625" s="56">
        <v>29</v>
      </c>
      <c r="R1625" s="48" t="s">
        <v>384</v>
      </c>
      <c r="S1625" s="62" t="s">
        <v>385</v>
      </c>
      <c r="T1625" s="73"/>
      <c r="U1625" s="62"/>
      <c r="V1625" s="62"/>
      <c r="W1625" s="52">
        <v>27022103</v>
      </c>
      <c r="X1625" s="57"/>
      <c r="Z1625" s="221" t="s">
        <v>3222</v>
      </c>
      <c r="AA1625" s="47" t="str">
        <f>CONCATENATE("&gt;",F1625,"_",C1625," ",Z1625)</f>
        <v>&gt;Hughes.Raza.r.108_832 Nairo.Hughes.Raza</v>
      </c>
      <c r="AB1625" s="44" t="str">
        <f>P1625</f>
        <v>GGCACAACACCAAAGCAAGAGACCATGTC</v>
      </c>
      <c r="AH1625" s="45">
        <v>1624</v>
      </c>
    </row>
    <row r="1626" spans="1:34" ht="14.25" customHeight="1" thickTop="1" thickBot="1" x14ac:dyDescent="0.25">
      <c r="A1626" s="71">
        <v>100</v>
      </c>
      <c r="B1626" s="53">
        <f>(I1626/1000)/(A1626/1000000)</f>
        <v>193.99999999999997</v>
      </c>
      <c r="C1626" s="45">
        <v>833</v>
      </c>
      <c r="F1626" s="81" t="s">
        <v>2948</v>
      </c>
      <c r="H1626" s="48">
        <v>194</v>
      </c>
      <c r="I1626" s="49">
        <v>19.399999999999999</v>
      </c>
      <c r="J1626" s="95">
        <v>168</v>
      </c>
      <c r="K1626" s="48">
        <v>42887</v>
      </c>
      <c r="L1626" s="50">
        <v>8653</v>
      </c>
      <c r="M1626" s="48">
        <v>46</v>
      </c>
      <c r="N1626" s="75">
        <v>65.099999999999994</v>
      </c>
      <c r="O1626" s="61">
        <v>194</v>
      </c>
      <c r="P1626" s="44" t="s">
        <v>2949</v>
      </c>
      <c r="Q1626" s="56">
        <v>28</v>
      </c>
      <c r="R1626" s="48" t="s">
        <v>384</v>
      </c>
      <c r="S1626" s="62" t="s">
        <v>385</v>
      </c>
      <c r="T1626" s="73"/>
      <c r="U1626" s="62"/>
      <c r="V1626" s="62"/>
      <c r="W1626" s="52">
        <v>27022104</v>
      </c>
      <c r="X1626" s="57"/>
      <c r="Z1626" s="221" t="s">
        <v>3223</v>
      </c>
      <c r="AA1626" s="47" t="str">
        <f>CONCATENATE("&gt;",F1626,"_",C1626," ",Z1626)</f>
        <v>&gt;Hughes.Soldado.f.46_833 Nairo.Hughes.Soldado</v>
      </c>
      <c r="AB1626" s="44" t="str">
        <f>P1626</f>
        <v>TTGTTGGCAGAGCACACATGATTGAGAC</v>
      </c>
      <c r="AH1626" s="45">
        <v>1625</v>
      </c>
    </row>
    <row r="1627" spans="1:34" ht="14.25" customHeight="1" thickTop="1" thickBot="1" x14ac:dyDescent="0.25">
      <c r="A1627" s="71">
        <v>100</v>
      </c>
      <c r="B1627" s="53">
        <f>(I1627/1000)/(A1627/1000000)</f>
        <v>216</v>
      </c>
      <c r="C1627" s="45">
        <v>834</v>
      </c>
      <c r="F1627" s="81" t="s">
        <v>2950</v>
      </c>
      <c r="H1627" s="48">
        <v>216</v>
      </c>
      <c r="I1627" s="49">
        <v>21.6</v>
      </c>
      <c r="J1627" s="95">
        <v>190</v>
      </c>
      <c r="K1627" s="48">
        <v>43562</v>
      </c>
      <c r="L1627" s="50">
        <v>8794</v>
      </c>
      <c r="M1627" s="48">
        <v>51</v>
      </c>
      <c r="N1627" s="75">
        <v>68.099999999999994</v>
      </c>
      <c r="O1627" s="61">
        <v>216</v>
      </c>
      <c r="P1627" s="44" t="s">
        <v>2951</v>
      </c>
      <c r="Q1627" s="56">
        <v>29</v>
      </c>
      <c r="R1627" s="48" t="s">
        <v>384</v>
      </c>
      <c r="S1627" s="62" t="s">
        <v>385</v>
      </c>
      <c r="T1627" s="73"/>
      <c r="U1627" s="62"/>
      <c r="V1627" s="62"/>
      <c r="W1627" s="52">
        <v>27022105</v>
      </c>
      <c r="X1627" s="57"/>
      <c r="Z1627" s="221" t="s">
        <v>3223</v>
      </c>
      <c r="AA1627" s="47" t="str">
        <f>CONCATENATE("&gt;",F1627,"_",C1627," ",Z1627)</f>
        <v>&gt;Hughes.Soldado.r.109_834 Nairo.Hughes.Soldado</v>
      </c>
      <c r="AB1627" s="44" t="str">
        <f>P1627</f>
        <v>GGAACAACACCAAAGCATGCCACCATCTC</v>
      </c>
      <c r="AH1627" s="45">
        <v>1626</v>
      </c>
    </row>
    <row r="1628" spans="1:34" ht="14.25" customHeight="1" thickTop="1" thickBot="1" x14ac:dyDescent="0.25">
      <c r="A1628" s="71">
        <v>100</v>
      </c>
      <c r="B1628" s="53">
        <f>(I1628/1000)/(A1628/1000000)</f>
        <v>168.00000000000003</v>
      </c>
      <c r="C1628" s="220">
        <v>835</v>
      </c>
      <c r="F1628" s="81" t="s">
        <v>2952</v>
      </c>
      <c r="H1628" s="48">
        <v>168</v>
      </c>
      <c r="I1628" s="49">
        <v>16.8</v>
      </c>
      <c r="J1628" s="95">
        <v>145</v>
      </c>
      <c r="K1628" s="48">
        <v>17654</v>
      </c>
      <c r="L1628" s="50">
        <v>8621</v>
      </c>
      <c r="M1628" s="48">
        <v>39</v>
      </c>
      <c r="N1628" s="75">
        <v>62.2</v>
      </c>
      <c r="O1628" s="61">
        <v>168</v>
      </c>
      <c r="P1628" s="44" t="s">
        <v>2953</v>
      </c>
      <c r="Q1628" s="56">
        <v>28</v>
      </c>
      <c r="R1628" s="48" t="s">
        <v>384</v>
      </c>
      <c r="S1628" s="62" t="s">
        <v>385</v>
      </c>
      <c r="T1628" s="73"/>
      <c r="U1628" s="62"/>
      <c r="V1628" s="62"/>
      <c r="W1628" s="52">
        <v>27022106</v>
      </c>
      <c r="X1628" s="57"/>
      <c r="Z1628" s="104" t="s">
        <v>3225</v>
      </c>
      <c r="AA1628" s="47" t="str">
        <f>CONCATENATE("&gt;",F1628,"_",C1628," ",Z1628)</f>
        <v>&gt;Issyk-kul.Gossas.f.49_835 Nairo.Issyk-kul.Gossas</v>
      </c>
      <c r="AB1628" s="44" t="str">
        <f>P1628</f>
        <v>CAGTTGGAGCTGCCAAAATTGCTAAAAT</v>
      </c>
      <c r="AH1628" s="45">
        <v>1627</v>
      </c>
    </row>
    <row r="1629" spans="1:34" ht="14.25" customHeight="1" thickTop="1" thickBot="1" x14ac:dyDescent="0.25">
      <c r="A1629" s="71">
        <v>100</v>
      </c>
      <c r="B1629" s="53">
        <f>(I1629/1000)/(A1629/1000000)</f>
        <v>176</v>
      </c>
      <c r="C1629" s="45">
        <v>836</v>
      </c>
      <c r="F1629" s="81" t="s">
        <v>2954</v>
      </c>
      <c r="H1629" s="48">
        <v>176</v>
      </c>
      <c r="I1629" s="49">
        <v>17.600000000000001</v>
      </c>
      <c r="J1629" s="95">
        <v>157</v>
      </c>
      <c r="K1629" s="48">
        <v>25689</v>
      </c>
      <c r="L1629" s="50">
        <v>8927</v>
      </c>
      <c r="M1629" s="48">
        <v>51</v>
      </c>
      <c r="N1629" s="75">
        <v>68.099999999999994</v>
      </c>
      <c r="O1629" s="61">
        <v>176</v>
      </c>
      <c r="P1629" s="44" t="s">
        <v>2955</v>
      </c>
      <c r="Q1629" s="56">
        <v>29</v>
      </c>
      <c r="R1629" s="48" t="s">
        <v>384</v>
      </c>
      <c r="S1629" s="62" t="s">
        <v>385</v>
      </c>
      <c r="T1629" s="73"/>
      <c r="U1629" s="62"/>
      <c r="V1629" s="62"/>
      <c r="W1629" s="52">
        <v>27022107</v>
      </c>
      <c r="X1629" s="57"/>
      <c r="Z1629" s="104" t="s">
        <v>3225</v>
      </c>
      <c r="AA1629" s="47" t="str">
        <f>CONCATENATE("&gt;",F1629,"_",C1629," ",Z1629)</f>
        <v>&gt;Issyk-kul.Gossas.r.85_836 Nairo.Issyk-kul.Gossas</v>
      </c>
      <c r="AB1629" s="44" t="str">
        <f>P1629</f>
        <v>GGGATTGCTCCAAAGCAAGATGCCATGTC</v>
      </c>
      <c r="AH1629" s="45">
        <v>1628</v>
      </c>
    </row>
    <row r="1630" spans="1:34" ht="14.25" customHeight="1" thickTop="1" thickBot="1" x14ac:dyDescent="0.25">
      <c r="A1630" s="71">
        <v>100</v>
      </c>
      <c r="B1630" s="53">
        <f>(I1630/1000)/(A1630/1000000)</f>
        <v>150.99999999999997</v>
      </c>
      <c r="C1630" s="45">
        <v>837</v>
      </c>
      <c r="F1630" s="81" t="s">
        <v>2956</v>
      </c>
      <c r="H1630" s="48">
        <v>151</v>
      </c>
      <c r="I1630" s="49">
        <v>15.1</v>
      </c>
      <c r="J1630" s="95">
        <v>131</v>
      </c>
      <c r="K1630" s="48">
        <v>34790</v>
      </c>
      <c r="L1630" s="50">
        <v>8633</v>
      </c>
      <c r="M1630" s="48">
        <v>41</v>
      </c>
      <c r="N1630" s="75">
        <v>62.9</v>
      </c>
      <c r="O1630" s="61">
        <v>151</v>
      </c>
      <c r="P1630" s="44" t="s">
        <v>2957</v>
      </c>
      <c r="Q1630" s="56">
        <v>28</v>
      </c>
      <c r="R1630" s="48" t="s">
        <v>384</v>
      </c>
      <c r="S1630" s="62" t="s">
        <v>385</v>
      </c>
      <c r="T1630" s="73"/>
      <c r="U1630" s="62"/>
      <c r="V1630" s="62"/>
      <c r="W1630" s="52">
        <v>27022108</v>
      </c>
      <c r="X1630" s="57"/>
      <c r="Z1630" s="104" t="s">
        <v>3226</v>
      </c>
      <c r="AA1630" s="47" t="str">
        <f>CONCATENATE("&gt;",F1630,"_",C1630," ",Z1630)</f>
        <v>&gt;Issyk-kul.Issyk-kul.f.50_837 Nairo.Issyk-kul.Issyk-kul</v>
      </c>
      <c r="AB1630" s="44" t="str">
        <f>P1630</f>
        <v>CWGTYGGCAGTGCYAAARTTGACAAAAT</v>
      </c>
      <c r="AH1630" s="45">
        <v>1629</v>
      </c>
    </row>
    <row r="1631" spans="1:34" ht="14.25" customHeight="1" thickTop="1" thickBot="1" x14ac:dyDescent="0.25">
      <c r="A1631" s="71">
        <v>100</v>
      </c>
      <c r="B1631" s="53">
        <f>(I1631/1000)/(A1631/1000000)</f>
        <v>172</v>
      </c>
      <c r="C1631" s="220">
        <v>838</v>
      </c>
      <c r="F1631" s="81" t="s">
        <v>2958</v>
      </c>
      <c r="H1631" s="48">
        <v>172</v>
      </c>
      <c r="I1631" s="49">
        <v>17.2</v>
      </c>
      <c r="J1631" s="95">
        <v>149</v>
      </c>
      <c r="K1631" s="48">
        <v>27515</v>
      </c>
      <c r="L1631" s="50">
        <v>8645</v>
      </c>
      <c r="M1631" s="48">
        <v>35</v>
      </c>
      <c r="N1631" s="75">
        <v>60.7</v>
      </c>
      <c r="O1631" s="61">
        <v>172</v>
      </c>
      <c r="P1631" s="44" t="s">
        <v>2959</v>
      </c>
      <c r="Q1631" s="56">
        <v>28</v>
      </c>
      <c r="R1631" s="48" t="s">
        <v>384</v>
      </c>
      <c r="S1631" s="62" t="s">
        <v>385</v>
      </c>
      <c r="T1631" s="73"/>
      <c r="U1631" s="62"/>
      <c r="V1631" s="62"/>
      <c r="W1631" s="52">
        <v>27022109</v>
      </c>
      <c r="X1631" s="57"/>
      <c r="Z1631" s="104" t="s">
        <v>3227</v>
      </c>
      <c r="AA1631" s="47" t="str">
        <f>CONCATENATE("&gt;",F1631,"_",C1631," ",Z1631)</f>
        <v>&gt;Issyk-kul.UzunAgach.f.51_838 Nairo.Issyk-kul.UzunAgach</v>
      </c>
      <c r="AB1631" s="44" t="str">
        <f>P1631</f>
        <v>CAGTTGGCAGTGCTAAAATTGACAAAAT</v>
      </c>
      <c r="AH1631" s="45">
        <v>1630</v>
      </c>
    </row>
    <row r="1632" spans="1:34" ht="14.25" customHeight="1" thickTop="1" thickBot="1" x14ac:dyDescent="0.25">
      <c r="A1632" s="71">
        <v>100</v>
      </c>
      <c r="B1632" s="53">
        <f>(I1632/1000)/(A1632/1000000)</f>
        <v>171</v>
      </c>
      <c r="C1632" s="45">
        <v>839</v>
      </c>
      <c r="F1632" s="81" t="s">
        <v>2960</v>
      </c>
      <c r="H1632" s="48">
        <v>171</v>
      </c>
      <c r="I1632" s="49">
        <v>17.100000000000001</v>
      </c>
      <c r="J1632" s="95">
        <v>153</v>
      </c>
      <c r="K1632" s="48">
        <v>22037</v>
      </c>
      <c r="L1632" s="50">
        <v>8936</v>
      </c>
      <c r="M1632" s="48">
        <v>55</v>
      </c>
      <c r="N1632" s="75">
        <v>69.5</v>
      </c>
      <c r="O1632" s="61">
        <v>171</v>
      </c>
      <c r="P1632" s="44" t="s">
        <v>2961</v>
      </c>
      <c r="Q1632" s="56">
        <v>29</v>
      </c>
      <c r="R1632" s="48" t="s">
        <v>384</v>
      </c>
      <c r="S1632" s="62" t="s">
        <v>385</v>
      </c>
      <c r="T1632" s="73"/>
      <c r="U1632" s="62"/>
      <c r="V1632" s="62"/>
      <c r="W1632" s="52">
        <v>27022110</v>
      </c>
      <c r="X1632" s="57"/>
      <c r="Z1632" s="104" t="s">
        <v>3224</v>
      </c>
      <c r="AA1632" s="47" t="str">
        <f>CONCATENATE("&gt;",F1632,"_",C1632," ",Z1632)</f>
        <v>&gt;Issyk-kul.r.84_839 Nairo.Issyk-kul</v>
      </c>
      <c r="AB1632" s="44" t="str">
        <f>P1632</f>
        <v>GGAATAGCYCCRAAGCAGGATGCCATGTC</v>
      </c>
      <c r="AH1632" s="45">
        <v>1631</v>
      </c>
    </row>
    <row r="1633" spans="1:34" ht="14.25" customHeight="1" thickTop="1" thickBot="1" x14ac:dyDescent="0.25">
      <c r="A1633" s="71">
        <v>100</v>
      </c>
      <c r="B1633" s="53">
        <f>(I1633/1000)/(A1633/1000000)</f>
        <v>130</v>
      </c>
      <c r="C1633" s="220">
        <v>840</v>
      </c>
      <c r="F1633" s="81" t="s">
        <v>2962</v>
      </c>
      <c r="H1633" s="48">
        <v>130</v>
      </c>
      <c r="I1633" s="49">
        <v>13</v>
      </c>
      <c r="J1633" s="95">
        <v>112</v>
      </c>
      <c r="K1633" s="48">
        <v>11780</v>
      </c>
      <c r="L1633" s="50">
        <v>8637</v>
      </c>
      <c r="M1633" s="48">
        <v>37</v>
      </c>
      <c r="N1633" s="75">
        <v>61.5</v>
      </c>
      <c r="O1633" s="61">
        <v>130</v>
      </c>
      <c r="P1633" s="44" t="s">
        <v>2963</v>
      </c>
      <c r="Q1633" s="56">
        <v>28</v>
      </c>
      <c r="R1633" s="48" t="s">
        <v>384</v>
      </c>
      <c r="S1633" s="62" t="s">
        <v>385</v>
      </c>
      <c r="T1633" s="73"/>
      <c r="U1633" s="62"/>
      <c r="V1633" s="62"/>
      <c r="W1633" s="52">
        <v>27022111</v>
      </c>
      <c r="X1633" s="57"/>
      <c r="Z1633" s="104" t="s">
        <v>3224</v>
      </c>
      <c r="AA1633" s="47" t="str">
        <f>CONCATENATE("&gt;",F1633,"_",C1633," ",Z1633)</f>
        <v>&gt;Issyk-kul.f.48_840 Nairo.Issyk-kul</v>
      </c>
      <c r="AB1633" s="44" t="str">
        <f>P1633</f>
        <v>CAGTTGGCAGTGCYAAAATTGACAAAAT</v>
      </c>
      <c r="AH1633" s="45">
        <v>1632</v>
      </c>
    </row>
    <row r="1634" spans="1:34" ht="14.25" customHeight="1" thickTop="1" thickBot="1" x14ac:dyDescent="0.25">
      <c r="A1634" s="71">
        <v>100</v>
      </c>
      <c r="B1634" s="53">
        <f>(I1634/1000)/(A1634/1000000)</f>
        <v>173.99999999999997</v>
      </c>
      <c r="C1634" s="45">
        <v>841</v>
      </c>
      <c r="F1634" s="81" t="s">
        <v>2964</v>
      </c>
      <c r="H1634" s="48">
        <v>174</v>
      </c>
      <c r="I1634" s="49">
        <v>17.399999999999999</v>
      </c>
      <c r="J1634" s="95">
        <v>151</v>
      </c>
      <c r="K1634" s="48">
        <v>22767</v>
      </c>
      <c r="L1634" s="50">
        <v>8637</v>
      </c>
      <c r="M1634" s="48">
        <v>42</v>
      </c>
      <c r="N1634" s="75">
        <v>63.7</v>
      </c>
      <c r="O1634" s="61">
        <v>174</v>
      </c>
      <c r="P1634" s="44" t="s">
        <v>2965</v>
      </c>
      <c r="Q1634" s="56">
        <v>28</v>
      </c>
      <c r="R1634" s="48" t="s">
        <v>384</v>
      </c>
      <c r="S1634" s="62" t="s">
        <v>385</v>
      </c>
      <c r="T1634" s="73"/>
      <c r="U1634" s="62"/>
      <c r="V1634" s="62"/>
      <c r="W1634" s="52">
        <v>27022112</v>
      </c>
      <c r="X1634" s="57"/>
      <c r="Z1634" s="104" t="s">
        <v>3229</v>
      </c>
      <c r="AA1634" s="47" t="str">
        <f>CONCATENATE("&gt;",F1634,"_",C1634," ",Z1634)</f>
        <v>&gt;Kasokero.Kasokero.f.53_841 Nairo.Kasokero.Kasokero</v>
      </c>
      <c r="AB1634" s="44" t="str">
        <f>P1634</f>
        <v>CTATTGGTGCAGCAAAGGTGAATACCAT</v>
      </c>
      <c r="AH1634" s="45">
        <v>1633</v>
      </c>
    </row>
    <row r="1635" spans="1:34" ht="14.25" customHeight="1" thickTop="1" thickBot="1" x14ac:dyDescent="0.25">
      <c r="A1635" s="71">
        <v>100</v>
      </c>
      <c r="B1635" s="53">
        <f>(I1635/1000)/(A1635/1000000)</f>
        <v>156.99999999999997</v>
      </c>
      <c r="C1635" s="220">
        <v>842</v>
      </c>
      <c r="F1635" s="81" t="s">
        <v>2966</v>
      </c>
      <c r="H1635" s="48">
        <v>157</v>
      </c>
      <c r="I1635" s="49">
        <v>15.7</v>
      </c>
      <c r="J1635" s="95">
        <v>134</v>
      </c>
      <c r="K1635" s="48">
        <v>43682</v>
      </c>
      <c r="L1635" s="50">
        <v>8550</v>
      </c>
      <c r="M1635" s="48">
        <v>39</v>
      </c>
      <c r="N1635" s="75">
        <v>62.2</v>
      </c>
      <c r="O1635" s="61">
        <v>157</v>
      </c>
      <c r="P1635" s="44" t="s">
        <v>2967</v>
      </c>
      <c r="Q1635" s="56">
        <v>28</v>
      </c>
      <c r="R1635" s="48" t="s">
        <v>384</v>
      </c>
      <c r="S1635" s="62" t="s">
        <v>385</v>
      </c>
      <c r="T1635" s="73"/>
      <c r="U1635" s="62"/>
      <c r="V1635" s="62"/>
      <c r="W1635" s="52">
        <v>27022113</v>
      </c>
      <c r="X1635" s="57"/>
      <c r="Z1635" s="104" t="s">
        <v>3232</v>
      </c>
      <c r="AA1635" s="47" t="str">
        <f>CONCATENATE("&gt;",F1635,"_",C1635," ",Z1635)</f>
        <v>&gt;LeopardsHill.f.54_842 Nairo.Kasokero.LeopardsHill</v>
      </c>
      <c r="AB1635" s="44" t="str">
        <f>P1635</f>
        <v>CAATTGGYGCTGCYAAAATCAACACAAT</v>
      </c>
      <c r="AH1635" s="45">
        <v>1634</v>
      </c>
    </row>
    <row r="1636" spans="1:34" ht="14.25" customHeight="1" thickTop="1" thickBot="1" x14ac:dyDescent="0.25">
      <c r="A1636" s="71">
        <v>100</v>
      </c>
      <c r="B1636" s="53">
        <f>(I1636/1000)/(A1636/1000000)</f>
        <v>168.99999999999997</v>
      </c>
      <c r="C1636" s="220">
        <v>843</v>
      </c>
      <c r="F1636" s="81" t="s">
        <v>2968</v>
      </c>
      <c r="H1636" s="48">
        <v>169</v>
      </c>
      <c r="I1636" s="49">
        <v>16.899999999999999</v>
      </c>
      <c r="J1636" s="95">
        <v>145</v>
      </c>
      <c r="K1636" s="48">
        <v>19480</v>
      </c>
      <c r="L1636" s="50">
        <v>8590</v>
      </c>
      <c r="M1636" s="48">
        <v>39</v>
      </c>
      <c r="N1636" s="75">
        <v>62.2</v>
      </c>
      <c r="O1636" s="61">
        <v>169</v>
      </c>
      <c r="P1636" s="44" t="s">
        <v>2969</v>
      </c>
      <c r="Q1636" s="56">
        <v>28</v>
      </c>
      <c r="R1636" s="48" t="s">
        <v>384</v>
      </c>
      <c r="S1636" s="62" t="s">
        <v>385</v>
      </c>
      <c r="T1636" s="73"/>
      <c r="U1636" s="62"/>
      <c r="V1636" s="62"/>
      <c r="W1636" s="52">
        <v>27022114</v>
      </c>
      <c r="X1636" s="57"/>
      <c r="Z1636" s="104" t="s">
        <v>3230</v>
      </c>
      <c r="AA1636" s="47" t="str">
        <f>CONCATENATE("&gt;",F1636,"_",C1636," ",Z1636)</f>
        <v>&gt;Kasokero.Yogue.f.55_843 Nairo.Kasokero.Yogue</v>
      </c>
      <c r="AB1636" s="44" t="str">
        <f>P1636</f>
        <v>CAATTGGTGCAACCAAGATAAATGCCAT</v>
      </c>
      <c r="AH1636" s="45">
        <v>1635</v>
      </c>
    </row>
    <row r="1637" spans="1:34" ht="14.25" customHeight="1" thickTop="1" thickBot="1" x14ac:dyDescent="0.25">
      <c r="A1637" s="71">
        <v>100</v>
      </c>
      <c r="B1637" s="53">
        <f>(I1637/1000)/(A1637/1000000)</f>
        <v>186</v>
      </c>
      <c r="C1637" s="45">
        <v>844</v>
      </c>
      <c r="F1637" s="81" t="s">
        <v>2970</v>
      </c>
      <c r="H1637" s="48">
        <v>186</v>
      </c>
      <c r="I1637" s="49">
        <v>18.600000000000001</v>
      </c>
      <c r="J1637" s="95">
        <v>162</v>
      </c>
      <c r="K1637" s="48">
        <v>22433</v>
      </c>
      <c r="L1637" s="50">
        <v>8697</v>
      </c>
      <c r="M1637" s="48">
        <v>39</v>
      </c>
      <c r="N1637" s="75">
        <v>62.2</v>
      </c>
      <c r="O1637" s="61">
        <v>186</v>
      </c>
      <c r="P1637" s="44" t="s">
        <v>2971</v>
      </c>
      <c r="Q1637" s="56">
        <v>28</v>
      </c>
      <c r="R1637" s="48" t="s">
        <v>384</v>
      </c>
      <c r="S1637" s="62" t="s">
        <v>385</v>
      </c>
      <c r="T1637" s="73"/>
      <c r="U1637" s="62"/>
      <c r="V1637" s="62"/>
      <c r="W1637" s="52">
        <v>27022115</v>
      </c>
      <c r="X1637" s="57"/>
      <c r="Z1637" s="104" t="s">
        <v>3209</v>
      </c>
      <c r="AA1637" s="47" t="str">
        <f>CONCATENATE("&gt;",F1637,"_",C1637," ",Z1637)</f>
        <v>&gt;NSD.DGBV.f.26_844 Nairo.NSD.DGBV</v>
      </c>
      <c r="AB1637" s="44" t="str">
        <f>P1637</f>
        <v>CTAGAGGAGGCAAAAAAATGATCAAAGC</v>
      </c>
      <c r="AH1637" s="45">
        <v>1636</v>
      </c>
    </row>
    <row r="1638" spans="1:34" ht="14.25" customHeight="1" thickTop="1" thickBot="1" x14ac:dyDescent="0.25">
      <c r="A1638" s="71">
        <v>100</v>
      </c>
      <c r="B1638" s="53">
        <f>(I1638/1000)/(A1638/1000000)</f>
        <v>191.99999999999997</v>
      </c>
      <c r="C1638" s="45">
        <v>845</v>
      </c>
      <c r="F1638" s="81" t="s">
        <v>2972</v>
      </c>
      <c r="H1638" s="48">
        <v>192</v>
      </c>
      <c r="I1638" s="49">
        <v>19.2</v>
      </c>
      <c r="J1638" s="95">
        <v>169</v>
      </c>
      <c r="K1638" s="48">
        <v>43617</v>
      </c>
      <c r="L1638" s="50">
        <v>8800</v>
      </c>
      <c r="M1638" s="48">
        <v>48</v>
      </c>
      <c r="N1638" s="75">
        <v>66.7</v>
      </c>
      <c r="O1638" s="61">
        <v>192</v>
      </c>
      <c r="P1638" s="44" t="s">
        <v>2973</v>
      </c>
      <c r="Q1638" s="56">
        <v>29</v>
      </c>
      <c r="R1638" s="48" t="s">
        <v>384</v>
      </c>
      <c r="S1638" s="62" t="s">
        <v>385</v>
      </c>
      <c r="T1638" s="73"/>
      <c r="U1638" s="62"/>
      <c r="V1638" s="62"/>
      <c r="W1638" s="52">
        <v>27022116</v>
      </c>
      <c r="X1638" s="57"/>
      <c r="Z1638" s="104" t="s">
        <v>3209</v>
      </c>
      <c r="AA1638" s="47" t="str">
        <f>CONCATENATE("&gt;",F1638,"_",C1638," ",Z1638)</f>
        <v>&gt;NSD.DGBV.r.88_845 Nairo.NSD.DGBV</v>
      </c>
      <c r="AB1638" s="44" t="str">
        <f>P1638</f>
        <v>GGAATAACCCCAAAGCATGCACCCATTTC</v>
      </c>
      <c r="AH1638" s="45">
        <v>1637</v>
      </c>
    </row>
    <row r="1639" spans="1:34" ht="14.25" customHeight="1" thickTop="1" thickBot="1" x14ac:dyDescent="0.25">
      <c r="A1639" s="71">
        <v>100</v>
      </c>
      <c r="B1639" s="53">
        <f>(I1639/1000)/(A1639/1000000)</f>
        <v>129</v>
      </c>
      <c r="C1639" s="45">
        <v>846</v>
      </c>
      <c r="F1639" s="81" t="s">
        <v>2974</v>
      </c>
      <c r="H1639" s="48">
        <v>129</v>
      </c>
      <c r="I1639" s="49">
        <v>12.9</v>
      </c>
      <c r="J1639" s="95">
        <v>115</v>
      </c>
      <c r="K1639" s="48">
        <v>44287</v>
      </c>
      <c r="L1639" s="50">
        <v>8865</v>
      </c>
      <c r="M1639" s="48">
        <v>55</v>
      </c>
      <c r="N1639" s="75">
        <v>69.5</v>
      </c>
      <c r="O1639" s="61">
        <v>129</v>
      </c>
      <c r="P1639" s="44" t="s">
        <v>2975</v>
      </c>
      <c r="Q1639" s="56">
        <v>29</v>
      </c>
      <c r="R1639" s="48" t="s">
        <v>384</v>
      </c>
      <c r="S1639" s="62" t="s">
        <v>385</v>
      </c>
      <c r="T1639" s="73"/>
      <c r="U1639" s="62"/>
      <c r="V1639" s="62"/>
      <c r="W1639" s="52">
        <v>27022117</v>
      </c>
      <c r="X1639" s="57"/>
      <c r="Z1639" s="104" t="s">
        <v>3211</v>
      </c>
      <c r="AA1639" s="47" t="str">
        <f>CONCATENATE("&gt;",F1639,"_",C1639," ",Z1639)</f>
        <v>&gt;NSD.NSDV.r.89_846 Nairo.NSD.NSDV</v>
      </c>
      <c r="AB1639" s="44" t="str">
        <f>P1639</f>
        <v>GGRATTGCYCCRAAGCAAACACCRAGCTC</v>
      </c>
      <c r="AH1639" s="45">
        <v>1638</v>
      </c>
    </row>
    <row r="1640" spans="1:34" ht="14.25" customHeight="1" thickTop="1" thickBot="1" x14ac:dyDescent="0.25">
      <c r="A1640" s="71">
        <v>100</v>
      </c>
      <c r="B1640" s="53">
        <f>(I1640/1000)/(A1640/1000000)</f>
        <v>167</v>
      </c>
      <c r="C1640" s="220">
        <v>847</v>
      </c>
      <c r="F1640" s="81" t="s">
        <v>2976</v>
      </c>
      <c r="H1640" s="48">
        <v>167</v>
      </c>
      <c r="I1640" s="49">
        <v>16.7</v>
      </c>
      <c r="J1640" s="95">
        <v>131</v>
      </c>
      <c r="K1640" s="48">
        <v>12510</v>
      </c>
      <c r="L1640" s="50">
        <v>7863</v>
      </c>
      <c r="M1640" s="48">
        <v>46</v>
      </c>
      <c r="N1640" s="75">
        <v>63.2</v>
      </c>
      <c r="O1640" s="61">
        <v>167</v>
      </c>
      <c r="P1640" s="44" t="s">
        <v>2977</v>
      </c>
      <c r="Q1640" s="56">
        <v>26</v>
      </c>
      <c r="R1640" s="48" t="s">
        <v>384</v>
      </c>
      <c r="S1640" s="62" t="s">
        <v>385</v>
      </c>
      <c r="T1640" s="73"/>
      <c r="U1640" s="62"/>
      <c r="V1640" s="62"/>
      <c r="W1640" s="52">
        <v>27022118</v>
      </c>
      <c r="X1640" s="57"/>
      <c r="Z1640" s="104" t="s">
        <v>3210</v>
      </c>
      <c r="AA1640" s="47" t="str">
        <f>CONCATENATE("&gt;",F1640,"_",C1640," ",Z1640)</f>
        <v>&gt;NSD.Kupe.f.114_847 Nairo.NSD.Kupe</v>
      </c>
      <c r="AB1640" s="44" t="str">
        <f>P1640</f>
        <v>AGGGCCTTGATCATCTTTTTTCCACC</v>
      </c>
      <c r="AH1640" s="45">
        <v>1639</v>
      </c>
    </row>
    <row r="1641" spans="1:34" ht="14.25" customHeight="1" thickTop="1" thickBot="1" x14ac:dyDescent="0.25">
      <c r="A1641" s="71">
        <v>100</v>
      </c>
      <c r="B1641" s="53">
        <f>(I1641/1000)/(A1641/1000000)</f>
        <v>193</v>
      </c>
      <c r="C1641" s="45">
        <v>848</v>
      </c>
      <c r="F1641" s="81" t="s">
        <v>2978</v>
      </c>
      <c r="H1641" s="48">
        <v>193</v>
      </c>
      <c r="I1641" s="49">
        <v>19.3</v>
      </c>
      <c r="J1641" s="95">
        <v>169</v>
      </c>
      <c r="K1641" s="48">
        <v>36281</v>
      </c>
      <c r="L1641" s="50">
        <v>8746</v>
      </c>
      <c r="M1641" s="48">
        <v>58</v>
      </c>
      <c r="N1641" s="75">
        <v>70.900000000000006</v>
      </c>
      <c r="O1641" s="61">
        <v>193</v>
      </c>
      <c r="P1641" s="44" t="s">
        <v>2979</v>
      </c>
      <c r="Q1641" s="56">
        <v>29</v>
      </c>
      <c r="R1641" s="48" t="s">
        <v>384</v>
      </c>
      <c r="S1641" s="62" t="s">
        <v>385</v>
      </c>
      <c r="T1641" s="73"/>
      <c r="U1641" s="62"/>
      <c r="V1641" s="62"/>
      <c r="W1641" s="52">
        <v>27022119</v>
      </c>
      <c r="X1641" s="57"/>
      <c r="Z1641" s="104" t="s">
        <v>3210</v>
      </c>
      <c r="AA1641" s="47" t="str">
        <f>CONCATENATE("&gt;",F1641,"_",C1641," ",Z1641)</f>
        <v>&gt;NSD.Kupe.r.90_848 Nairo.NSD.Kupe</v>
      </c>
      <c r="AB1641" s="44" t="str">
        <f>P1641</f>
        <v>GGCACGACTCCAAAACACGCACCCATCTC</v>
      </c>
      <c r="AH1641" s="45">
        <v>1640</v>
      </c>
    </row>
    <row r="1642" spans="1:34" ht="14.25" customHeight="1" thickTop="1" thickBot="1" x14ac:dyDescent="0.25">
      <c r="A1642" s="71">
        <v>100</v>
      </c>
      <c r="B1642" s="53">
        <f>(I1642/1000)/(A1642/1000000)</f>
        <v>198</v>
      </c>
      <c r="C1642" s="220" t="s">
        <v>3197</v>
      </c>
      <c r="F1642" s="81" t="s">
        <v>2980</v>
      </c>
      <c r="H1642" s="48">
        <v>198</v>
      </c>
      <c r="I1642" s="49">
        <v>19.8</v>
      </c>
      <c r="J1642" s="95">
        <v>173</v>
      </c>
      <c r="K1642" s="48">
        <v>42552</v>
      </c>
      <c r="L1642" s="50">
        <v>8706</v>
      </c>
      <c r="M1642" s="48">
        <v>39</v>
      </c>
      <c r="N1642" s="75">
        <v>62.2</v>
      </c>
      <c r="O1642" s="61">
        <v>198</v>
      </c>
      <c r="P1642" s="44" t="s">
        <v>2384</v>
      </c>
      <c r="Q1642" s="56">
        <v>28</v>
      </c>
      <c r="R1642" s="48" t="s">
        <v>384</v>
      </c>
      <c r="S1642" s="62" t="s">
        <v>385</v>
      </c>
      <c r="T1642" s="73"/>
      <c r="U1642" s="62"/>
      <c r="V1642" s="62"/>
      <c r="W1642" s="52">
        <v>26985909</v>
      </c>
      <c r="X1642" s="57"/>
      <c r="Z1642" s="104" t="s">
        <v>3205</v>
      </c>
      <c r="AA1642" s="47" t="str">
        <f>CONCATENATE("&gt;",F1642,"_",C1642," ",Z1642)</f>
        <v>&gt;CCHF-I-f_631a Nairo.CCHFV</v>
      </c>
      <c r="AB1642" s="44" t="str">
        <f>P1642</f>
        <v>CAAGAGGCACTAAAAAAATGAAGAAGGC</v>
      </c>
      <c r="AH1642" s="45">
        <v>1641</v>
      </c>
    </row>
    <row r="1643" spans="1:34" ht="14.25" customHeight="1" thickTop="1" thickBot="1" x14ac:dyDescent="0.25">
      <c r="A1643" s="71">
        <v>100</v>
      </c>
      <c r="B1643" s="53">
        <f>(I1643/1000)/(A1643/1000000)</f>
        <v>216</v>
      </c>
      <c r="C1643" s="220" t="s">
        <v>3198</v>
      </c>
      <c r="F1643" s="81" t="s">
        <v>2980</v>
      </c>
      <c r="H1643" s="48">
        <v>216</v>
      </c>
      <c r="I1643" s="49">
        <v>21.6</v>
      </c>
      <c r="J1643" s="95">
        <v>188</v>
      </c>
      <c r="K1643" s="48">
        <v>30133</v>
      </c>
      <c r="L1643" s="50">
        <v>8706</v>
      </c>
      <c r="M1643" s="48">
        <v>39</v>
      </c>
      <c r="N1643" s="75">
        <v>62.2</v>
      </c>
      <c r="O1643" s="61">
        <v>216</v>
      </c>
      <c r="P1643" s="44" t="s">
        <v>2384</v>
      </c>
      <c r="Q1643" s="56">
        <v>28</v>
      </c>
      <c r="R1643" s="48" t="s">
        <v>384</v>
      </c>
      <c r="S1643" s="62" t="s">
        <v>385</v>
      </c>
      <c r="T1643" s="73"/>
      <c r="U1643" s="62"/>
      <c r="V1643" s="62"/>
      <c r="W1643" s="52">
        <v>26985910</v>
      </c>
      <c r="X1643" s="57"/>
      <c r="Z1643" s="104" t="s">
        <v>3205</v>
      </c>
      <c r="AA1643" s="47" t="str">
        <f>CONCATENATE("&gt;",F1643,"_",C1643," ",Z1643)</f>
        <v>&gt;CCHF-I-f_631b Nairo.CCHFV</v>
      </c>
      <c r="AB1643" s="44" t="str">
        <f>P1643</f>
        <v>CAAGAGGCACTAAAAAAATGAAGAAGGC</v>
      </c>
      <c r="AH1643" s="45">
        <v>1642</v>
      </c>
    </row>
    <row r="1644" spans="1:34" ht="14.25" customHeight="1" thickTop="1" thickBot="1" x14ac:dyDescent="0.25">
      <c r="A1644" s="71">
        <v>100</v>
      </c>
      <c r="B1644" s="53">
        <f>(I1644/1000)/(A1644/1000000)</f>
        <v>207.99999999999997</v>
      </c>
      <c r="C1644" s="220" t="s">
        <v>3199</v>
      </c>
      <c r="F1644" s="81" t="s">
        <v>2980</v>
      </c>
      <c r="H1644" s="48">
        <v>208</v>
      </c>
      <c r="I1644" s="49">
        <v>20.8</v>
      </c>
      <c r="J1644" s="95">
        <v>181</v>
      </c>
      <c r="K1644" s="48">
        <v>18445</v>
      </c>
      <c r="L1644" s="50">
        <v>8706</v>
      </c>
      <c r="M1644" s="48">
        <v>39</v>
      </c>
      <c r="N1644" s="75">
        <v>62.2</v>
      </c>
      <c r="O1644" s="61">
        <v>208</v>
      </c>
      <c r="P1644" s="44" t="s">
        <v>2384</v>
      </c>
      <c r="Q1644" s="56">
        <v>28</v>
      </c>
      <c r="R1644" s="48" t="s">
        <v>384</v>
      </c>
      <c r="S1644" s="62" t="s">
        <v>385</v>
      </c>
      <c r="T1644" s="73"/>
      <c r="U1644" s="62"/>
      <c r="V1644" s="62"/>
      <c r="W1644" s="52">
        <v>26985911</v>
      </c>
      <c r="X1644" s="57"/>
      <c r="Z1644" s="104" t="s">
        <v>3205</v>
      </c>
      <c r="AA1644" s="47" t="str">
        <f>CONCATENATE("&gt;",F1644,"_",C1644," ",Z1644)</f>
        <v>&gt;CCHF-I-f_631c Nairo.CCHFV</v>
      </c>
      <c r="AB1644" s="44" t="str">
        <f>P1644</f>
        <v>CAAGAGGCACTAAAAAAATGAAGAAGGC</v>
      </c>
      <c r="AH1644" s="45">
        <v>1643</v>
      </c>
    </row>
    <row r="1645" spans="1:34" ht="14.25" customHeight="1" thickTop="1" thickBot="1" x14ac:dyDescent="0.25">
      <c r="A1645" s="71">
        <v>100</v>
      </c>
      <c r="B1645" s="53">
        <f>(I1645/1000)/(A1645/1000000)</f>
        <v>210</v>
      </c>
      <c r="C1645" s="220"/>
      <c r="F1645" s="81" t="s">
        <v>2981</v>
      </c>
      <c r="H1645" s="48">
        <v>210</v>
      </c>
      <c r="I1645" s="49">
        <v>21</v>
      </c>
      <c r="J1645" s="95">
        <v>183</v>
      </c>
      <c r="K1645" s="48">
        <v>16619</v>
      </c>
      <c r="L1645" s="50">
        <v>8722</v>
      </c>
      <c r="M1645" s="48">
        <v>46</v>
      </c>
      <c r="N1645" s="75">
        <v>65.099999999999994</v>
      </c>
      <c r="O1645" s="61">
        <v>210</v>
      </c>
      <c r="P1645" s="44" t="s">
        <v>2386</v>
      </c>
      <c r="Q1645" s="56">
        <v>28</v>
      </c>
      <c r="R1645" s="48" t="s">
        <v>384</v>
      </c>
      <c r="S1645" s="62" t="s">
        <v>385</v>
      </c>
      <c r="T1645" s="73"/>
      <c r="U1645" s="62"/>
      <c r="V1645" s="62"/>
      <c r="W1645" s="52">
        <v>26985912</v>
      </c>
      <c r="X1645" s="57"/>
      <c r="Z1645" s="104" t="s">
        <v>3205</v>
      </c>
      <c r="AA1645" s="47" t="str">
        <f>CONCATENATE("&gt;",F1645,"_",C1645," ",Z1645)</f>
        <v>&gt;CCHF-II-f_ Nairo.CCHFV</v>
      </c>
      <c r="AB1645" s="44" t="str">
        <f>P1645</f>
        <v>CAAGGGGYACCAARAAAATGAAGAAGGC</v>
      </c>
      <c r="AH1645" s="45">
        <v>1644</v>
      </c>
    </row>
    <row r="1646" spans="1:34" ht="14.25" customHeight="1" thickTop="1" thickBot="1" x14ac:dyDescent="0.25">
      <c r="A1646" s="71">
        <v>100</v>
      </c>
      <c r="B1646" s="53">
        <f>(I1646/1000)/(A1646/1000000)</f>
        <v>203</v>
      </c>
      <c r="C1646" s="220"/>
      <c r="F1646" s="81" t="s">
        <v>2981</v>
      </c>
      <c r="H1646" s="48">
        <v>203</v>
      </c>
      <c r="I1646" s="49">
        <v>20.3</v>
      </c>
      <c r="J1646" s="95">
        <v>177</v>
      </c>
      <c r="K1646" s="48">
        <v>43647</v>
      </c>
      <c r="L1646" s="50">
        <v>8722</v>
      </c>
      <c r="M1646" s="48">
        <v>46</v>
      </c>
      <c r="N1646" s="75">
        <v>65.099999999999994</v>
      </c>
      <c r="O1646" s="61">
        <v>203</v>
      </c>
      <c r="P1646" s="44" t="s">
        <v>2386</v>
      </c>
      <c r="Q1646" s="56">
        <v>28</v>
      </c>
      <c r="R1646" s="48" t="s">
        <v>384</v>
      </c>
      <c r="S1646" s="62" t="s">
        <v>385</v>
      </c>
      <c r="T1646" s="73"/>
      <c r="U1646" s="62"/>
      <c r="V1646" s="62"/>
      <c r="W1646" s="52">
        <v>26985913</v>
      </c>
      <c r="X1646" s="57"/>
      <c r="Z1646" s="104" t="s">
        <v>3205</v>
      </c>
      <c r="AA1646" s="47" t="str">
        <f>CONCATENATE("&gt;",F1646,"_",C1646," ",Z1646)</f>
        <v>&gt;CCHF-II-f_ Nairo.CCHFV</v>
      </c>
      <c r="AB1646" s="44" t="str">
        <f>P1646</f>
        <v>CAAGGGGYACCAARAAAATGAAGAAGGC</v>
      </c>
      <c r="AH1646" s="45">
        <v>1645</v>
      </c>
    </row>
    <row r="1647" spans="1:34" ht="14.25" customHeight="1" thickTop="1" thickBot="1" x14ac:dyDescent="0.25">
      <c r="A1647" s="71">
        <v>100</v>
      </c>
      <c r="B1647" s="53">
        <f>(I1647/1000)/(A1647/1000000)</f>
        <v>210</v>
      </c>
      <c r="C1647" s="220"/>
      <c r="F1647" s="81" t="s">
        <v>2981</v>
      </c>
      <c r="H1647" s="48">
        <v>210</v>
      </c>
      <c r="I1647" s="49">
        <v>21</v>
      </c>
      <c r="J1647" s="95">
        <v>183</v>
      </c>
      <c r="K1647" s="48">
        <v>16984</v>
      </c>
      <c r="L1647" s="50">
        <v>8722</v>
      </c>
      <c r="M1647" s="48">
        <v>46</v>
      </c>
      <c r="N1647" s="75">
        <v>65.099999999999994</v>
      </c>
      <c r="O1647" s="61">
        <v>210</v>
      </c>
      <c r="P1647" s="44" t="s">
        <v>2386</v>
      </c>
      <c r="Q1647" s="56">
        <v>28</v>
      </c>
      <c r="R1647" s="48" t="s">
        <v>384</v>
      </c>
      <c r="S1647" s="62" t="s">
        <v>385</v>
      </c>
      <c r="T1647" s="73"/>
      <c r="U1647" s="62"/>
      <c r="V1647" s="62"/>
      <c r="W1647" s="52">
        <v>26985914</v>
      </c>
      <c r="X1647" s="57"/>
      <c r="Z1647" s="104" t="s">
        <v>3205</v>
      </c>
      <c r="AA1647" s="47" t="str">
        <f>CONCATENATE("&gt;",F1647,"_",C1647," ",Z1647)</f>
        <v>&gt;CCHF-II-f_ Nairo.CCHFV</v>
      </c>
      <c r="AB1647" s="44" t="str">
        <f>P1647</f>
        <v>CAAGGGGYACCAARAAAATGAAGAAGGC</v>
      </c>
      <c r="AH1647" s="45">
        <v>1646</v>
      </c>
    </row>
    <row r="1648" spans="1:34" ht="14.25" customHeight="1" thickTop="1" thickBot="1" x14ac:dyDescent="0.25">
      <c r="A1648" s="71">
        <v>100</v>
      </c>
      <c r="B1648" s="53">
        <f>(I1648/1000)/(A1648/1000000)</f>
        <v>183</v>
      </c>
      <c r="C1648" s="220" t="s">
        <v>3200</v>
      </c>
      <c r="F1648" s="81" t="s">
        <v>2982</v>
      </c>
      <c r="H1648" s="48">
        <v>183</v>
      </c>
      <c r="I1648" s="49">
        <v>18.3</v>
      </c>
      <c r="J1648" s="95">
        <v>160</v>
      </c>
      <c r="K1648" s="48">
        <v>20241</v>
      </c>
      <c r="L1648" s="50">
        <v>8722</v>
      </c>
      <c r="M1648" s="48">
        <v>42</v>
      </c>
      <c r="N1648" s="75">
        <v>63.7</v>
      </c>
      <c r="O1648" s="61">
        <v>183</v>
      </c>
      <c r="P1648" s="44" t="s">
        <v>2382</v>
      </c>
      <c r="Q1648" s="56">
        <v>28</v>
      </c>
      <c r="R1648" s="48" t="s">
        <v>384</v>
      </c>
      <c r="S1648" s="62" t="s">
        <v>385</v>
      </c>
      <c r="T1648" s="73"/>
      <c r="U1648" s="62"/>
      <c r="V1648" s="62"/>
      <c r="W1648" s="52">
        <v>26985915</v>
      </c>
      <c r="X1648" s="57"/>
      <c r="Z1648" s="104" t="s">
        <v>3205</v>
      </c>
      <c r="AA1648" s="47" t="str">
        <f>CONCATENATE("&gt;",F1648,"_",C1648," ",Z1648)</f>
        <v>&gt;CCHF-III-f_630a Nairo.CCHFV</v>
      </c>
      <c r="AB1648" s="44" t="str">
        <f>P1648</f>
        <v>CAAGAGGTACCAAGAAAATGAAGAAGGC</v>
      </c>
      <c r="AH1648" s="45">
        <v>1647</v>
      </c>
    </row>
    <row r="1649" spans="1:34" ht="14.25" customHeight="1" thickTop="1" thickBot="1" x14ac:dyDescent="0.25">
      <c r="A1649" s="71">
        <v>100</v>
      </c>
      <c r="B1649" s="53">
        <f>(I1649/1000)/(A1649/1000000)</f>
        <v>190</v>
      </c>
      <c r="C1649" s="220" t="s">
        <v>3201</v>
      </c>
      <c r="F1649" s="81" t="s">
        <v>2982</v>
      </c>
      <c r="H1649" s="48">
        <v>190</v>
      </c>
      <c r="I1649" s="49">
        <v>19</v>
      </c>
      <c r="J1649" s="95">
        <v>166</v>
      </c>
      <c r="K1649" s="48">
        <v>29373</v>
      </c>
      <c r="L1649" s="50">
        <v>8722</v>
      </c>
      <c r="M1649" s="48">
        <v>42</v>
      </c>
      <c r="N1649" s="75">
        <v>63.7</v>
      </c>
      <c r="O1649" s="61">
        <v>190</v>
      </c>
      <c r="P1649" s="44" t="s">
        <v>2382</v>
      </c>
      <c r="Q1649" s="56">
        <v>28</v>
      </c>
      <c r="R1649" s="48" t="s">
        <v>384</v>
      </c>
      <c r="S1649" s="62" t="s">
        <v>385</v>
      </c>
      <c r="T1649" s="73"/>
      <c r="U1649" s="62"/>
      <c r="V1649" s="62"/>
      <c r="W1649" s="52">
        <v>26985916</v>
      </c>
      <c r="X1649" s="57"/>
      <c r="Z1649" s="104" t="s">
        <v>3205</v>
      </c>
      <c r="AA1649" s="47" t="str">
        <f>CONCATENATE("&gt;",F1649,"_",C1649," ",Z1649)</f>
        <v>&gt;CCHF-III-f_630b Nairo.CCHFV</v>
      </c>
      <c r="AB1649" s="44" t="str">
        <f>P1649</f>
        <v>CAAGAGGTACCAAGAAAATGAAGAAGGC</v>
      </c>
      <c r="AH1649" s="45">
        <v>1648</v>
      </c>
    </row>
    <row r="1650" spans="1:34" ht="14.25" customHeight="1" thickTop="1" thickBot="1" x14ac:dyDescent="0.25">
      <c r="A1650" s="71">
        <v>100</v>
      </c>
      <c r="B1650" s="53">
        <f>(I1650/1000)/(A1650/1000000)</f>
        <v>193.99999999999997</v>
      </c>
      <c r="C1650" s="220" t="s">
        <v>3202</v>
      </c>
      <c r="F1650" s="81" t="s">
        <v>2982</v>
      </c>
      <c r="H1650" s="48">
        <v>194</v>
      </c>
      <c r="I1650" s="49">
        <v>19.399999999999999</v>
      </c>
      <c r="J1650" s="95">
        <v>169</v>
      </c>
      <c r="K1650" s="48">
        <v>33756</v>
      </c>
      <c r="L1650" s="50">
        <v>8722</v>
      </c>
      <c r="M1650" s="48">
        <v>42</v>
      </c>
      <c r="N1650" s="75">
        <v>63.7</v>
      </c>
      <c r="O1650" s="61">
        <v>194</v>
      </c>
      <c r="P1650" s="44" t="s">
        <v>2382</v>
      </c>
      <c r="Q1650" s="56">
        <v>28</v>
      </c>
      <c r="R1650" s="48" t="s">
        <v>384</v>
      </c>
      <c r="S1650" s="62" t="s">
        <v>385</v>
      </c>
      <c r="T1650" s="73"/>
      <c r="U1650" s="62"/>
      <c r="V1650" s="62"/>
      <c r="W1650" s="52">
        <v>26985917</v>
      </c>
      <c r="X1650" s="57"/>
      <c r="Z1650" s="104" t="s">
        <v>3205</v>
      </c>
      <c r="AA1650" s="47" t="str">
        <f>CONCATENATE("&gt;",F1650,"_",C1650," ",Z1650)</f>
        <v>&gt;CCHF-III-f_630c Nairo.CCHFV</v>
      </c>
      <c r="AB1650" s="44" t="str">
        <f>P1650</f>
        <v>CAAGAGGTACCAAGAAAATGAAGAAGGC</v>
      </c>
      <c r="AH1650" s="45">
        <v>1649</v>
      </c>
    </row>
    <row r="1651" spans="1:34" ht="14.25" customHeight="1" thickTop="1" thickBot="1" x14ac:dyDescent="0.25">
      <c r="A1651" s="71">
        <v>100</v>
      </c>
      <c r="B1651" s="53">
        <f>(I1651/1000)/(A1651/1000000)</f>
        <v>216</v>
      </c>
      <c r="C1651" s="220"/>
      <c r="F1651" s="81" t="s">
        <v>2983</v>
      </c>
      <c r="H1651" s="48">
        <v>216</v>
      </c>
      <c r="I1651" s="49">
        <v>21.6</v>
      </c>
      <c r="J1651" s="95">
        <v>188</v>
      </c>
      <c r="K1651" s="48">
        <v>24654</v>
      </c>
      <c r="L1651" s="50">
        <v>8730</v>
      </c>
      <c r="M1651" s="48">
        <v>44</v>
      </c>
      <c r="N1651" s="75">
        <v>64.400000000000006</v>
      </c>
      <c r="O1651" s="61">
        <v>216</v>
      </c>
      <c r="P1651" s="44" t="s">
        <v>2380</v>
      </c>
      <c r="Q1651" s="56">
        <v>28</v>
      </c>
      <c r="R1651" s="48" t="s">
        <v>384</v>
      </c>
      <c r="S1651" s="62" t="s">
        <v>385</v>
      </c>
      <c r="T1651" s="73"/>
      <c r="U1651" s="62"/>
      <c r="V1651" s="62"/>
      <c r="W1651" s="52">
        <v>26985918</v>
      </c>
      <c r="X1651" s="57"/>
      <c r="Z1651" s="104" t="s">
        <v>3205</v>
      </c>
      <c r="AA1651" s="47" t="str">
        <f>CONCATENATE("&gt;",F1651,"_",C1651," ",Z1651)</f>
        <v>&gt;CCHF-IV-f_ Nairo.CCHFV</v>
      </c>
      <c r="AB1651" s="44" t="str">
        <f>P1651</f>
        <v>CAAGGGGTACCAAGAAAATGAAGAARGC</v>
      </c>
      <c r="AH1651" s="45">
        <v>1650</v>
      </c>
    </row>
    <row r="1652" spans="1:34" ht="14.25" customHeight="1" thickTop="1" thickBot="1" x14ac:dyDescent="0.25">
      <c r="A1652" s="71">
        <v>100</v>
      </c>
      <c r="B1652" s="53">
        <f>(I1652/1000)/(A1652/1000000)</f>
        <v>198</v>
      </c>
      <c r="C1652" s="220"/>
      <c r="F1652" s="81" t="s">
        <v>2983</v>
      </c>
      <c r="H1652" s="48">
        <v>198</v>
      </c>
      <c r="I1652" s="49">
        <v>19.8</v>
      </c>
      <c r="J1652" s="95">
        <v>173</v>
      </c>
      <c r="K1652" s="48">
        <v>43623</v>
      </c>
      <c r="L1652" s="50">
        <v>8730</v>
      </c>
      <c r="M1652" s="48">
        <v>44</v>
      </c>
      <c r="N1652" s="75">
        <v>64.400000000000006</v>
      </c>
      <c r="O1652" s="61">
        <v>198</v>
      </c>
      <c r="P1652" s="44" t="s">
        <v>2380</v>
      </c>
      <c r="Q1652" s="56">
        <v>28</v>
      </c>
      <c r="R1652" s="48" t="s">
        <v>384</v>
      </c>
      <c r="S1652" s="62" t="s">
        <v>385</v>
      </c>
      <c r="T1652" s="73"/>
      <c r="U1652" s="62"/>
      <c r="V1652" s="62"/>
      <c r="W1652" s="52">
        <v>26985919</v>
      </c>
      <c r="X1652" s="57"/>
      <c r="Z1652" s="104" t="s">
        <v>3205</v>
      </c>
      <c r="AA1652" s="47" t="str">
        <f>CONCATENATE("&gt;",F1652,"_",C1652," ",Z1652)</f>
        <v>&gt;CCHF-IV-f_ Nairo.CCHFV</v>
      </c>
      <c r="AB1652" s="44" t="str">
        <f>P1652</f>
        <v>CAAGGGGTACCAAGAAAATGAAGAARGC</v>
      </c>
      <c r="AH1652" s="45">
        <v>1651</v>
      </c>
    </row>
    <row r="1653" spans="1:34" ht="14.25" customHeight="1" thickTop="1" thickBot="1" x14ac:dyDescent="0.25">
      <c r="A1653" s="71">
        <v>100</v>
      </c>
      <c r="B1653" s="53">
        <f>(I1653/1000)/(A1653/1000000)</f>
        <v>207</v>
      </c>
      <c r="C1653" s="220"/>
      <c r="F1653" s="81" t="s">
        <v>2983</v>
      </c>
      <c r="H1653" s="48">
        <v>207</v>
      </c>
      <c r="I1653" s="49">
        <v>20.7</v>
      </c>
      <c r="J1653" s="95">
        <v>181</v>
      </c>
      <c r="K1653" s="48">
        <v>13697</v>
      </c>
      <c r="L1653" s="50">
        <v>8730</v>
      </c>
      <c r="M1653" s="48">
        <v>44</v>
      </c>
      <c r="N1653" s="75">
        <v>64.400000000000006</v>
      </c>
      <c r="O1653" s="61">
        <v>207</v>
      </c>
      <c r="P1653" s="44" t="s">
        <v>2380</v>
      </c>
      <c r="Q1653" s="56">
        <v>28</v>
      </c>
      <c r="R1653" s="48" t="s">
        <v>384</v>
      </c>
      <c r="S1653" s="62" t="s">
        <v>385</v>
      </c>
      <c r="T1653" s="73"/>
      <c r="U1653" s="62"/>
      <c r="V1653" s="62"/>
      <c r="W1653" s="52">
        <v>26985920</v>
      </c>
      <c r="X1653" s="57"/>
      <c r="Z1653" s="104" t="s">
        <v>3205</v>
      </c>
      <c r="AA1653" s="47" t="str">
        <f>CONCATENATE("&gt;",F1653,"_",C1653," ",Z1653)</f>
        <v>&gt;CCHF-IV-f_ Nairo.CCHFV</v>
      </c>
      <c r="AB1653" s="44" t="str">
        <f>P1653</f>
        <v>CAAGGGGTACCAAGAAAATGAAGAARGC</v>
      </c>
      <c r="AH1653" s="45">
        <v>1652</v>
      </c>
    </row>
    <row r="1654" spans="1:34" ht="14.25" customHeight="1" thickTop="1" thickBot="1" x14ac:dyDescent="0.25">
      <c r="A1654" s="71">
        <v>100</v>
      </c>
      <c r="B1654" s="53">
        <f>(I1654/1000)/(A1654/1000000)</f>
        <v>208.99999999999997</v>
      </c>
      <c r="C1654" s="220"/>
      <c r="F1654" s="81" t="s">
        <v>2984</v>
      </c>
      <c r="H1654" s="48">
        <v>209</v>
      </c>
      <c r="I1654" s="49">
        <v>20.9</v>
      </c>
      <c r="J1654" s="95">
        <v>183</v>
      </c>
      <c r="K1654" s="48">
        <v>21367</v>
      </c>
      <c r="L1654" s="50">
        <v>8739</v>
      </c>
      <c r="M1654" s="48">
        <v>44</v>
      </c>
      <c r="N1654" s="75">
        <v>64.400000000000006</v>
      </c>
      <c r="O1654" s="61">
        <v>209</v>
      </c>
      <c r="P1654" s="44" t="s">
        <v>2378</v>
      </c>
      <c r="Q1654" s="56">
        <v>28</v>
      </c>
      <c r="R1654" s="48" t="s">
        <v>384</v>
      </c>
      <c r="S1654" s="62" t="s">
        <v>385</v>
      </c>
      <c r="T1654" s="73"/>
      <c r="U1654" s="62"/>
      <c r="V1654" s="62"/>
      <c r="W1654" s="52">
        <v>26985921</v>
      </c>
      <c r="X1654" s="57"/>
      <c r="Z1654" s="104" t="s">
        <v>3205</v>
      </c>
      <c r="AA1654" s="47" t="str">
        <f>CONCATENATE("&gt;",F1654,"_",C1654," ",Z1654)</f>
        <v>&gt;CCHF-V-f_ Nairo.CCHFV</v>
      </c>
      <c r="AB1654" s="44" t="str">
        <f>P1654</f>
        <v>CAAGGGGGACCAARAAAATGAAAAAGGC</v>
      </c>
      <c r="AH1654" s="45">
        <v>1653</v>
      </c>
    </row>
    <row r="1655" spans="1:34" ht="14.25" customHeight="1" thickTop="1" thickBot="1" x14ac:dyDescent="0.25">
      <c r="A1655" s="71">
        <v>100</v>
      </c>
      <c r="B1655" s="53">
        <f>(I1655/1000)/(A1655/1000000)</f>
        <v>196.99999999999997</v>
      </c>
      <c r="C1655" s="220"/>
      <c r="F1655" s="81" t="s">
        <v>2984</v>
      </c>
      <c r="H1655" s="48">
        <v>197</v>
      </c>
      <c r="I1655" s="49">
        <v>19.7</v>
      </c>
      <c r="J1655" s="95">
        <v>172</v>
      </c>
      <c r="K1655" s="48">
        <v>43806</v>
      </c>
      <c r="L1655" s="50">
        <v>8739</v>
      </c>
      <c r="M1655" s="48">
        <v>44</v>
      </c>
      <c r="N1655" s="75">
        <v>64.400000000000006</v>
      </c>
      <c r="O1655" s="61">
        <v>197</v>
      </c>
      <c r="P1655" s="44" t="s">
        <v>2378</v>
      </c>
      <c r="Q1655" s="56">
        <v>28</v>
      </c>
      <c r="R1655" s="48" t="s">
        <v>384</v>
      </c>
      <c r="S1655" s="62" t="s">
        <v>385</v>
      </c>
      <c r="T1655" s="73"/>
      <c r="U1655" s="62"/>
      <c r="V1655" s="62"/>
      <c r="W1655" s="52">
        <v>26985922</v>
      </c>
      <c r="X1655" s="57"/>
      <c r="Z1655" s="104" t="s">
        <v>3205</v>
      </c>
      <c r="AA1655" s="47" t="str">
        <f>CONCATENATE("&gt;",F1655,"_",C1655," ",Z1655)</f>
        <v>&gt;CCHF-V-f_ Nairo.CCHFV</v>
      </c>
      <c r="AB1655" s="44" t="str">
        <f>P1655</f>
        <v>CAAGGGGGACCAARAAAATGAAAAAGGC</v>
      </c>
      <c r="AH1655" s="45">
        <v>1654</v>
      </c>
    </row>
    <row r="1656" spans="1:34" ht="14.25" customHeight="1" thickTop="1" thickBot="1" x14ac:dyDescent="0.25">
      <c r="A1656" s="71">
        <v>100</v>
      </c>
      <c r="B1656" s="53">
        <f>(I1656/1000)/(A1656/1000000)</f>
        <v>203.99999999999997</v>
      </c>
      <c r="C1656" s="220"/>
      <c r="F1656" s="81" t="s">
        <v>2984</v>
      </c>
      <c r="H1656" s="48">
        <v>204</v>
      </c>
      <c r="I1656" s="49">
        <v>20.399999999999999</v>
      </c>
      <c r="J1656" s="95">
        <v>178</v>
      </c>
      <c r="K1656" s="48">
        <v>13697</v>
      </c>
      <c r="L1656" s="50">
        <v>8739</v>
      </c>
      <c r="M1656" s="48">
        <v>44</v>
      </c>
      <c r="N1656" s="75">
        <v>64.400000000000006</v>
      </c>
      <c r="O1656" s="61">
        <v>204</v>
      </c>
      <c r="P1656" s="44" t="s">
        <v>2378</v>
      </c>
      <c r="Q1656" s="56">
        <v>28</v>
      </c>
      <c r="R1656" s="48" t="s">
        <v>384</v>
      </c>
      <c r="S1656" s="62" t="s">
        <v>385</v>
      </c>
      <c r="T1656" s="73"/>
      <c r="U1656" s="62"/>
      <c r="V1656" s="62"/>
      <c r="W1656" s="52">
        <v>26985923</v>
      </c>
      <c r="X1656" s="57"/>
      <c r="Z1656" s="104" t="s">
        <v>3205</v>
      </c>
      <c r="AA1656" s="47" t="str">
        <f>CONCATENATE("&gt;",F1656,"_",C1656," ",Z1656)</f>
        <v>&gt;CCHF-V-f_ Nairo.CCHFV</v>
      </c>
      <c r="AB1656" s="44" t="str">
        <f>P1656</f>
        <v>CAAGGGGGACCAARAAAATGAAAAAGGC</v>
      </c>
      <c r="AH1656" s="45">
        <v>1655</v>
      </c>
    </row>
    <row r="1657" spans="1:34" ht="14.25" customHeight="1" thickTop="1" thickBot="1" x14ac:dyDescent="0.25">
      <c r="A1657" s="71">
        <v>100</v>
      </c>
      <c r="B1657" s="53">
        <f>(I1657/1000)/(A1657/1000000)</f>
        <v>193</v>
      </c>
      <c r="C1657" s="220"/>
      <c r="F1657" s="81" t="s">
        <v>2985</v>
      </c>
      <c r="H1657" s="48">
        <v>193</v>
      </c>
      <c r="I1657" s="49">
        <v>19.3</v>
      </c>
      <c r="J1657" s="95">
        <v>168</v>
      </c>
      <c r="K1657" s="48">
        <v>31929</v>
      </c>
      <c r="L1657" s="50">
        <v>8707</v>
      </c>
      <c r="M1657" s="48">
        <v>46</v>
      </c>
      <c r="N1657" s="75">
        <v>65.099999999999994</v>
      </c>
      <c r="O1657" s="61">
        <v>193</v>
      </c>
      <c r="P1657" s="44" t="s">
        <v>2374</v>
      </c>
      <c r="Q1657" s="56">
        <v>28</v>
      </c>
      <c r="R1657" s="48" t="s">
        <v>384</v>
      </c>
      <c r="S1657" s="62" t="s">
        <v>385</v>
      </c>
      <c r="T1657" s="73"/>
      <c r="U1657" s="62"/>
      <c r="V1657" s="62"/>
      <c r="W1657" s="52">
        <v>26985924</v>
      </c>
      <c r="X1657" s="57"/>
      <c r="Z1657" s="104" t="s">
        <v>3205</v>
      </c>
      <c r="AA1657" s="47" t="str">
        <f>CONCATENATE("&gt;",F1657,"_",C1657," ",Z1657)</f>
        <v>&gt;CCHF-VI-f_ Nairo.CCHFV</v>
      </c>
      <c r="AB1657" s="44" t="str">
        <f>P1657</f>
        <v>CAAGGGGCACCAAGAAAATGAAGAAAGC</v>
      </c>
      <c r="AH1657" s="45">
        <v>1656</v>
      </c>
    </row>
    <row r="1658" spans="1:34" ht="14.25" customHeight="1" thickTop="1" thickBot="1" x14ac:dyDescent="0.25">
      <c r="A1658" s="71">
        <v>100</v>
      </c>
      <c r="B1658" s="53">
        <f>(I1658/1000)/(A1658/1000000)</f>
        <v>191.99999999999997</v>
      </c>
      <c r="C1658" s="220"/>
      <c r="F1658" s="81" t="s">
        <v>2985</v>
      </c>
      <c r="H1658" s="48">
        <v>192</v>
      </c>
      <c r="I1658" s="49">
        <v>19.2</v>
      </c>
      <c r="J1658" s="95">
        <v>168</v>
      </c>
      <c r="K1658" s="48">
        <v>31199</v>
      </c>
      <c r="L1658" s="50">
        <v>8707</v>
      </c>
      <c r="M1658" s="48">
        <v>46</v>
      </c>
      <c r="N1658" s="75">
        <v>65.099999999999994</v>
      </c>
      <c r="O1658" s="61">
        <v>192</v>
      </c>
      <c r="P1658" s="44" t="s">
        <v>2374</v>
      </c>
      <c r="Q1658" s="56">
        <v>28</v>
      </c>
      <c r="R1658" s="48" t="s">
        <v>384</v>
      </c>
      <c r="S1658" s="62" t="s">
        <v>385</v>
      </c>
      <c r="T1658" s="73"/>
      <c r="U1658" s="62"/>
      <c r="V1658" s="62"/>
      <c r="W1658" s="52">
        <v>26985925</v>
      </c>
      <c r="X1658" s="57"/>
      <c r="Z1658" s="104" t="s">
        <v>3205</v>
      </c>
      <c r="AA1658" s="47" t="str">
        <f>CONCATENATE("&gt;",F1658,"_",C1658," ",Z1658)</f>
        <v>&gt;CCHF-VI-f_ Nairo.CCHFV</v>
      </c>
      <c r="AB1658" s="44" t="str">
        <f>P1658</f>
        <v>CAAGGGGCACCAAGAAAATGAAGAAAGC</v>
      </c>
      <c r="AH1658" s="45">
        <v>1657</v>
      </c>
    </row>
    <row r="1659" spans="1:34" ht="14.25" customHeight="1" thickTop="1" thickBot="1" x14ac:dyDescent="0.25">
      <c r="A1659" s="71">
        <v>100</v>
      </c>
      <c r="B1659" s="53">
        <f>(I1659/1000)/(A1659/1000000)</f>
        <v>208.99999999999997</v>
      </c>
      <c r="C1659" s="220"/>
      <c r="F1659" s="81" t="s">
        <v>2985</v>
      </c>
      <c r="H1659" s="48">
        <v>209</v>
      </c>
      <c r="I1659" s="49">
        <v>20.9</v>
      </c>
      <c r="J1659" s="95">
        <v>182</v>
      </c>
      <c r="K1659" s="48">
        <v>16619</v>
      </c>
      <c r="L1659" s="50">
        <v>8707</v>
      </c>
      <c r="M1659" s="48">
        <v>46</v>
      </c>
      <c r="N1659" s="75">
        <v>65.099999999999994</v>
      </c>
      <c r="O1659" s="61">
        <v>209</v>
      </c>
      <c r="P1659" s="44" t="s">
        <v>2374</v>
      </c>
      <c r="Q1659" s="56">
        <v>28</v>
      </c>
      <c r="R1659" s="48" t="s">
        <v>384</v>
      </c>
      <c r="S1659" s="62" t="s">
        <v>385</v>
      </c>
      <c r="T1659" s="73"/>
      <c r="U1659" s="62"/>
      <c r="V1659" s="62"/>
      <c r="W1659" s="52">
        <v>26985926</v>
      </c>
      <c r="X1659" s="57"/>
      <c r="Z1659" s="104" t="s">
        <v>3205</v>
      </c>
      <c r="AA1659" s="47" t="str">
        <f>CONCATENATE("&gt;",F1659,"_",C1659," ",Z1659)</f>
        <v>&gt;CCHF-VI-f_ Nairo.CCHFV</v>
      </c>
      <c r="AB1659" s="44" t="str">
        <f>P1659</f>
        <v>CAAGGGGCACCAAGAAAATGAAGAAAGC</v>
      </c>
      <c r="AH1659" s="45">
        <v>1658</v>
      </c>
    </row>
    <row r="1660" spans="1:34" ht="14.25" customHeight="1" thickTop="1" thickBot="1" x14ac:dyDescent="0.25">
      <c r="A1660" s="71">
        <v>100</v>
      </c>
      <c r="B1660" s="53">
        <f>(I1660/1000)/(A1660/1000000)</f>
        <v>186.99999999999997</v>
      </c>
      <c r="C1660" s="220"/>
      <c r="F1660" s="81" t="s">
        <v>2986</v>
      </c>
      <c r="H1660" s="48">
        <v>187</v>
      </c>
      <c r="I1660" s="49">
        <v>18.7</v>
      </c>
      <c r="J1660" s="95">
        <v>164</v>
      </c>
      <c r="K1660" s="48">
        <v>24990</v>
      </c>
      <c r="L1660" s="50">
        <v>8742</v>
      </c>
      <c r="M1660" s="48">
        <v>46</v>
      </c>
      <c r="N1660" s="75">
        <v>65.099999999999994</v>
      </c>
      <c r="O1660" s="61">
        <v>187</v>
      </c>
      <c r="P1660" s="44" t="s">
        <v>2432</v>
      </c>
      <c r="Q1660" s="56">
        <v>28</v>
      </c>
      <c r="R1660" s="48" t="s">
        <v>384</v>
      </c>
      <c r="S1660" s="62" t="s">
        <v>385</v>
      </c>
      <c r="T1660" s="73"/>
      <c r="U1660" s="62"/>
      <c r="V1660" s="62"/>
      <c r="W1660" s="52">
        <v>26985927</v>
      </c>
      <c r="X1660" s="57"/>
      <c r="Z1660" s="104" t="s">
        <v>3205</v>
      </c>
      <c r="AA1660" s="47" t="str">
        <f>CONCATENATE("&gt;",F1660,"_",C1660," ",Z1660)</f>
        <v>&gt;CCHF-deg-f_ Nairo.CCHFV</v>
      </c>
      <c r="AB1660" s="44" t="str">
        <f>P1660</f>
        <v>CAAGGGGKACCAAGAAAATGAARAAGGC</v>
      </c>
      <c r="AH1660" s="45">
        <v>1659</v>
      </c>
    </row>
    <row r="1661" spans="1:34" ht="14.25" customHeight="1" thickTop="1" thickBot="1" x14ac:dyDescent="0.25">
      <c r="A1661" s="71">
        <v>100</v>
      </c>
      <c r="B1661" s="53">
        <f>(I1661/1000)/(A1661/1000000)</f>
        <v>198</v>
      </c>
      <c r="C1661" s="220"/>
      <c r="F1661" s="81" t="s">
        <v>2986</v>
      </c>
      <c r="H1661" s="48">
        <v>198</v>
      </c>
      <c r="I1661" s="49">
        <v>19.8</v>
      </c>
      <c r="J1661" s="95">
        <v>173</v>
      </c>
      <c r="K1661" s="48">
        <v>43623</v>
      </c>
      <c r="L1661" s="50">
        <v>8742</v>
      </c>
      <c r="M1661" s="48">
        <v>46</v>
      </c>
      <c r="N1661" s="75">
        <v>65.099999999999994</v>
      </c>
      <c r="O1661" s="61">
        <v>198</v>
      </c>
      <c r="P1661" s="44" t="s">
        <v>2432</v>
      </c>
      <c r="Q1661" s="56">
        <v>28</v>
      </c>
      <c r="R1661" s="48" t="s">
        <v>384</v>
      </c>
      <c r="S1661" s="62" t="s">
        <v>385</v>
      </c>
      <c r="T1661" s="73"/>
      <c r="U1661" s="62"/>
      <c r="V1661" s="62"/>
      <c r="W1661" s="52">
        <v>26985928</v>
      </c>
      <c r="X1661" s="57"/>
      <c r="Z1661" s="104" t="s">
        <v>3205</v>
      </c>
      <c r="AA1661" s="47" t="str">
        <f>CONCATENATE("&gt;",F1661,"_",C1661," ",Z1661)</f>
        <v>&gt;CCHF-deg-f_ Nairo.CCHFV</v>
      </c>
      <c r="AB1661" s="44" t="str">
        <f>P1661</f>
        <v>CAAGGGGKACCAAGAAAATGAARAAGGC</v>
      </c>
      <c r="AH1661" s="45">
        <v>1660</v>
      </c>
    </row>
    <row r="1662" spans="1:34" ht="14.25" customHeight="1" thickTop="1" thickBot="1" x14ac:dyDescent="0.25">
      <c r="A1662" s="71">
        <v>100</v>
      </c>
      <c r="B1662" s="53">
        <f>(I1662/1000)/(A1662/1000000)</f>
        <v>207.99999999999997</v>
      </c>
      <c r="C1662" s="220"/>
      <c r="F1662" s="81" t="s">
        <v>2986</v>
      </c>
      <c r="H1662" s="48">
        <v>208</v>
      </c>
      <c r="I1662" s="49">
        <v>20.8</v>
      </c>
      <c r="J1662" s="95">
        <v>181</v>
      </c>
      <c r="K1662" s="48">
        <v>15158</v>
      </c>
      <c r="L1662" s="50">
        <v>8742</v>
      </c>
      <c r="M1662" s="48">
        <v>46</v>
      </c>
      <c r="N1662" s="75">
        <v>65.099999999999994</v>
      </c>
      <c r="O1662" s="61">
        <v>208</v>
      </c>
      <c r="P1662" s="44" t="s">
        <v>2432</v>
      </c>
      <c r="Q1662" s="56">
        <v>28</v>
      </c>
      <c r="R1662" s="48" t="s">
        <v>384</v>
      </c>
      <c r="S1662" s="62" t="s">
        <v>385</v>
      </c>
      <c r="T1662" s="73"/>
      <c r="U1662" s="62"/>
      <c r="V1662" s="62"/>
      <c r="W1662" s="52">
        <v>26985929</v>
      </c>
      <c r="X1662" s="57"/>
      <c r="Z1662" s="104" t="s">
        <v>3205</v>
      </c>
      <c r="AA1662" s="47" t="str">
        <f>CONCATENATE("&gt;",F1662,"_",C1662," ",Z1662)</f>
        <v>&gt;CCHF-deg-f_ Nairo.CCHFV</v>
      </c>
      <c r="AB1662" s="44" t="str">
        <f>P1662</f>
        <v>CAAGGGGKACCAAGAAAATGAARAAGGC</v>
      </c>
      <c r="AH1662" s="45">
        <v>1661</v>
      </c>
    </row>
    <row r="1663" spans="1:34" ht="14.25" customHeight="1" thickTop="1" thickBot="1" x14ac:dyDescent="0.25">
      <c r="A1663" s="71">
        <v>100</v>
      </c>
      <c r="B1663" s="53">
        <f>(I1663/1000)/(A1663/1000000)</f>
        <v>228</v>
      </c>
      <c r="C1663" s="220"/>
      <c r="F1663" s="81" t="s">
        <v>2987</v>
      </c>
      <c r="H1663" s="48">
        <v>228</v>
      </c>
      <c r="I1663" s="49">
        <v>22.8</v>
      </c>
      <c r="J1663" s="95">
        <v>183</v>
      </c>
      <c r="K1663" s="48">
        <v>43503</v>
      </c>
      <c r="L1663" s="50">
        <v>8022</v>
      </c>
      <c r="M1663" s="48">
        <v>50</v>
      </c>
      <c r="N1663" s="75">
        <v>64.8</v>
      </c>
      <c r="O1663" s="61">
        <v>228</v>
      </c>
      <c r="P1663" s="44" t="s">
        <v>2367</v>
      </c>
      <c r="Q1663" s="56">
        <v>26</v>
      </c>
      <c r="R1663" s="48" t="s">
        <v>384</v>
      </c>
      <c r="S1663" s="62" t="s">
        <v>385</v>
      </c>
      <c r="T1663" s="73"/>
      <c r="U1663" s="62"/>
      <c r="V1663" s="62"/>
      <c r="W1663" s="52">
        <v>26985930</v>
      </c>
      <c r="X1663" s="57"/>
      <c r="Z1663" s="104" t="s">
        <v>3205</v>
      </c>
      <c r="AA1663" s="47" t="str">
        <f>CONCATENATE("&gt;",F1663,"_",C1663," ",Z1663)</f>
        <v>&gt;CCHF-I-r_ Nairo.CCHFV</v>
      </c>
      <c r="AB1663" s="44" t="str">
        <f>P1663</f>
        <v>GCAACAGGGATGGTTCCAAAGCAAAC</v>
      </c>
      <c r="AH1663" s="45">
        <v>1662</v>
      </c>
    </row>
    <row r="1664" spans="1:34" ht="14.25" customHeight="1" thickTop="1" thickBot="1" x14ac:dyDescent="0.25">
      <c r="A1664" s="71">
        <v>100</v>
      </c>
      <c r="B1664" s="53">
        <f>(I1664/1000)/(A1664/1000000)</f>
        <v>203.99999999999997</v>
      </c>
      <c r="C1664" s="220"/>
      <c r="F1664" s="81" t="s">
        <v>2987</v>
      </c>
      <c r="H1664" s="48">
        <v>204</v>
      </c>
      <c r="I1664" s="49">
        <v>20.399999999999999</v>
      </c>
      <c r="J1664" s="95">
        <v>164</v>
      </c>
      <c r="K1664" s="48">
        <v>11110</v>
      </c>
      <c r="L1664" s="50">
        <v>8022</v>
      </c>
      <c r="M1664" s="48">
        <v>50</v>
      </c>
      <c r="N1664" s="75">
        <v>64.8</v>
      </c>
      <c r="O1664" s="61">
        <v>204</v>
      </c>
      <c r="P1664" s="44" t="s">
        <v>2367</v>
      </c>
      <c r="Q1664" s="56">
        <v>26</v>
      </c>
      <c r="R1664" s="48" t="s">
        <v>384</v>
      </c>
      <c r="S1664" s="62" t="s">
        <v>385</v>
      </c>
      <c r="T1664" s="73"/>
      <c r="U1664" s="62"/>
      <c r="V1664" s="62"/>
      <c r="W1664" s="52">
        <v>26985931</v>
      </c>
      <c r="X1664" s="57"/>
      <c r="Z1664" s="104" t="s">
        <v>3205</v>
      </c>
      <c r="AA1664" s="47" t="str">
        <f>CONCATENATE("&gt;",F1664,"_",C1664," ",Z1664)</f>
        <v>&gt;CCHF-I-r_ Nairo.CCHFV</v>
      </c>
      <c r="AB1664" s="44" t="str">
        <f>P1664</f>
        <v>GCAACAGGGATGGTTCCAAAGCAAAC</v>
      </c>
      <c r="AH1664" s="45">
        <v>1663</v>
      </c>
    </row>
    <row r="1665" spans="1:34" ht="14.25" customHeight="1" thickTop="1" thickBot="1" x14ac:dyDescent="0.25">
      <c r="A1665" s="71">
        <v>100</v>
      </c>
      <c r="B1665" s="53">
        <f>(I1665/1000)/(A1665/1000000)</f>
        <v>208.99999999999997</v>
      </c>
      <c r="C1665" s="220"/>
      <c r="F1665" s="81" t="s">
        <v>2987</v>
      </c>
      <c r="H1665" s="48">
        <v>209</v>
      </c>
      <c r="I1665" s="49">
        <v>20.9</v>
      </c>
      <c r="J1665" s="95">
        <v>167</v>
      </c>
      <c r="K1665" s="48">
        <v>16224</v>
      </c>
      <c r="L1665" s="50">
        <v>8022</v>
      </c>
      <c r="M1665" s="48">
        <v>50</v>
      </c>
      <c r="N1665" s="75">
        <v>64.8</v>
      </c>
      <c r="O1665" s="61">
        <v>209</v>
      </c>
      <c r="P1665" s="44" t="s">
        <v>2367</v>
      </c>
      <c r="Q1665" s="56">
        <v>26</v>
      </c>
      <c r="R1665" s="48" t="s">
        <v>384</v>
      </c>
      <c r="S1665" s="62" t="s">
        <v>385</v>
      </c>
      <c r="T1665" s="73"/>
      <c r="U1665" s="62"/>
      <c r="V1665" s="62"/>
      <c r="W1665" s="52">
        <v>26985932</v>
      </c>
      <c r="X1665" s="57"/>
      <c r="Z1665" s="104" t="s">
        <v>3205</v>
      </c>
      <c r="AA1665" s="47" t="str">
        <f>CONCATENATE("&gt;",F1665,"_",C1665," ",Z1665)</f>
        <v>&gt;CCHF-I-r_ Nairo.CCHFV</v>
      </c>
      <c r="AB1665" s="44" t="str">
        <f>P1665</f>
        <v>GCAACAGGGATGGTTCCAAAGCAAAC</v>
      </c>
      <c r="AH1665" s="45">
        <v>1664</v>
      </c>
    </row>
    <row r="1666" spans="1:34" ht="14.25" customHeight="1" thickTop="1" thickBot="1" x14ac:dyDescent="0.25">
      <c r="A1666" s="71">
        <v>100</v>
      </c>
      <c r="B1666" s="53">
        <f>(I1666/1000)/(A1666/1000000)</f>
        <v>224.99999999999997</v>
      </c>
      <c r="C1666" s="220"/>
      <c r="F1666" s="81" t="s">
        <v>2988</v>
      </c>
      <c r="H1666" s="48">
        <v>225</v>
      </c>
      <c r="I1666" s="49">
        <v>22.5</v>
      </c>
      <c r="J1666" s="95">
        <v>181</v>
      </c>
      <c r="K1666" s="48">
        <v>22433</v>
      </c>
      <c r="L1666" s="50">
        <v>8038</v>
      </c>
      <c r="M1666" s="48">
        <v>59</v>
      </c>
      <c r="N1666" s="75">
        <v>68.7</v>
      </c>
      <c r="O1666" s="61">
        <v>225</v>
      </c>
      <c r="P1666" s="44" t="s">
        <v>2365</v>
      </c>
      <c r="Q1666" s="56">
        <v>26</v>
      </c>
      <c r="R1666" s="48" t="s">
        <v>384</v>
      </c>
      <c r="S1666" s="62" t="s">
        <v>385</v>
      </c>
      <c r="T1666" s="73"/>
      <c r="U1666" s="62"/>
      <c r="V1666" s="62"/>
      <c r="W1666" s="52">
        <v>26985933</v>
      </c>
      <c r="X1666" s="57"/>
      <c r="Z1666" s="104" t="s">
        <v>3205</v>
      </c>
      <c r="AA1666" s="47" t="str">
        <f>CONCATENATE("&gt;",F1666,"_",C1666," ",Z1666)</f>
        <v>&gt;CCHF-II-r_ Nairo.CCHFV</v>
      </c>
      <c r="AB1666" s="44" t="str">
        <f>P1666</f>
        <v>GCYACRGGGATGGTTCCRAAGCAGAC</v>
      </c>
      <c r="AH1666" s="45">
        <v>1665</v>
      </c>
    </row>
    <row r="1667" spans="1:34" ht="14.25" customHeight="1" thickTop="1" thickBot="1" x14ac:dyDescent="0.25">
      <c r="A1667" s="71">
        <v>100</v>
      </c>
      <c r="B1667" s="53">
        <f>(I1667/1000)/(A1667/1000000)</f>
        <v>198</v>
      </c>
      <c r="C1667" s="220"/>
      <c r="F1667" s="81" t="s">
        <v>2988</v>
      </c>
      <c r="H1667" s="48">
        <v>198</v>
      </c>
      <c r="I1667" s="49">
        <v>19.8</v>
      </c>
      <c r="J1667" s="95">
        <v>159</v>
      </c>
      <c r="K1667" s="48">
        <v>30072</v>
      </c>
      <c r="L1667" s="50">
        <v>8038</v>
      </c>
      <c r="M1667" s="48">
        <v>59</v>
      </c>
      <c r="N1667" s="75">
        <v>68.7</v>
      </c>
      <c r="O1667" s="61">
        <v>198</v>
      </c>
      <c r="P1667" s="44" t="s">
        <v>2365</v>
      </c>
      <c r="Q1667" s="56">
        <v>26</v>
      </c>
      <c r="R1667" s="48" t="s">
        <v>384</v>
      </c>
      <c r="S1667" s="62" t="s">
        <v>385</v>
      </c>
      <c r="T1667" s="73"/>
      <c r="U1667" s="62"/>
      <c r="V1667" s="62"/>
      <c r="W1667" s="52">
        <v>26985934</v>
      </c>
      <c r="X1667" s="57"/>
      <c r="Z1667" s="104" t="s">
        <v>3205</v>
      </c>
      <c r="AA1667" s="47" t="str">
        <f>CONCATENATE("&gt;",F1667,"_",C1667," ",Z1667)</f>
        <v>&gt;CCHF-II-r_ Nairo.CCHFV</v>
      </c>
      <c r="AB1667" s="44" t="str">
        <f>P1667</f>
        <v>GCYACRGGGATGGTTCCRAAGCAGAC</v>
      </c>
      <c r="AH1667" s="45">
        <v>1666</v>
      </c>
    </row>
    <row r="1668" spans="1:34" ht="14.25" customHeight="1" thickTop="1" thickBot="1" x14ac:dyDescent="0.25">
      <c r="A1668" s="71">
        <v>100</v>
      </c>
      <c r="B1668" s="53">
        <f>(I1668/1000)/(A1668/1000000)</f>
        <v>207</v>
      </c>
      <c r="C1668" s="220"/>
      <c r="F1668" s="81" t="s">
        <v>2988</v>
      </c>
      <c r="H1668" s="48">
        <v>207</v>
      </c>
      <c r="I1668" s="49">
        <v>20.7</v>
      </c>
      <c r="J1668" s="95">
        <v>166</v>
      </c>
      <c r="K1668" s="48">
        <v>43714</v>
      </c>
      <c r="L1668" s="50">
        <v>8038</v>
      </c>
      <c r="M1668" s="48">
        <v>59</v>
      </c>
      <c r="N1668" s="75">
        <v>68.7</v>
      </c>
      <c r="O1668" s="61">
        <v>207</v>
      </c>
      <c r="P1668" s="44" t="s">
        <v>2365</v>
      </c>
      <c r="Q1668" s="56">
        <v>26</v>
      </c>
      <c r="R1668" s="48" t="s">
        <v>384</v>
      </c>
      <c r="S1668" s="62" t="s">
        <v>385</v>
      </c>
      <c r="T1668" s="73"/>
      <c r="U1668" s="62"/>
      <c r="V1668" s="62"/>
      <c r="W1668" s="52">
        <v>26985935</v>
      </c>
      <c r="X1668" s="57"/>
      <c r="Z1668" s="104" t="s">
        <v>3205</v>
      </c>
      <c r="AA1668" s="47" t="str">
        <f>CONCATENATE("&gt;",F1668,"_",C1668," ",Z1668)</f>
        <v>&gt;CCHF-II-r_ Nairo.CCHFV</v>
      </c>
      <c r="AB1668" s="44" t="str">
        <f>P1668</f>
        <v>GCYACRGGGATGGTTCCRAAGCAGAC</v>
      </c>
      <c r="AH1668" s="45">
        <v>1667</v>
      </c>
    </row>
    <row r="1669" spans="1:34" ht="14.25" customHeight="1" thickTop="1" thickBot="1" x14ac:dyDescent="0.25">
      <c r="A1669" s="71">
        <v>100</v>
      </c>
      <c r="B1669" s="53">
        <f>(I1669/1000)/(A1669/1000000)</f>
        <v>213.99999999999997</v>
      </c>
      <c r="C1669" s="220"/>
      <c r="F1669" s="81" t="s">
        <v>2989</v>
      </c>
      <c r="H1669" s="48">
        <v>214</v>
      </c>
      <c r="I1669" s="49">
        <v>21.4</v>
      </c>
      <c r="J1669" s="95">
        <v>171</v>
      </c>
      <c r="K1669" s="48">
        <v>43252</v>
      </c>
      <c r="L1669" s="50">
        <v>7990</v>
      </c>
      <c r="M1669" s="48">
        <v>61</v>
      </c>
      <c r="N1669" s="75">
        <v>69.5</v>
      </c>
      <c r="O1669" s="61">
        <v>214</v>
      </c>
      <c r="P1669" s="44" t="s">
        <v>2369</v>
      </c>
      <c r="Q1669" s="56">
        <v>26</v>
      </c>
      <c r="R1669" s="48" t="s">
        <v>384</v>
      </c>
      <c r="S1669" s="62" t="s">
        <v>385</v>
      </c>
      <c r="T1669" s="73"/>
      <c r="U1669" s="62"/>
      <c r="V1669" s="62"/>
      <c r="W1669" s="52">
        <v>26985936</v>
      </c>
      <c r="X1669" s="57"/>
      <c r="Z1669" s="104" t="s">
        <v>3205</v>
      </c>
      <c r="AA1669" s="47" t="str">
        <f>CONCATENATE("&gt;",F1669,"_",C1669," ",Z1669)</f>
        <v>&gt;CCHF-III-r_ Nairo.CCHFV</v>
      </c>
      <c r="AB1669" s="44" t="str">
        <f>P1669</f>
        <v>GCCACGGGGATTGTCCCAAAGCAGAC</v>
      </c>
      <c r="AH1669" s="45">
        <v>1668</v>
      </c>
    </row>
    <row r="1670" spans="1:34" ht="14.25" customHeight="1" thickTop="1" thickBot="1" x14ac:dyDescent="0.25">
      <c r="A1670" s="71">
        <v>100</v>
      </c>
      <c r="B1670" s="53">
        <f>(I1670/1000)/(A1670/1000000)</f>
        <v>184.99999999999997</v>
      </c>
      <c r="C1670" s="220"/>
      <c r="F1670" s="81" t="s">
        <v>2989</v>
      </c>
      <c r="H1670" s="48">
        <v>185</v>
      </c>
      <c r="I1670" s="49">
        <v>18.5</v>
      </c>
      <c r="J1670" s="95">
        <v>148</v>
      </c>
      <c r="K1670" s="48">
        <v>12540</v>
      </c>
      <c r="L1670" s="50">
        <v>7990</v>
      </c>
      <c r="M1670" s="48">
        <v>61</v>
      </c>
      <c r="N1670" s="75">
        <v>69.5</v>
      </c>
      <c r="O1670" s="61">
        <v>185</v>
      </c>
      <c r="P1670" s="44" t="s">
        <v>2369</v>
      </c>
      <c r="Q1670" s="56">
        <v>26</v>
      </c>
      <c r="R1670" s="48" t="s">
        <v>384</v>
      </c>
      <c r="S1670" s="62" t="s">
        <v>385</v>
      </c>
      <c r="T1670" s="73"/>
      <c r="U1670" s="62"/>
      <c r="V1670" s="62"/>
      <c r="W1670" s="52">
        <v>26985937</v>
      </c>
      <c r="X1670" s="57"/>
      <c r="Z1670" s="104" t="s">
        <v>3205</v>
      </c>
      <c r="AA1670" s="47" t="str">
        <f>CONCATENATE("&gt;",F1670,"_",C1670," ",Z1670)</f>
        <v>&gt;CCHF-III-r_ Nairo.CCHFV</v>
      </c>
      <c r="AB1670" s="44" t="str">
        <f>P1670</f>
        <v>GCCACGGGGATTGTCCCAAAGCAGAC</v>
      </c>
      <c r="AH1670" s="45">
        <v>1669</v>
      </c>
    </row>
    <row r="1671" spans="1:34" ht="14.25" customHeight="1" thickTop="1" thickBot="1" x14ac:dyDescent="0.25">
      <c r="A1671" s="71">
        <v>100</v>
      </c>
      <c r="B1671" s="53">
        <f>(I1671/1000)/(A1671/1000000)</f>
        <v>229</v>
      </c>
      <c r="C1671" s="220"/>
      <c r="F1671" s="81" t="s">
        <v>2989</v>
      </c>
      <c r="H1671" s="48">
        <v>229</v>
      </c>
      <c r="I1671" s="49">
        <v>22.9</v>
      </c>
      <c r="J1671" s="95">
        <v>183</v>
      </c>
      <c r="K1671" s="48">
        <v>23163</v>
      </c>
      <c r="L1671" s="50">
        <v>7990</v>
      </c>
      <c r="M1671" s="48">
        <v>61</v>
      </c>
      <c r="N1671" s="75">
        <v>69.5</v>
      </c>
      <c r="O1671" s="61">
        <v>229</v>
      </c>
      <c r="P1671" s="44" t="s">
        <v>2369</v>
      </c>
      <c r="Q1671" s="56">
        <v>26</v>
      </c>
      <c r="R1671" s="48" t="s">
        <v>384</v>
      </c>
      <c r="S1671" s="62" t="s">
        <v>385</v>
      </c>
      <c r="T1671" s="73"/>
      <c r="U1671" s="62"/>
      <c r="V1671" s="62"/>
      <c r="W1671" s="52">
        <v>26985938</v>
      </c>
      <c r="X1671" s="57"/>
      <c r="Z1671" s="104" t="s">
        <v>3205</v>
      </c>
      <c r="AA1671" s="47" t="str">
        <f>CONCATENATE("&gt;",F1671,"_",C1671," ",Z1671)</f>
        <v>&gt;CCHF-III-r_ Nairo.CCHFV</v>
      </c>
      <c r="AB1671" s="44" t="str">
        <f>P1671</f>
        <v>GCCACGGGGATTGTCCCAAAGCAGAC</v>
      </c>
      <c r="AH1671" s="45">
        <v>1670</v>
      </c>
    </row>
    <row r="1672" spans="1:34" ht="14.25" customHeight="1" thickTop="1" thickBot="1" x14ac:dyDescent="0.25">
      <c r="A1672" s="71">
        <v>100</v>
      </c>
      <c r="B1672" s="53">
        <f>(I1672/1000)/(A1672/1000000)</f>
        <v>196.00000000000003</v>
      </c>
      <c r="C1672" s="220"/>
      <c r="F1672" s="81" t="s">
        <v>2990</v>
      </c>
      <c r="H1672" s="48">
        <v>196</v>
      </c>
      <c r="I1672" s="49">
        <v>19.600000000000001</v>
      </c>
      <c r="J1672" s="95">
        <v>157</v>
      </c>
      <c r="K1672" s="48">
        <v>28246</v>
      </c>
      <c r="L1672" s="50">
        <v>7989</v>
      </c>
      <c r="M1672" s="48">
        <v>53</v>
      </c>
      <c r="N1672" s="75">
        <v>66.400000000000006</v>
      </c>
      <c r="O1672" s="61">
        <v>196</v>
      </c>
      <c r="P1672" s="44" t="s">
        <v>559</v>
      </c>
      <c r="Q1672" s="56">
        <v>26</v>
      </c>
      <c r="R1672" s="48" t="s">
        <v>384</v>
      </c>
      <c r="S1672" s="62" t="s">
        <v>385</v>
      </c>
      <c r="T1672" s="73"/>
      <c r="U1672" s="62"/>
      <c r="V1672" s="62"/>
      <c r="W1672" s="52">
        <v>26985939</v>
      </c>
      <c r="X1672" s="57"/>
      <c r="Z1672" s="104" t="s">
        <v>3205</v>
      </c>
      <c r="AA1672" s="47" t="str">
        <f>CONCATENATE("&gt;",F1672,"_",C1672," ",Z1672)</f>
        <v>&gt;CCHF-IV-r_ Nairo.CCHFV</v>
      </c>
      <c r="AB1672" s="44" t="str">
        <f>P1672</f>
        <v>GCCACAGGGATTGTTCCAAAGCAGAC</v>
      </c>
      <c r="AH1672" s="45">
        <v>1671</v>
      </c>
    </row>
    <row r="1673" spans="1:34" ht="14.25" customHeight="1" thickTop="1" thickBot="1" x14ac:dyDescent="0.25">
      <c r="A1673" s="71">
        <v>100</v>
      </c>
      <c r="B1673" s="53">
        <f>(I1673/1000)/(A1673/1000000)</f>
        <v>211</v>
      </c>
      <c r="C1673" s="220"/>
      <c r="F1673" s="81" t="s">
        <v>2990</v>
      </c>
      <c r="H1673" s="48">
        <v>211</v>
      </c>
      <c r="I1673" s="49">
        <v>21.1</v>
      </c>
      <c r="J1673" s="95">
        <v>169</v>
      </c>
      <c r="K1673" s="48">
        <v>44348</v>
      </c>
      <c r="L1673" s="50">
        <v>7989</v>
      </c>
      <c r="M1673" s="48">
        <v>53</v>
      </c>
      <c r="N1673" s="75">
        <v>66.400000000000006</v>
      </c>
      <c r="O1673" s="61">
        <v>211</v>
      </c>
      <c r="P1673" s="44" t="s">
        <v>559</v>
      </c>
      <c r="Q1673" s="56">
        <v>26</v>
      </c>
      <c r="R1673" s="48" t="s">
        <v>384</v>
      </c>
      <c r="S1673" s="62" t="s">
        <v>385</v>
      </c>
      <c r="T1673" s="73"/>
      <c r="U1673" s="62"/>
      <c r="V1673" s="62"/>
      <c r="W1673" s="52">
        <v>26985940</v>
      </c>
      <c r="X1673" s="57"/>
      <c r="Z1673" s="104" t="s">
        <v>3205</v>
      </c>
      <c r="AA1673" s="47" t="str">
        <f>CONCATENATE("&gt;",F1673,"_",C1673," ",Z1673)</f>
        <v>&gt;CCHF-IV-r_ Nairo.CCHFV</v>
      </c>
      <c r="AB1673" s="44" t="str">
        <f>P1673</f>
        <v>GCCACAGGGATTGTTCCAAAGCAGAC</v>
      </c>
      <c r="AH1673" s="45">
        <v>1672</v>
      </c>
    </row>
    <row r="1674" spans="1:34" ht="14.25" customHeight="1" thickTop="1" thickBot="1" x14ac:dyDescent="0.25">
      <c r="A1674" s="71">
        <v>100</v>
      </c>
      <c r="B1674" s="53">
        <f>(I1674/1000)/(A1674/1000000)</f>
        <v>233</v>
      </c>
      <c r="C1674" s="220"/>
      <c r="F1674" s="81" t="s">
        <v>2990</v>
      </c>
      <c r="H1674" s="48">
        <v>233</v>
      </c>
      <c r="I1674" s="49">
        <v>23.3</v>
      </c>
      <c r="J1674" s="95">
        <v>186</v>
      </c>
      <c r="K1674" s="48">
        <v>31199</v>
      </c>
      <c r="L1674" s="50">
        <v>7989</v>
      </c>
      <c r="M1674" s="48">
        <v>53</v>
      </c>
      <c r="N1674" s="75">
        <v>66.400000000000006</v>
      </c>
      <c r="O1674" s="61">
        <v>233</v>
      </c>
      <c r="P1674" s="44" t="s">
        <v>559</v>
      </c>
      <c r="Q1674" s="56">
        <v>26</v>
      </c>
      <c r="R1674" s="48" t="s">
        <v>384</v>
      </c>
      <c r="S1674" s="62" t="s">
        <v>385</v>
      </c>
      <c r="T1674" s="73"/>
      <c r="U1674" s="62"/>
      <c r="V1674" s="62"/>
      <c r="W1674" s="52">
        <v>26985941</v>
      </c>
      <c r="X1674" s="57"/>
      <c r="Z1674" s="104" t="s">
        <v>3205</v>
      </c>
      <c r="AA1674" s="47" t="str">
        <f>CONCATENATE("&gt;",F1674,"_",C1674," ",Z1674)</f>
        <v>&gt;CCHF-IV-r_ Nairo.CCHFV</v>
      </c>
      <c r="AB1674" s="44" t="str">
        <f>P1674</f>
        <v>GCCACAGGGATTGTTCCAAAGCAGAC</v>
      </c>
      <c r="AH1674" s="45">
        <v>1673</v>
      </c>
    </row>
    <row r="1675" spans="1:34" ht="14.25" customHeight="1" thickTop="1" thickBot="1" x14ac:dyDescent="0.25">
      <c r="A1675" s="71">
        <v>100</v>
      </c>
      <c r="B1675" s="53">
        <f>(I1675/1000)/(A1675/1000000)</f>
        <v>207.99999999999997</v>
      </c>
      <c r="C1675" s="220"/>
      <c r="F1675" s="81" t="s">
        <v>2991</v>
      </c>
      <c r="H1675" s="48">
        <v>208</v>
      </c>
      <c r="I1675" s="49">
        <v>20.8</v>
      </c>
      <c r="J1675" s="95">
        <v>167</v>
      </c>
      <c r="K1675" s="48">
        <v>11110</v>
      </c>
      <c r="L1675" s="50">
        <v>8013</v>
      </c>
      <c r="M1675" s="48">
        <v>50</v>
      </c>
      <c r="N1675" s="75">
        <v>64.8</v>
      </c>
      <c r="O1675" s="61">
        <v>208</v>
      </c>
      <c r="P1675" s="44" t="s">
        <v>2362</v>
      </c>
      <c r="Q1675" s="56">
        <v>26</v>
      </c>
      <c r="R1675" s="48" t="s">
        <v>384</v>
      </c>
      <c r="S1675" s="62" t="s">
        <v>385</v>
      </c>
      <c r="T1675" s="73"/>
      <c r="U1675" s="62"/>
      <c r="V1675" s="62"/>
      <c r="W1675" s="52">
        <v>26985942</v>
      </c>
      <c r="X1675" s="57"/>
      <c r="Z1675" s="104" t="s">
        <v>3205</v>
      </c>
      <c r="AA1675" s="47" t="str">
        <f>CONCATENATE("&gt;",F1675,"_",C1675," ",Z1675)</f>
        <v>&gt;CCHF-V-r_ Nairo.CCHFV</v>
      </c>
      <c r="AB1675" s="44" t="str">
        <f>P1675</f>
        <v>GCAACAGGGATTGTTCCAAAGCAGAC</v>
      </c>
      <c r="AH1675" s="45">
        <v>1674</v>
      </c>
    </row>
    <row r="1676" spans="1:34" ht="14.25" customHeight="1" thickTop="1" thickBot="1" x14ac:dyDescent="0.25">
      <c r="A1676" s="71">
        <v>100</v>
      </c>
      <c r="B1676" s="53">
        <f>(I1676/1000)/(A1676/1000000)</f>
        <v>203.99999999999997</v>
      </c>
      <c r="C1676" s="220"/>
      <c r="F1676" s="81" t="s">
        <v>2991</v>
      </c>
      <c r="H1676" s="48">
        <v>204</v>
      </c>
      <c r="I1676" s="49">
        <v>20.399999999999999</v>
      </c>
      <c r="J1676" s="95">
        <v>164</v>
      </c>
      <c r="K1676" s="48">
        <v>43252</v>
      </c>
      <c r="L1676" s="50">
        <v>8013</v>
      </c>
      <c r="M1676" s="48">
        <v>50</v>
      </c>
      <c r="N1676" s="75">
        <v>64.8</v>
      </c>
      <c r="O1676" s="61">
        <v>204</v>
      </c>
      <c r="P1676" s="44" t="s">
        <v>2362</v>
      </c>
      <c r="Q1676" s="56">
        <v>26</v>
      </c>
      <c r="R1676" s="48" t="s">
        <v>384</v>
      </c>
      <c r="S1676" s="62" t="s">
        <v>385</v>
      </c>
      <c r="T1676" s="73"/>
      <c r="U1676" s="62"/>
      <c r="V1676" s="62"/>
      <c r="W1676" s="52">
        <v>26985943</v>
      </c>
      <c r="X1676" s="57"/>
      <c r="Z1676" s="104" t="s">
        <v>3205</v>
      </c>
      <c r="AA1676" s="47" t="str">
        <f>CONCATENATE("&gt;",F1676,"_",C1676," ",Z1676)</f>
        <v>&gt;CCHF-V-r_ Nairo.CCHFV</v>
      </c>
      <c r="AB1676" s="44" t="str">
        <f>P1676</f>
        <v>GCAACAGGGATTGTTCCAAAGCAGAC</v>
      </c>
      <c r="AH1676" s="45">
        <v>1675</v>
      </c>
    </row>
    <row r="1677" spans="1:34" ht="14.25" customHeight="1" thickTop="1" thickBot="1" x14ac:dyDescent="0.25">
      <c r="A1677" s="71">
        <v>100</v>
      </c>
      <c r="B1677" s="53">
        <f>(I1677/1000)/(A1677/1000000)</f>
        <v>224.99999999999997</v>
      </c>
      <c r="C1677" s="220"/>
      <c r="F1677" s="81" t="s">
        <v>2991</v>
      </c>
      <c r="H1677" s="48">
        <v>225</v>
      </c>
      <c r="I1677" s="49">
        <v>22.5</v>
      </c>
      <c r="J1677" s="95">
        <v>180</v>
      </c>
      <c r="K1677" s="48">
        <v>29007</v>
      </c>
      <c r="L1677" s="50">
        <v>8013</v>
      </c>
      <c r="M1677" s="48">
        <v>50</v>
      </c>
      <c r="N1677" s="75">
        <v>64.8</v>
      </c>
      <c r="O1677" s="61">
        <v>225</v>
      </c>
      <c r="P1677" s="44" t="s">
        <v>2362</v>
      </c>
      <c r="Q1677" s="56">
        <v>26</v>
      </c>
      <c r="R1677" s="48" t="s">
        <v>384</v>
      </c>
      <c r="S1677" s="62" t="s">
        <v>385</v>
      </c>
      <c r="T1677" s="73"/>
      <c r="U1677" s="62"/>
      <c r="V1677" s="62"/>
      <c r="W1677" s="52">
        <v>26985944</v>
      </c>
      <c r="X1677" s="57"/>
      <c r="Z1677" s="104" t="s">
        <v>3205</v>
      </c>
      <c r="AA1677" s="47" t="str">
        <f>CONCATENATE("&gt;",F1677,"_",C1677," ",Z1677)</f>
        <v>&gt;CCHF-V-r_ Nairo.CCHFV</v>
      </c>
      <c r="AB1677" s="44" t="str">
        <f>P1677</f>
        <v>GCAACAGGGATTGTTCCAAAGCAGAC</v>
      </c>
      <c r="AH1677" s="45">
        <v>1676</v>
      </c>
    </row>
    <row r="1678" spans="1:34" ht="14.25" customHeight="1" thickTop="1" thickBot="1" x14ac:dyDescent="0.25">
      <c r="A1678" s="71">
        <v>100</v>
      </c>
      <c r="B1678" s="53">
        <f>(I1678/1000)/(A1678/1000000)</f>
        <v>214.99999999999997</v>
      </c>
      <c r="C1678" s="220"/>
      <c r="F1678" s="81" t="s">
        <v>2992</v>
      </c>
      <c r="H1678" s="48">
        <v>215</v>
      </c>
      <c r="I1678" s="49">
        <v>21.5</v>
      </c>
      <c r="J1678" s="95">
        <v>171</v>
      </c>
      <c r="K1678" s="48">
        <v>15128</v>
      </c>
      <c r="L1678" s="50">
        <v>7973</v>
      </c>
      <c r="M1678" s="48">
        <v>50</v>
      </c>
      <c r="N1678" s="75">
        <v>64.8</v>
      </c>
      <c r="O1678" s="61">
        <v>215</v>
      </c>
      <c r="P1678" s="44" t="s">
        <v>2360</v>
      </c>
      <c r="Q1678" s="56">
        <v>26</v>
      </c>
      <c r="R1678" s="48" t="s">
        <v>384</v>
      </c>
      <c r="S1678" s="62" t="s">
        <v>385</v>
      </c>
      <c r="T1678" s="73"/>
      <c r="U1678" s="62"/>
      <c r="V1678" s="62"/>
      <c r="W1678" s="52">
        <v>26985945</v>
      </c>
      <c r="X1678" s="57"/>
      <c r="Z1678" s="104" t="s">
        <v>3205</v>
      </c>
      <c r="AA1678" s="47" t="str">
        <f>CONCATENATE("&gt;",F1678,"_",C1678," ",Z1678)</f>
        <v>&gt;CCHF-VI-r_ Nairo.CCHFV</v>
      </c>
      <c r="AB1678" s="44" t="str">
        <f>P1678</f>
        <v>GCTACAGGAATTGTCCCAAAGCAGAC</v>
      </c>
      <c r="AH1678" s="45">
        <v>1677</v>
      </c>
    </row>
    <row r="1679" spans="1:34" ht="14.25" customHeight="1" thickTop="1" thickBot="1" x14ac:dyDescent="0.25">
      <c r="A1679" s="71">
        <v>100</v>
      </c>
      <c r="B1679" s="53">
        <f>(I1679/1000)/(A1679/1000000)</f>
        <v>235</v>
      </c>
      <c r="C1679" s="220"/>
      <c r="F1679" s="81" t="s">
        <v>2992</v>
      </c>
      <c r="H1679" s="48">
        <v>235</v>
      </c>
      <c r="I1679" s="49">
        <v>23.5</v>
      </c>
      <c r="J1679" s="95">
        <v>187</v>
      </c>
      <c r="K1679" s="48" t="s">
        <v>2993</v>
      </c>
      <c r="L1679" s="50">
        <v>7973</v>
      </c>
      <c r="M1679" s="48">
        <v>50</v>
      </c>
      <c r="N1679" s="75">
        <v>64.8</v>
      </c>
      <c r="O1679" s="61">
        <v>235</v>
      </c>
      <c r="P1679" s="44" t="s">
        <v>2360</v>
      </c>
      <c r="Q1679" s="56">
        <v>26</v>
      </c>
      <c r="R1679" s="48" t="s">
        <v>384</v>
      </c>
      <c r="S1679" s="62" t="s">
        <v>385</v>
      </c>
      <c r="T1679" s="73"/>
      <c r="U1679" s="62"/>
      <c r="V1679" s="62"/>
      <c r="W1679" s="52">
        <v>26985946</v>
      </c>
      <c r="X1679" s="57"/>
      <c r="Z1679" s="104" t="s">
        <v>3205</v>
      </c>
      <c r="AA1679" s="47" t="str">
        <f>CONCATENATE("&gt;",F1679,"_",C1679," ",Z1679)</f>
        <v>&gt;CCHF-VI-r_ Nairo.CCHFV</v>
      </c>
      <c r="AB1679" s="44" t="str">
        <f>P1679</f>
        <v>GCTACAGGAATTGTCCCAAAGCAGAC</v>
      </c>
      <c r="AH1679" s="45">
        <v>1678</v>
      </c>
    </row>
    <row r="1680" spans="1:34" ht="14.25" customHeight="1" thickTop="1" thickBot="1" x14ac:dyDescent="0.25">
      <c r="A1680" s="71">
        <v>100</v>
      </c>
      <c r="B1680" s="53">
        <f>(I1680/1000)/(A1680/1000000)</f>
        <v>217</v>
      </c>
      <c r="C1680" s="220"/>
      <c r="F1680" s="81" t="s">
        <v>2992</v>
      </c>
      <c r="H1680" s="48">
        <v>217</v>
      </c>
      <c r="I1680" s="49">
        <v>21.7</v>
      </c>
      <c r="J1680" s="95">
        <v>173</v>
      </c>
      <c r="K1680" s="48">
        <v>17685</v>
      </c>
      <c r="L1680" s="50">
        <v>7973</v>
      </c>
      <c r="M1680" s="48">
        <v>50</v>
      </c>
      <c r="N1680" s="75">
        <v>64.8</v>
      </c>
      <c r="O1680" s="61">
        <v>217</v>
      </c>
      <c r="P1680" s="44" t="s">
        <v>2360</v>
      </c>
      <c r="Q1680" s="56">
        <v>26</v>
      </c>
      <c r="R1680" s="48" t="s">
        <v>384</v>
      </c>
      <c r="S1680" s="62" t="s">
        <v>385</v>
      </c>
      <c r="T1680" s="73"/>
      <c r="U1680" s="62"/>
      <c r="V1680" s="62"/>
      <c r="W1680" s="52">
        <v>26985947</v>
      </c>
      <c r="X1680" s="57"/>
      <c r="Z1680" s="104" t="s">
        <v>3205</v>
      </c>
      <c r="AA1680" s="47" t="str">
        <f>CONCATENATE("&gt;",F1680,"_",C1680," ",Z1680)</f>
        <v>&gt;CCHF-VI-r_ Nairo.CCHFV</v>
      </c>
      <c r="AB1680" s="44" t="str">
        <f>P1680</f>
        <v>GCTACAGGAATTGTCCCAAAGCAGAC</v>
      </c>
      <c r="AH1680" s="45">
        <v>1679</v>
      </c>
    </row>
    <row r="1681" spans="1:34" ht="14.25" customHeight="1" thickTop="1" thickBot="1" x14ac:dyDescent="0.25">
      <c r="A1681" s="71">
        <v>100</v>
      </c>
      <c r="B1681" s="53">
        <f>(I1681/1000)/(A1681/1000000)</f>
        <v>206</v>
      </c>
      <c r="C1681" s="220"/>
      <c r="F1681" s="81" t="s">
        <v>2994</v>
      </c>
      <c r="H1681" s="48">
        <v>206</v>
      </c>
      <c r="I1681" s="49">
        <v>20.6</v>
      </c>
      <c r="J1681" s="95">
        <v>165</v>
      </c>
      <c r="K1681" s="48">
        <v>41426</v>
      </c>
      <c r="L1681" s="50">
        <v>7994</v>
      </c>
      <c r="M1681" s="48">
        <v>53</v>
      </c>
      <c r="N1681" s="75">
        <v>66.400000000000006</v>
      </c>
      <c r="O1681" s="61">
        <v>206</v>
      </c>
      <c r="P1681" s="44" t="s">
        <v>2371</v>
      </c>
      <c r="Q1681" s="56">
        <v>26</v>
      </c>
      <c r="R1681" s="48" t="s">
        <v>384</v>
      </c>
      <c r="S1681" s="62" t="s">
        <v>385</v>
      </c>
      <c r="T1681" s="73"/>
      <c r="U1681" s="62"/>
      <c r="V1681" s="62"/>
      <c r="W1681" s="52">
        <v>26985948</v>
      </c>
      <c r="X1681" s="57"/>
      <c r="Z1681" s="104" t="s">
        <v>3205</v>
      </c>
      <c r="AA1681" s="47" t="str">
        <f>CONCATENATE("&gt;",F1681,"_",C1681," ",Z1681)</f>
        <v>&gt;CCHF-deg-r_ Nairo.CCHFV</v>
      </c>
      <c r="AB1681" s="44" t="str">
        <f>P1681</f>
        <v>GCMACAGGGATTGTYCCAAAGCAGAC</v>
      </c>
      <c r="AH1681" s="45">
        <v>1680</v>
      </c>
    </row>
    <row r="1682" spans="1:34" ht="14.25" customHeight="1" thickTop="1" thickBot="1" x14ac:dyDescent="0.25">
      <c r="A1682" s="71">
        <v>100</v>
      </c>
      <c r="B1682" s="53">
        <f>(I1682/1000)/(A1682/1000000)</f>
        <v>210</v>
      </c>
      <c r="C1682" s="220"/>
      <c r="F1682" s="81" t="s">
        <v>2994</v>
      </c>
      <c r="H1682" s="48">
        <v>210</v>
      </c>
      <c r="I1682" s="49">
        <v>21</v>
      </c>
      <c r="J1682" s="95">
        <v>168</v>
      </c>
      <c r="K1682" s="48">
        <v>45809</v>
      </c>
      <c r="L1682" s="50">
        <v>7994</v>
      </c>
      <c r="M1682" s="48">
        <v>53</v>
      </c>
      <c r="N1682" s="75">
        <v>66.400000000000006</v>
      </c>
      <c r="O1682" s="61">
        <v>210</v>
      </c>
      <c r="P1682" s="44" t="s">
        <v>2371</v>
      </c>
      <c r="Q1682" s="56">
        <v>26</v>
      </c>
      <c r="R1682" s="48" t="s">
        <v>384</v>
      </c>
      <c r="S1682" s="62" t="s">
        <v>385</v>
      </c>
      <c r="T1682" s="73"/>
      <c r="U1682" s="62"/>
      <c r="V1682" s="62"/>
      <c r="W1682" s="52">
        <v>26985949</v>
      </c>
      <c r="X1682" s="57"/>
      <c r="Z1682" s="104" t="s">
        <v>3205</v>
      </c>
      <c r="AA1682" s="47" t="str">
        <f>CONCATENATE("&gt;",F1682,"_",C1682," ",Z1682)</f>
        <v>&gt;CCHF-deg-r_ Nairo.CCHFV</v>
      </c>
      <c r="AB1682" s="44" t="str">
        <f>P1682</f>
        <v>GCMACAGGGATTGTYCCAAAGCAGAC</v>
      </c>
      <c r="AH1682" s="45">
        <v>1681</v>
      </c>
    </row>
    <row r="1683" spans="1:34" ht="14.25" customHeight="1" thickTop="1" thickBot="1" x14ac:dyDescent="0.25">
      <c r="A1683" s="71">
        <v>100</v>
      </c>
      <c r="B1683" s="53">
        <f>(I1683/1000)/(A1683/1000000)</f>
        <v>219.99999999999997</v>
      </c>
      <c r="C1683" s="220"/>
      <c r="F1683" s="81" t="s">
        <v>2994</v>
      </c>
      <c r="H1683" s="48">
        <v>220</v>
      </c>
      <c r="I1683" s="49">
        <v>22</v>
      </c>
      <c r="J1683" s="95">
        <v>176</v>
      </c>
      <c r="K1683" s="48">
        <v>20241</v>
      </c>
      <c r="L1683" s="50">
        <v>7994</v>
      </c>
      <c r="M1683" s="48">
        <v>53</v>
      </c>
      <c r="N1683" s="75">
        <v>66.400000000000006</v>
      </c>
      <c r="O1683" s="61">
        <v>220</v>
      </c>
      <c r="P1683" s="44" t="s">
        <v>2371</v>
      </c>
      <c r="Q1683" s="56">
        <v>26</v>
      </c>
      <c r="R1683" s="48" t="s">
        <v>384</v>
      </c>
      <c r="S1683" s="62" t="s">
        <v>385</v>
      </c>
      <c r="T1683" s="73"/>
      <c r="U1683" s="62"/>
      <c r="V1683" s="62"/>
      <c r="W1683" s="52">
        <v>26985950</v>
      </c>
      <c r="X1683" s="57"/>
      <c r="Z1683" s="104" t="s">
        <v>3205</v>
      </c>
      <c r="AA1683" s="47" t="str">
        <f>CONCATENATE("&gt;",F1683,"_",C1683," ",Z1683)</f>
        <v>&gt;CCHF-deg-r_ Nairo.CCHFV</v>
      </c>
      <c r="AB1683" s="44" t="str">
        <f>P1683</f>
        <v>GCMACAGGGATTGTYCCAAAGCAGAC</v>
      </c>
      <c r="AH1683" s="45">
        <v>1682</v>
      </c>
    </row>
    <row r="1684" spans="1:34" ht="14.25" customHeight="1" thickTop="1" thickBot="1" x14ac:dyDescent="0.25">
      <c r="A1684" s="71">
        <v>100</v>
      </c>
      <c r="B1684" s="53">
        <f>(I1684/1000)/(A1684/1000000)</f>
        <v>167</v>
      </c>
      <c r="C1684" s="220" t="s">
        <v>3183</v>
      </c>
      <c r="F1684" s="81" t="s">
        <v>2995</v>
      </c>
      <c r="H1684" s="48">
        <v>167</v>
      </c>
      <c r="I1684" s="49">
        <v>16.7</v>
      </c>
      <c r="J1684" s="95">
        <v>155</v>
      </c>
      <c r="K1684" s="48">
        <v>43952</v>
      </c>
      <c r="L1684" s="50">
        <v>9287</v>
      </c>
      <c r="M1684" s="48">
        <v>51</v>
      </c>
      <c r="N1684" s="75">
        <v>66.5</v>
      </c>
      <c r="O1684" s="61">
        <v>167</v>
      </c>
      <c r="P1684" s="44" t="s">
        <v>2388</v>
      </c>
      <c r="Q1684" s="56">
        <v>27</v>
      </c>
      <c r="R1684" s="48" t="s">
        <v>2711</v>
      </c>
      <c r="S1684" s="62" t="s">
        <v>406</v>
      </c>
      <c r="T1684" s="73" t="s">
        <v>278</v>
      </c>
      <c r="U1684" s="62" t="s">
        <v>426</v>
      </c>
      <c r="V1684" s="62"/>
      <c r="W1684" s="52">
        <v>26985951</v>
      </c>
      <c r="X1684" s="57"/>
      <c r="Z1684" s="104" t="s">
        <v>3205</v>
      </c>
      <c r="AA1684" s="47" t="str">
        <f>CONCATENATE("&gt;",F1684,"_",C1684," ",Z1684)</f>
        <v>&gt;CCHF-probe-1_633a Nairo.CCHFV</v>
      </c>
      <c r="AB1684" s="44" t="str">
        <f>P1684</f>
        <v>ATCTACATGCACCCTGCYGTGYTGACA</v>
      </c>
      <c r="AH1684" s="45">
        <v>1683</v>
      </c>
    </row>
    <row r="1685" spans="1:34" ht="14.25" customHeight="1" thickTop="1" thickBot="1" x14ac:dyDescent="0.25">
      <c r="A1685" s="71">
        <v>100</v>
      </c>
      <c r="B1685" s="53">
        <f>(I1685/1000)/(A1685/1000000)</f>
        <v>173.99999999999997</v>
      </c>
      <c r="C1685" s="220"/>
      <c r="F1685" s="81" t="s">
        <v>2996</v>
      </c>
      <c r="H1685" s="48">
        <v>174</v>
      </c>
      <c r="I1685" s="49">
        <v>17.399999999999999</v>
      </c>
      <c r="J1685" s="95">
        <v>166</v>
      </c>
      <c r="K1685" s="48">
        <v>45778</v>
      </c>
      <c r="L1685" s="50">
        <v>9541</v>
      </c>
      <c r="M1685" s="48">
        <v>51</v>
      </c>
      <c r="N1685" s="75">
        <v>67.3</v>
      </c>
      <c r="O1685" s="61">
        <v>174</v>
      </c>
      <c r="P1685" s="44" t="s">
        <v>2390</v>
      </c>
      <c r="Q1685" s="56">
        <v>28</v>
      </c>
      <c r="R1685" s="48" t="s">
        <v>2711</v>
      </c>
      <c r="S1685" s="62" t="s">
        <v>406</v>
      </c>
      <c r="T1685" s="73" t="s">
        <v>278</v>
      </c>
      <c r="U1685" s="62" t="s">
        <v>426</v>
      </c>
      <c r="V1685" s="62"/>
      <c r="W1685" s="52">
        <v>26985952</v>
      </c>
      <c r="X1685" s="57"/>
      <c r="Z1685" s="104" t="s">
        <v>3205</v>
      </c>
      <c r="AA1685" s="47" t="str">
        <f>CONCATENATE("&gt;",F1685,"_",C1685," ",Z1685)</f>
        <v>&gt;CCHF-probe-2_ Nairo.CCHFV</v>
      </c>
      <c r="AB1685" s="44" t="str">
        <f>P1685</f>
        <v>TTCTTCCCCCACTTCATTGGRGTGCTCA</v>
      </c>
      <c r="AH1685" s="45">
        <v>1684</v>
      </c>
    </row>
    <row r="1686" spans="1:34" ht="19.5" thickTop="1" thickBot="1" x14ac:dyDescent="0.25">
      <c r="A1686" s="71">
        <v>100</v>
      </c>
      <c r="B1686" s="53">
        <f>(I1686/1000)/(A1686/1000000)</f>
        <v>278</v>
      </c>
      <c r="C1686" s="220">
        <v>849</v>
      </c>
      <c r="F1686" s="81" t="s">
        <v>2997</v>
      </c>
      <c r="H1686" s="48">
        <v>278</v>
      </c>
      <c r="I1686" s="49">
        <v>27.8</v>
      </c>
      <c r="J1686" s="95">
        <v>408</v>
      </c>
      <c r="K1686" s="48" t="s">
        <v>2998</v>
      </c>
      <c r="L1686" s="50">
        <v>14677</v>
      </c>
      <c r="M1686" s="48">
        <v>41</v>
      </c>
      <c r="N1686" s="75">
        <v>72.5</v>
      </c>
      <c r="O1686" s="61">
        <v>278</v>
      </c>
      <c r="P1686" s="44" t="s">
        <v>2999</v>
      </c>
      <c r="Q1686" s="56">
        <v>47</v>
      </c>
      <c r="R1686" s="48" t="s">
        <v>418</v>
      </c>
      <c r="S1686" s="62" t="s">
        <v>1180</v>
      </c>
      <c r="T1686" s="73"/>
      <c r="U1686" s="62"/>
      <c r="V1686" s="62"/>
      <c r="W1686" s="52">
        <v>26992245</v>
      </c>
      <c r="X1686" s="57"/>
      <c r="Z1686" s="104" t="s">
        <v>2413</v>
      </c>
      <c r="AA1686" s="47" t="str">
        <f>CONCATENATE("&gt;",F1686,"_",C1686," ",Z1686)</f>
        <v>&gt;PFlav-fAAR-M13f-21_849 Flav</v>
      </c>
      <c r="AB1686" s="44" t="str">
        <f>P1686</f>
        <v>TGTAAAACGACGGCCAGTTACAACATGATGGGAAAGAGAGAGAARAA</v>
      </c>
      <c r="AH1686" s="45">
        <v>1685</v>
      </c>
    </row>
    <row r="1687" spans="1:34" ht="19.5" thickTop="1" thickBot="1" x14ac:dyDescent="0.25">
      <c r="A1687" s="71">
        <v>100</v>
      </c>
      <c r="B1687" s="53">
        <f>(I1687/1000)/(A1687/1000000)</f>
        <v>439</v>
      </c>
      <c r="C1687" s="220">
        <v>850</v>
      </c>
      <c r="F1687" s="81" t="s">
        <v>3000</v>
      </c>
      <c r="H1687" s="48">
        <v>439</v>
      </c>
      <c r="I1687" s="49">
        <v>43.9</v>
      </c>
      <c r="J1687" s="95">
        <v>551</v>
      </c>
      <c r="K1687" s="48" t="s">
        <v>3001</v>
      </c>
      <c r="L1687" s="50">
        <v>12551</v>
      </c>
      <c r="M1687" s="48">
        <v>56</v>
      </c>
      <c r="N1687" s="75" t="s">
        <v>416</v>
      </c>
      <c r="O1687" s="61">
        <v>439</v>
      </c>
      <c r="P1687" s="44" t="s">
        <v>3002</v>
      </c>
      <c r="Q1687" s="56">
        <v>41</v>
      </c>
      <c r="R1687" s="48" t="s">
        <v>418</v>
      </c>
      <c r="S1687" s="62" t="s">
        <v>1180</v>
      </c>
      <c r="T1687" s="73"/>
      <c r="U1687" s="62"/>
      <c r="V1687" s="62"/>
      <c r="W1687" s="52">
        <v>26992246</v>
      </c>
      <c r="X1687" s="57"/>
      <c r="Z1687" s="104" t="s">
        <v>2413</v>
      </c>
      <c r="AA1687" s="47" t="str">
        <f>CONCATENATE("&gt;",F1687,"_",C1687," ",Z1687)</f>
        <v>&gt;PFlavrKR-M13r-29_850 Flav</v>
      </c>
      <c r="AB1687" s="44" t="str">
        <f>P1687</f>
        <v>CAGGAAACAGCTATGACCGTGTCCCAKCCRGCTGTGTCATC</v>
      </c>
      <c r="AH1687" s="45">
        <v>1686</v>
      </c>
    </row>
    <row r="1688" spans="1:34" ht="14.25" customHeight="1" thickTop="1" thickBot="1" x14ac:dyDescent="0.25">
      <c r="A1688" s="71">
        <v>100</v>
      </c>
      <c r="B1688" s="53">
        <f>(I1688/1000)/(A1688/1000000)</f>
        <v>198.99999999999997</v>
      </c>
      <c r="F1688" s="81" t="s">
        <v>3003</v>
      </c>
      <c r="H1688" s="48">
        <v>199</v>
      </c>
      <c r="I1688" s="49">
        <v>19.899999999999999</v>
      </c>
      <c r="J1688" s="95">
        <v>196</v>
      </c>
      <c r="K1688" s="48">
        <v>42186</v>
      </c>
      <c r="L1688" s="50">
        <v>9868</v>
      </c>
      <c r="M1688" s="48">
        <v>59</v>
      </c>
      <c r="N1688" s="75">
        <v>73.3</v>
      </c>
      <c r="O1688" s="61">
        <v>199</v>
      </c>
      <c r="P1688" s="44" t="s">
        <v>3004</v>
      </c>
      <c r="Q1688" s="56">
        <v>32</v>
      </c>
      <c r="R1688" s="48" t="s">
        <v>384</v>
      </c>
      <c r="S1688" s="62" t="s">
        <v>385</v>
      </c>
      <c r="T1688" s="73"/>
      <c r="U1688" s="62"/>
      <c r="V1688" s="62"/>
      <c r="W1688" s="52">
        <v>26992247</v>
      </c>
      <c r="X1688" s="57"/>
      <c r="AA1688" s="47" t="str">
        <f>CONCATENATE("&gt;",F1688,"_",C1688," ",Z1688)</f>
        <v xml:space="preserve">&gt;PuroR_GGrv_ </v>
      </c>
      <c r="AB1688" s="44" t="str">
        <f>P1688</f>
        <v>CTGAGAAGACAACATCAGGCACCGGGCTTGCG</v>
      </c>
      <c r="AH1688" s="45">
        <v>1687</v>
      </c>
    </row>
    <row r="1689" spans="1:34" ht="14.25" customHeight="1" thickTop="1" thickBot="1" x14ac:dyDescent="0.25">
      <c r="A1689" s="71">
        <v>100</v>
      </c>
      <c r="B1689" s="53">
        <f>(I1689/1000)/(A1689/1000000)</f>
        <v>200</v>
      </c>
      <c r="C1689" s="220">
        <v>851</v>
      </c>
      <c r="F1689" s="81" t="s">
        <v>3005</v>
      </c>
      <c r="H1689" s="48">
        <v>200</v>
      </c>
      <c r="I1689" s="49">
        <v>20</v>
      </c>
      <c r="J1689" s="95">
        <v>177</v>
      </c>
      <c r="K1689" s="48">
        <v>46539</v>
      </c>
      <c r="L1689" s="50">
        <v>8842</v>
      </c>
      <c r="M1689" s="48">
        <v>51</v>
      </c>
      <c r="N1689" s="75">
        <v>68.099999999999994</v>
      </c>
      <c r="O1689" s="61">
        <v>200</v>
      </c>
      <c r="P1689" s="44" t="s">
        <v>3006</v>
      </c>
      <c r="Q1689" s="56">
        <v>29</v>
      </c>
      <c r="R1689" s="48" t="s">
        <v>384</v>
      </c>
      <c r="S1689" s="62" t="s">
        <v>385</v>
      </c>
      <c r="T1689" s="73"/>
      <c r="U1689" s="62"/>
      <c r="V1689" s="62"/>
      <c r="W1689" s="52">
        <v>27008575</v>
      </c>
      <c r="X1689" s="57"/>
      <c r="Z1689" s="104" t="s">
        <v>3205</v>
      </c>
      <c r="AA1689" s="47" t="str">
        <f>CONCATENATE("&gt;",F1689,"_",C1689," ",Z1689)</f>
        <v>&gt;CCHF.CCHF.r.80_851 Nairo.CCHFV</v>
      </c>
      <c r="AB1689" s="44" t="str">
        <f>P1689</f>
        <v>GGGATTGTYCCAAAGCAGACWCCCATYTC</v>
      </c>
      <c r="AH1689" s="45">
        <v>1688</v>
      </c>
    </row>
    <row r="1690" spans="1:34" ht="14.25" customHeight="1" thickTop="1" thickBot="1" x14ac:dyDescent="0.25">
      <c r="A1690" s="71">
        <v>100</v>
      </c>
      <c r="B1690" s="53">
        <f>(I1690/1000)/(A1690/1000000)</f>
        <v>171</v>
      </c>
      <c r="C1690" s="220">
        <v>852</v>
      </c>
      <c r="F1690" s="81" t="s">
        <v>3007</v>
      </c>
      <c r="H1690" s="48">
        <v>171</v>
      </c>
      <c r="I1690" s="49">
        <v>17.100000000000001</v>
      </c>
      <c r="J1690" s="95">
        <v>150</v>
      </c>
      <c r="K1690" s="48">
        <v>43252</v>
      </c>
      <c r="L1690" s="50">
        <v>8726</v>
      </c>
      <c r="M1690" s="48">
        <v>42</v>
      </c>
      <c r="N1690" s="75">
        <v>63.7</v>
      </c>
      <c r="O1690" s="61">
        <v>171</v>
      </c>
      <c r="P1690" s="44" t="s">
        <v>2758</v>
      </c>
      <c r="Q1690" s="56">
        <v>28</v>
      </c>
      <c r="R1690" s="48" t="s">
        <v>384</v>
      </c>
      <c r="S1690" s="62" t="s">
        <v>385</v>
      </c>
      <c r="T1690" s="73"/>
      <c r="U1690" s="62"/>
      <c r="V1690" s="62"/>
      <c r="W1690" s="52">
        <v>27008576</v>
      </c>
      <c r="X1690" s="57"/>
      <c r="Z1690" s="104" t="s">
        <v>3205</v>
      </c>
      <c r="AA1690" s="47" t="str">
        <f>CONCATENATE("&gt;",F1690,"_",C1690," ",Z1690)</f>
        <v>&gt;CCHF.f.2_852 Nairo.CCHFV</v>
      </c>
      <c r="AB1690" s="44" t="str">
        <f>P1690</f>
        <v>CAAGRGGKACCAARAAAATGAARAAGGC</v>
      </c>
      <c r="AH1690" s="45">
        <v>1689</v>
      </c>
    </row>
    <row r="1691" spans="1:34" ht="14.25" customHeight="1" thickTop="1" thickBot="1" x14ac:dyDescent="0.25">
      <c r="A1691" s="71">
        <v>100</v>
      </c>
      <c r="B1691" s="53">
        <f>(I1691/1000)/(A1691/1000000)</f>
        <v>173.99999999999997</v>
      </c>
      <c r="C1691" s="220">
        <v>853</v>
      </c>
      <c r="F1691" s="81" t="s">
        <v>3008</v>
      </c>
      <c r="H1691" s="48">
        <v>174</v>
      </c>
      <c r="I1691" s="49">
        <v>17.399999999999999</v>
      </c>
      <c r="J1691" s="95">
        <v>151</v>
      </c>
      <c r="K1691" s="48">
        <v>43617</v>
      </c>
      <c r="L1691" s="50">
        <v>8707</v>
      </c>
      <c r="M1691" s="48">
        <v>46</v>
      </c>
      <c r="N1691" s="75">
        <v>65.099999999999994</v>
      </c>
      <c r="O1691" s="61">
        <v>174</v>
      </c>
      <c r="P1691" s="44" t="s">
        <v>3009</v>
      </c>
      <c r="Q1691" s="56">
        <v>28</v>
      </c>
      <c r="R1691" s="48" t="s">
        <v>384</v>
      </c>
      <c r="S1691" s="62" t="s">
        <v>385</v>
      </c>
      <c r="T1691" s="73"/>
      <c r="U1691" s="62"/>
      <c r="V1691" s="62"/>
      <c r="W1691" s="52">
        <v>27008577</v>
      </c>
      <c r="X1691" s="57"/>
      <c r="Z1691" s="104" t="s">
        <v>3212</v>
      </c>
      <c r="AA1691" s="47" t="str">
        <f>CONCATENATE("&gt;",F1691,"_",C1691," ",Z1691)</f>
        <v>&gt;CCHF.CCHF.Tofla.f.35_853 Nairo.CCHFV.Tofla</v>
      </c>
      <c r="AB1691" s="44" t="str">
        <f>P1691</f>
        <v>CAAAGGGGCAGAAAAAAATGCACAAGGC</v>
      </c>
      <c r="AH1691" s="45">
        <v>1690</v>
      </c>
    </row>
    <row r="1692" spans="1:34" ht="14.25" customHeight="1" thickTop="1" thickBot="1" x14ac:dyDescent="0.25">
      <c r="A1692" s="71">
        <v>100</v>
      </c>
      <c r="B1692" s="53">
        <f>(I1692/1000)/(A1692/1000000)</f>
        <v>224.99999999999997</v>
      </c>
      <c r="C1692" s="220">
        <v>854</v>
      </c>
      <c r="F1692" s="81" t="s">
        <v>3010</v>
      </c>
      <c r="H1692" s="48">
        <v>225</v>
      </c>
      <c r="I1692" s="49">
        <v>22.5</v>
      </c>
      <c r="J1692" s="95">
        <v>200</v>
      </c>
      <c r="K1692" s="48">
        <v>43745</v>
      </c>
      <c r="L1692" s="50">
        <v>8898</v>
      </c>
      <c r="M1692" s="48">
        <v>65</v>
      </c>
      <c r="N1692" s="75">
        <v>73.7</v>
      </c>
      <c r="O1692" s="61">
        <v>225</v>
      </c>
      <c r="P1692" s="44" t="s">
        <v>3011</v>
      </c>
      <c r="Q1692" s="56">
        <v>29</v>
      </c>
      <c r="R1692" s="48" t="s">
        <v>384</v>
      </c>
      <c r="S1692" s="62" t="s">
        <v>385</v>
      </c>
      <c r="T1692" s="73"/>
      <c r="U1692" s="62"/>
      <c r="V1692" s="62"/>
      <c r="W1692" s="52">
        <v>27008578</v>
      </c>
      <c r="X1692" s="57"/>
      <c r="Z1692" s="104" t="s">
        <v>3212</v>
      </c>
      <c r="AA1692" s="47" t="str">
        <f>CONCATENATE("&gt;",F1692,"_",C1692," ",Z1692)</f>
        <v>&gt;CCHF.CCHF.Tofla.r.81_854 Nairo.CCHFV.Tofla</v>
      </c>
      <c r="AB1692" s="44" t="str">
        <f>P1692</f>
        <v>GGGACTGCACCGAAGGTGACCCCAAGCTC</v>
      </c>
      <c r="AH1692" s="45">
        <v>1691</v>
      </c>
    </row>
    <row r="1693" spans="1:34" ht="14.25" customHeight="1" thickTop="1" thickBot="1" x14ac:dyDescent="0.25">
      <c r="A1693" s="71">
        <v>100</v>
      </c>
      <c r="B1693" s="53">
        <f>(I1693/1000)/(A1693/1000000)</f>
        <v>218.99999999999997</v>
      </c>
      <c r="C1693" s="220">
        <v>855</v>
      </c>
      <c r="F1693" s="81" t="s">
        <v>3012</v>
      </c>
      <c r="H1693" s="48">
        <v>219</v>
      </c>
      <c r="I1693" s="49">
        <v>21.9</v>
      </c>
      <c r="J1693" s="95">
        <v>194</v>
      </c>
      <c r="K1693" s="48">
        <v>32660</v>
      </c>
      <c r="L1693" s="50">
        <v>8832</v>
      </c>
      <c r="M1693" s="48">
        <v>55</v>
      </c>
      <c r="N1693" s="75">
        <v>69.5</v>
      </c>
      <c r="O1693" s="61">
        <v>219</v>
      </c>
      <c r="P1693" s="44" t="s">
        <v>3013</v>
      </c>
      <c r="Q1693" s="56">
        <v>29</v>
      </c>
      <c r="R1693" s="48" t="s">
        <v>384</v>
      </c>
      <c r="S1693" s="62" t="s">
        <v>385</v>
      </c>
      <c r="T1693" s="73"/>
      <c r="U1693" s="62"/>
      <c r="V1693" s="62"/>
      <c r="W1693" s="52">
        <v>27008579</v>
      </c>
      <c r="X1693" s="57"/>
      <c r="Z1693" s="104" t="s">
        <v>3218</v>
      </c>
      <c r="AA1693" s="47" t="str">
        <f>CONCATENATE("&gt;",F1693,"_",C1693," ",Z1693)</f>
        <v>&gt;CCHF.Hazara.Hazara.r.82_855 Nairo.CCHFV.HAZV</v>
      </c>
      <c r="AB1693" s="44" t="str">
        <f>P1693</f>
        <v>GGCACGGCTCCAAACGATATTCCAAGCTC</v>
      </c>
      <c r="AH1693" s="45">
        <v>1692</v>
      </c>
    </row>
    <row r="1694" spans="1:34" ht="14.25" customHeight="1" thickTop="1" thickBot="1" x14ac:dyDescent="0.25">
      <c r="A1694" s="71">
        <v>100</v>
      </c>
      <c r="B1694" s="53">
        <f>(I1694/1000)/(A1694/1000000)</f>
        <v>198</v>
      </c>
      <c r="C1694" s="220">
        <v>856</v>
      </c>
      <c r="F1694" s="81" t="s">
        <v>3014</v>
      </c>
      <c r="H1694" s="48">
        <v>198</v>
      </c>
      <c r="I1694" s="49">
        <v>19.8</v>
      </c>
      <c r="J1694" s="95">
        <v>174</v>
      </c>
      <c r="K1694" s="48">
        <v>31929</v>
      </c>
      <c r="L1694" s="50">
        <v>8767</v>
      </c>
      <c r="M1694" s="48">
        <v>44</v>
      </c>
      <c r="N1694" s="75">
        <v>64.400000000000006</v>
      </c>
      <c r="O1694" s="61">
        <v>198</v>
      </c>
      <c r="P1694" s="44" t="s">
        <v>3015</v>
      </c>
      <c r="Q1694" s="56">
        <v>28</v>
      </c>
      <c r="R1694" s="48" t="s">
        <v>384</v>
      </c>
      <c r="S1694" s="62" t="s">
        <v>385</v>
      </c>
      <c r="T1694" s="73"/>
      <c r="U1694" s="62"/>
      <c r="V1694" s="62"/>
      <c r="W1694" s="52">
        <v>27008580</v>
      </c>
      <c r="X1694" s="57"/>
      <c r="Z1694" s="104" t="s">
        <v>3260</v>
      </c>
      <c r="AA1694" s="47" t="str">
        <f>CONCATENATE("&gt;",F1694,"_",C1694," ",Z1694)</f>
        <v>&gt;Artashat.f.71_856 Nairo.Artashat</v>
      </c>
      <c r="AB1694" s="44" t="str">
        <f>P1694</f>
        <v>ARGTAGGCACYGGRAAGATGGTGAAAAT</v>
      </c>
      <c r="AH1694" s="45">
        <v>1693</v>
      </c>
    </row>
    <row r="1695" spans="1:34" ht="14.25" customHeight="1" thickTop="1" thickBot="1" x14ac:dyDescent="0.25">
      <c r="A1695" s="71">
        <v>100</v>
      </c>
      <c r="B1695" s="53">
        <f>(I1695/1000)/(A1695/1000000)</f>
        <v>182</v>
      </c>
      <c r="C1695" s="220">
        <v>857</v>
      </c>
      <c r="F1695" s="81" t="s">
        <v>3016</v>
      </c>
      <c r="H1695" s="48">
        <v>182</v>
      </c>
      <c r="I1695" s="49">
        <v>18.2</v>
      </c>
      <c r="J1695" s="95">
        <v>160</v>
      </c>
      <c r="K1695" s="48">
        <v>22402</v>
      </c>
      <c r="L1695" s="50">
        <v>8833</v>
      </c>
      <c r="M1695" s="48">
        <v>62</v>
      </c>
      <c r="N1695" s="75">
        <v>72.3</v>
      </c>
      <c r="O1695" s="61">
        <v>182</v>
      </c>
      <c r="P1695" s="44" t="s">
        <v>3017</v>
      </c>
      <c r="Q1695" s="56">
        <v>29</v>
      </c>
      <c r="R1695" s="48" t="s">
        <v>384</v>
      </c>
      <c r="S1695" s="62" t="s">
        <v>385</v>
      </c>
      <c r="T1695" s="73"/>
      <c r="U1695" s="62"/>
      <c r="V1695" s="62"/>
      <c r="W1695" s="52">
        <v>27008581</v>
      </c>
      <c r="X1695" s="57"/>
      <c r="Z1695" s="104" t="s">
        <v>3260</v>
      </c>
      <c r="AA1695" s="47" t="str">
        <f>CONCATENATE("&gt;",F1695,"_",C1695," ",Z1695)</f>
        <v>&gt;Artashat.r.102_857 Nairo.Artashat</v>
      </c>
      <c r="AB1695" s="44" t="str">
        <f>P1695</f>
        <v>GGCACTGCTCCRAAGCARGCACCCATGTC</v>
      </c>
      <c r="AH1695" s="45">
        <v>1694</v>
      </c>
    </row>
    <row r="1696" spans="1:34" ht="14.25" customHeight="1" thickTop="1" thickBot="1" x14ac:dyDescent="0.25">
      <c r="A1696" s="71">
        <v>100</v>
      </c>
      <c r="B1696" s="53">
        <f>(I1696/1000)/(A1696/1000000)</f>
        <v>208.99999999999997</v>
      </c>
      <c r="C1696" s="220">
        <v>858</v>
      </c>
      <c r="F1696" s="81" t="s">
        <v>3018</v>
      </c>
      <c r="H1696" s="48">
        <v>209</v>
      </c>
      <c r="I1696" s="49">
        <v>20.9</v>
      </c>
      <c r="J1696" s="95">
        <v>180</v>
      </c>
      <c r="K1696" s="48">
        <v>24624</v>
      </c>
      <c r="L1696" s="50">
        <v>8612</v>
      </c>
      <c r="M1696" s="48">
        <v>39</v>
      </c>
      <c r="N1696" s="75">
        <v>62.2</v>
      </c>
      <c r="O1696" s="61">
        <v>209</v>
      </c>
      <c r="P1696" s="44" t="s">
        <v>3019</v>
      </c>
      <c r="Q1696" s="56">
        <v>28</v>
      </c>
      <c r="R1696" s="48" t="s">
        <v>384</v>
      </c>
      <c r="S1696" s="62" t="s">
        <v>385</v>
      </c>
      <c r="T1696" s="73"/>
      <c r="U1696" s="62"/>
      <c r="V1696" s="62"/>
      <c r="W1696" s="52">
        <v>27008582</v>
      </c>
      <c r="X1696" s="57"/>
      <c r="Z1696" s="104" t="s">
        <v>3217</v>
      </c>
      <c r="AA1696" s="47" t="str">
        <f>CONCATENATE("&gt;",F1696,"_",C1696," ",Z1696)</f>
        <v>&gt;DeraGhazi.DeraGhazi.f.38_858 Nairo.DeraGhazi.DeraGhazi</v>
      </c>
      <c r="AB1696" s="44" t="str">
        <f>P1696</f>
        <v>TAGTAGGTAAGACTAAACTTGCCTCAGT</v>
      </c>
      <c r="AH1696" s="45">
        <v>1695</v>
      </c>
    </row>
    <row r="1697" spans="1:34" ht="14.25" customHeight="1" thickTop="1" thickBot="1" x14ac:dyDescent="0.25">
      <c r="A1697" s="71">
        <v>100</v>
      </c>
      <c r="B1697" s="53">
        <f>(I1697/1000)/(A1697/1000000)</f>
        <v>211</v>
      </c>
      <c r="C1697" s="220">
        <v>859</v>
      </c>
      <c r="F1697" s="81" t="s">
        <v>3020</v>
      </c>
      <c r="H1697" s="48">
        <v>211</v>
      </c>
      <c r="I1697" s="49">
        <v>21.1</v>
      </c>
      <c r="J1697" s="95">
        <v>180</v>
      </c>
      <c r="K1697" s="48">
        <v>23163</v>
      </c>
      <c r="L1697" s="50">
        <v>8511</v>
      </c>
      <c r="M1697" s="48">
        <v>46</v>
      </c>
      <c r="N1697" s="75">
        <v>65.099999999999994</v>
      </c>
      <c r="O1697" s="61">
        <v>211</v>
      </c>
      <c r="P1697" s="44" t="s">
        <v>3021</v>
      </c>
      <c r="Q1697" s="56">
        <v>28</v>
      </c>
      <c r="R1697" s="48" t="s">
        <v>384</v>
      </c>
      <c r="S1697" s="62" t="s">
        <v>385</v>
      </c>
      <c r="T1697" s="73"/>
      <c r="U1697" s="62"/>
      <c r="V1697" s="62"/>
      <c r="W1697" s="52">
        <v>27008583</v>
      </c>
      <c r="X1697" s="57"/>
      <c r="Z1697" s="104" t="s">
        <v>3216</v>
      </c>
      <c r="AA1697" s="47" t="str">
        <f>CONCATENATE("&gt;",F1697,"_",C1697," ",Z1697)</f>
        <v>&gt;DeraGhazi.AbuHammad.f.36_859 Nairo.DeraGhazi.AbuHammad</v>
      </c>
      <c r="AB1697" s="44" t="str">
        <f>P1697</f>
        <v>CAATCGGCAAGACCAAACTGCTCTCAAT</v>
      </c>
      <c r="AH1697" s="45">
        <v>1696</v>
      </c>
    </row>
    <row r="1698" spans="1:34" ht="14.25" customHeight="1" thickTop="1" thickBot="1" x14ac:dyDescent="0.25">
      <c r="A1698" s="71">
        <v>100</v>
      </c>
      <c r="B1698" s="53">
        <f>(I1698/1000)/(A1698/1000000)</f>
        <v>191.99999999999997</v>
      </c>
      <c r="C1698" s="220">
        <v>860</v>
      </c>
      <c r="F1698" s="81" t="s">
        <v>3022</v>
      </c>
      <c r="H1698" s="48">
        <v>192</v>
      </c>
      <c r="I1698" s="49">
        <v>19.2</v>
      </c>
      <c r="J1698" s="95">
        <v>172</v>
      </c>
      <c r="K1698" s="48">
        <v>15128</v>
      </c>
      <c r="L1698" s="50">
        <v>8971</v>
      </c>
      <c r="M1698" s="48">
        <v>62</v>
      </c>
      <c r="N1698" s="75">
        <v>72.3</v>
      </c>
      <c r="O1698" s="61">
        <v>192</v>
      </c>
      <c r="P1698" s="44" t="s">
        <v>3023</v>
      </c>
      <c r="Q1698" s="56">
        <v>29</v>
      </c>
      <c r="R1698" s="48" t="s">
        <v>384</v>
      </c>
      <c r="S1698" s="62" t="s">
        <v>385</v>
      </c>
      <c r="T1698" s="73"/>
      <c r="U1698" s="62"/>
      <c r="V1698" s="62"/>
      <c r="W1698" s="52">
        <v>27008584</v>
      </c>
      <c r="X1698" s="57"/>
      <c r="Z1698" s="104" t="s">
        <v>3216</v>
      </c>
      <c r="AA1698" s="47" t="str">
        <f>CONCATENATE("&gt;",F1698,"_",C1698," ",Z1698)</f>
        <v>&gt;DeraGhazi.AbuHammad.r.79_860 Nairo.DeraGhazi.AbuHammad</v>
      </c>
      <c r="AB1698" s="44" t="str">
        <f>P1698</f>
        <v>GGCACGGCGCCAAAGCTGAGGACAAGATC</v>
      </c>
      <c r="AH1698" s="45">
        <v>1697</v>
      </c>
    </row>
    <row r="1699" spans="1:34" ht="14.25" customHeight="1" thickTop="1" thickBot="1" x14ac:dyDescent="0.25">
      <c r="A1699" s="71">
        <v>100</v>
      </c>
      <c r="B1699" s="53">
        <f>(I1699/1000)/(A1699/1000000)</f>
        <v>196.00000000000003</v>
      </c>
      <c r="C1699" s="220">
        <v>861</v>
      </c>
      <c r="F1699" s="81" t="s">
        <v>3024</v>
      </c>
      <c r="H1699" s="48">
        <v>196</v>
      </c>
      <c r="I1699" s="49">
        <v>19.600000000000001</v>
      </c>
      <c r="J1699" s="95">
        <v>169</v>
      </c>
      <c r="K1699" s="48">
        <v>45809</v>
      </c>
      <c r="L1699" s="50">
        <v>8597</v>
      </c>
      <c r="M1699" s="48">
        <v>42</v>
      </c>
      <c r="N1699" s="75">
        <v>63.7</v>
      </c>
      <c r="O1699" s="61">
        <v>196</v>
      </c>
      <c r="P1699" s="44" t="s">
        <v>3025</v>
      </c>
      <c r="Q1699" s="56">
        <v>28</v>
      </c>
      <c r="R1699" s="48" t="s">
        <v>384</v>
      </c>
      <c r="S1699" s="62" t="s">
        <v>385</v>
      </c>
      <c r="T1699" s="73"/>
      <c r="U1699" s="62"/>
      <c r="V1699" s="62"/>
      <c r="W1699" s="52">
        <v>27008585</v>
      </c>
      <c r="X1699" s="57"/>
      <c r="Z1699" s="104" t="s">
        <v>3269</v>
      </c>
      <c r="AA1699" s="47" t="str">
        <f>CONCATENATE("&gt;",F1699,"_",C1699," ",Z1699)</f>
        <v>&gt;DeraGhazi.AbuMina.f.37_861 Nairo.DeraGhazi.AbuMina</v>
      </c>
      <c r="AB1699" s="44" t="str">
        <f>P1699</f>
        <v>CAGTAGGCAAAACTAAGCTGCTGTCTAT</v>
      </c>
      <c r="AH1699" s="45">
        <v>1698</v>
      </c>
    </row>
    <row r="1700" spans="1:34" ht="14.25" customHeight="1" thickTop="1" thickBot="1" x14ac:dyDescent="0.25">
      <c r="A1700" s="71">
        <v>100</v>
      </c>
      <c r="B1700" s="53">
        <f>(I1700/1000)/(A1700/1000000)</f>
        <v>195</v>
      </c>
      <c r="C1700" s="220">
        <v>862</v>
      </c>
      <c r="F1700" s="81" t="s">
        <v>3026</v>
      </c>
      <c r="H1700" s="48">
        <v>195</v>
      </c>
      <c r="I1700" s="49">
        <v>19.5</v>
      </c>
      <c r="J1700" s="95">
        <v>169</v>
      </c>
      <c r="K1700" s="48">
        <v>23894</v>
      </c>
      <c r="L1700" s="50">
        <v>8669</v>
      </c>
      <c r="M1700" s="48">
        <v>32</v>
      </c>
      <c r="N1700" s="75">
        <v>59.3</v>
      </c>
      <c r="O1700" s="61">
        <v>195</v>
      </c>
      <c r="P1700" s="44" t="s">
        <v>3027</v>
      </c>
      <c r="Q1700" s="56">
        <v>28</v>
      </c>
      <c r="R1700" s="48" t="s">
        <v>384</v>
      </c>
      <c r="S1700" s="62" t="s">
        <v>385</v>
      </c>
      <c r="T1700" s="73"/>
      <c r="U1700" s="62"/>
      <c r="V1700" s="62"/>
      <c r="W1700" s="52">
        <v>27008586</v>
      </c>
      <c r="X1700" s="57"/>
      <c r="Z1700" s="104" t="s">
        <v>3231</v>
      </c>
      <c r="AA1700" s="47" t="str">
        <f>CONCATENATE("&gt;",F1700,"_",C1700," ",Z1700)</f>
        <v>&gt;Keterrah.f.72_862 Nairo.Keterrah</v>
      </c>
      <c r="AB1700" s="44" t="str">
        <f>P1700</f>
        <v>CAGTAGGCAGTGCTAAAATTGATAAAAT</v>
      </c>
      <c r="AH1700" s="45">
        <v>1699</v>
      </c>
    </row>
    <row r="1701" spans="1:34" ht="14.25" customHeight="1" thickTop="1" thickBot="1" x14ac:dyDescent="0.25">
      <c r="A1701" s="71">
        <v>100</v>
      </c>
      <c r="B1701" s="53">
        <f>(I1701/1000)/(A1701/1000000)</f>
        <v>198.99999999999997</v>
      </c>
      <c r="C1701" s="45">
        <v>863</v>
      </c>
      <c r="F1701" s="81" t="s">
        <v>3028</v>
      </c>
      <c r="H1701" s="48">
        <v>199</v>
      </c>
      <c r="I1701" s="49">
        <v>19.899999999999999</v>
      </c>
      <c r="J1701" s="95">
        <v>177</v>
      </c>
      <c r="K1701" s="48">
        <v>23894</v>
      </c>
      <c r="L1701" s="50">
        <v>8920</v>
      </c>
      <c r="M1701" s="48">
        <v>48</v>
      </c>
      <c r="N1701" s="75">
        <v>66.7</v>
      </c>
      <c r="O1701" s="61">
        <v>199</v>
      </c>
      <c r="P1701" s="44" t="s">
        <v>3029</v>
      </c>
      <c r="Q1701" s="56">
        <v>29</v>
      </c>
      <c r="R1701" s="48" t="s">
        <v>384</v>
      </c>
      <c r="S1701" s="62" t="s">
        <v>385</v>
      </c>
      <c r="T1701" s="73"/>
      <c r="U1701" s="62"/>
      <c r="V1701" s="62"/>
      <c r="W1701" s="52">
        <v>27008587</v>
      </c>
      <c r="X1701" s="57"/>
      <c r="Z1701" s="104" t="s">
        <v>3231</v>
      </c>
      <c r="AA1701" s="47" t="str">
        <f>CONCATENATE("&gt;",F1701,"_",C1701," ",Z1701)</f>
        <v>&gt;Keterrah.r.103_863 Nairo.Keterrah</v>
      </c>
      <c r="AB1701" s="44" t="str">
        <f>P1701</f>
        <v>GGAATAGCTCCAAAGCAAGATGCCATGTC</v>
      </c>
      <c r="AH1701" s="45">
        <v>1700</v>
      </c>
    </row>
    <row r="1702" spans="1:34" ht="14.25" customHeight="1" thickTop="1" thickBot="1" x14ac:dyDescent="0.25">
      <c r="A1702" s="71">
        <v>100</v>
      </c>
      <c r="B1702" s="53">
        <f>(I1702/1000)/(A1702/1000000)</f>
        <v>210</v>
      </c>
      <c r="C1702" s="220">
        <v>864</v>
      </c>
      <c r="F1702" s="81" t="s">
        <v>3030</v>
      </c>
      <c r="H1702" s="48">
        <v>210</v>
      </c>
      <c r="I1702" s="49">
        <v>21</v>
      </c>
      <c r="J1702" s="95">
        <v>183</v>
      </c>
      <c r="K1702" s="48">
        <v>31929</v>
      </c>
      <c r="L1702" s="50">
        <v>8677</v>
      </c>
      <c r="M1702" s="48">
        <v>42</v>
      </c>
      <c r="N1702" s="75">
        <v>63.7</v>
      </c>
      <c r="O1702" s="61">
        <v>210</v>
      </c>
      <c r="P1702" s="44" t="s">
        <v>3031</v>
      </c>
      <c r="Q1702" s="56">
        <v>28</v>
      </c>
      <c r="R1702" s="48" t="s">
        <v>384</v>
      </c>
      <c r="S1702" s="62" t="s">
        <v>385</v>
      </c>
      <c r="T1702" s="73"/>
      <c r="U1702" s="62"/>
      <c r="V1702" s="62"/>
      <c r="W1702" s="52">
        <v>27008588</v>
      </c>
      <c r="X1702" s="57"/>
      <c r="Z1702" s="104" t="s">
        <v>3245</v>
      </c>
      <c r="AA1702" s="47" t="str">
        <f>CONCATENATE("&gt;",F1702,"_",C1702," ",Z1702)</f>
        <v>&gt;Saphire.f.73_864 Nairo.Saphire</v>
      </c>
      <c r="AB1702" s="44" t="str">
        <f>P1702</f>
        <v>CAGTTGGAAAGGTGAAGCTTACATCAGT</v>
      </c>
      <c r="AH1702" s="45">
        <v>1701</v>
      </c>
    </row>
    <row r="1703" spans="1:34" ht="14.25" customHeight="1" thickTop="1" thickBot="1" x14ac:dyDescent="0.25">
      <c r="A1703" s="71">
        <v>100</v>
      </c>
      <c r="B1703" s="53">
        <f>(I1703/1000)/(A1703/1000000)</f>
        <v>218</v>
      </c>
      <c r="C1703" s="45">
        <v>865</v>
      </c>
      <c r="F1703" s="81" t="s">
        <v>3032</v>
      </c>
      <c r="H1703" s="48">
        <v>218</v>
      </c>
      <c r="I1703" s="49">
        <v>21.8</v>
      </c>
      <c r="J1703" s="95">
        <v>194</v>
      </c>
      <c r="K1703" s="48">
        <v>42552</v>
      </c>
      <c r="L1703" s="50">
        <v>8921</v>
      </c>
      <c r="M1703" s="48">
        <v>55</v>
      </c>
      <c r="N1703" s="75">
        <v>69.5</v>
      </c>
      <c r="O1703" s="61">
        <v>218</v>
      </c>
      <c r="P1703" s="44" t="s">
        <v>3033</v>
      </c>
      <c r="Q1703" s="56">
        <v>29</v>
      </c>
      <c r="R1703" s="48" t="s">
        <v>384</v>
      </c>
      <c r="S1703" s="62" t="s">
        <v>385</v>
      </c>
      <c r="T1703" s="73"/>
      <c r="U1703" s="62"/>
      <c r="V1703" s="62"/>
      <c r="W1703" s="52">
        <v>27008589</v>
      </c>
      <c r="X1703" s="57"/>
      <c r="Z1703" s="104" t="s">
        <v>3245</v>
      </c>
      <c r="AA1703" s="47" t="str">
        <f>CONCATENATE("&gt;",F1703,"_",C1703," ",Z1703)</f>
        <v>&gt;Saphire.r.105_865 Nairo.Saphire</v>
      </c>
      <c r="AB1703" s="44" t="str">
        <f>P1703</f>
        <v>GGCACTGCACCAAAGCAAAGGGTCATGTC</v>
      </c>
      <c r="AH1703" s="45">
        <v>1702</v>
      </c>
    </row>
    <row r="1704" spans="1:34" ht="14.25" customHeight="1" thickTop="1" thickBot="1" x14ac:dyDescent="0.25">
      <c r="A1704" s="71">
        <v>100</v>
      </c>
      <c r="B1704" s="53">
        <f>(I1704/1000)/(A1704/1000000)</f>
        <v>184</v>
      </c>
      <c r="C1704" s="45">
        <v>866</v>
      </c>
      <c r="F1704" s="81" t="s">
        <v>3034</v>
      </c>
      <c r="H1704" s="48">
        <v>184</v>
      </c>
      <c r="I1704" s="49">
        <v>18.399999999999999</v>
      </c>
      <c r="J1704" s="95">
        <v>158</v>
      </c>
      <c r="K1704" s="48">
        <v>28611</v>
      </c>
      <c r="L1704" s="50">
        <v>8613</v>
      </c>
      <c r="M1704" s="48">
        <v>46</v>
      </c>
      <c r="N1704" s="75">
        <v>65.099999999999994</v>
      </c>
      <c r="O1704" s="61">
        <v>184</v>
      </c>
      <c r="P1704" s="44" t="s">
        <v>3035</v>
      </c>
      <c r="Q1704" s="56">
        <v>28</v>
      </c>
      <c r="R1704" s="48" t="s">
        <v>384</v>
      </c>
      <c r="S1704" s="62" t="s">
        <v>385</v>
      </c>
      <c r="T1704" s="73"/>
      <c r="U1704" s="62"/>
      <c r="V1704" s="62"/>
      <c r="W1704" s="52">
        <v>27008590</v>
      </c>
      <c r="X1704" s="57"/>
      <c r="Z1704" s="104" t="s">
        <v>3252</v>
      </c>
      <c r="AA1704" s="47" t="str">
        <f>CONCATENATE("&gt;",F1704,"_",C1704," ",Z1704)</f>
        <v>&gt;VinegarHill.f.74_866 Nairo.VinegarHill</v>
      </c>
      <c r="AB1704" s="44" t="str">
        <f>P1704</f>
        <v>TTGTAGGGAAAACAAAGCTGTCCTCCGT</v>
      </c>
      <c r="AH1704" s="45">
        <v>1703</v>
      </c>
    </row>
    <row r="1705" spans="1:34" ht="14.25" customHeight="1" thickTop="1" thickBot="1" x14ac:dyDescent="0.25">
      <c r="A1705" s="71">
        <v>100</v>
      </c>
      <c r="B1705" s="53">
        <f>(I1705/1000)/(A1705/1000000)</f>
        <v>218</v>
      </c>
      <c r="C1705" s="45">
        <v>867</v>
      </c>
      <c r="F1705" s="81" t="s">
        <v>3036</v>
      </c>
      <c r="H1705" s="48">
        <v>218</v>
      </c>
      <c r="I1705" s="49">
        <v>21.8</v>
      </c>
      <c r="J1705" s="95">
        <v>195</v>
      </c>
      <c r="K1705" s="48">
        <v>12966</v>
      </c>
      <c r="L1705" s="50">
        <v>8945</v>
      </c>
      <c r="M1705" s="48">
        <v>51</v>
      </c>
      <c r="N1705" s="75">
        <v>68.099999999999994</v>
      </c>
      <c r="O1705" s="61">
        <v>218</v>
      </c>
      <c r="P1705" s="44" t="s">
        <v>3037</v>
      </c>
      <c r="Q1705" s="56">
        <v>29</v>
      </c>
      <c r="R1705" s="48" t="s">
        <v>384</v>
      </c>
      <c r="S1705" s="62" t="s">
        <v>385</v>
      </c>
      <c r="T1705" s="73"/>
      <c r="U1705" s="62"/>
      <c r="V1705" s="62"/>
      <c r="W1705" s="52">
        <v>27008591</v>
      </c>
      <c r="X1705" s="57"/>
      <c r="Z1705" s="104" t="s">
        <v>3252</v>
      </c>
      <c r="AA1705" s="47" t="str">
        <f>CONCATENATE("&gt;",F1705,"_",C1705," ",Z1705)</f>
        <v>&gt;VinegarHill.r.104_867 Nairo.VinegarHill</v>
      </c>
      <c r="AB1705" s="44" t="str">
        <f>P1705</f>
        <v>GGGACTGAACCAAATGACAGGACCATGTC</v>
      </c>
      <c r="AH1705" s="45">
        <v>1704</v>
      </c>
    </row>
    <row r="1706" spans="1:34" ht="14.25" customHeight="1" thickTop="1" thickBot="1" x14ac:dyDescent="0.25">
      <c r="A1706" s="71">
        <v>100</v>
      </c>
      <c r="B1706" s="53">
        <f>(I1706/1000)/(A1706/1000000)</f>
        <v>83</v>
      </c>
      <c r="C1706" s="220"/>
      <c r="F1706" s="81" t="s">
        <v>2864</v>
      </c>
      <c r="H1706" s="48">
        <v>83</v>
      </c>
      <c r="I1706" s="49">
        <v>8.3000000000000007</v>
      </c>
      <c r="J1706" s="95">
        <v>74</v>
      </c>
      <c r="K1706" s="48">
        <v>11355</v>
      </c>
      <c r="L1706" s="50">
        <v>8879</v>
      </c>
      <c r="M1706" s="48">
        <v>56</v>
      </c>
      <c r="N1706" s="75">
        <v>66.3</v>
      </c>
      <c r="O1706" s="61">
        <v>83</v>
      </c>
      <c r="P1706" s="44" t="s">
        <v>1544</v>
      </c>
      <c r="Q1706" s="56">
        <v>25</v>
      </c>
      <c r="R1706" s="48" t="s">
        <v>384</v>
      </c>
      <c r="S1706" s="62" t="s">
        <v>406</v>
      </c>
      <c r="T1706" s="73" t="s">
        <v>739</v>
      </c>
      <c r="U1706" s="62" t="s">
        <v>411</v>
      </c>
      <c r="V1706" s="62"/>
      <c r="W1706" s="52">
        <v>27008592</v>
      </c>
      <c r="X1706" s="57"/>
      <c r="AA1706" s="47" t="str">
        <f>CONCATENATE("&gt;",F1706,"_",C1706," ",Z1706)</f>
        <v xml:space="preserve">&gt;ACT-1081-Cy5_ </v>
      </c>
      <c r="AB1706" s="44" t="str">
        <f>P1706</f>
        <v>TCGCTGTCCACCTTCCAGCAGATGT</v>
      </c>
      <c r="AH1706" s="45">
        <v>1705</v>
      </c>
    </row>
    <row r="1707" spans="1:34" ht="14.25" customHeight="1" thickTop="1" thickBot="1" x14ac:dyDescent="0.25">
      <c r="A1707" s="71">
        <v>100</v>
      </c>
      <c r="B1707" s="53">
        <f>(I1707/1000)/(A1707/1000000)</f>
        <v>170</v>
      </c>
      <c r="C1707" s="220">
        <v>868</v>
      </c>
      <c r="F1707" s="81" t="s">
        <v>3038</v>
      </c>
      <c r="H1707" s="48">
        <v>170</v>
      </c>
      <c r="I1707" s="49">
        <v>17</v>
      </c>
      <c r="J1707" s="95">
        <v>146</v>
      </c>
      <c r="K1707" s="48">
        <v>14001</v>
      </c>
      <c r="L1707" s="50">
        <v>8582</v>
      </c>
      <c r="M1707" s="48">
        <v>46</v>
      </c>
      <c r="N1707" s="75">
        <v>65.099999999999994</v>
      </c>
      <c r="O1707" s="61">
        <v>170</v>
      </c>
      <c r="P1707" s="44" t="s">
        <v>3039</v>
      </c>
      <c r="Q1707" s="56">
        <v>28</v>
      </c>
      <c r="R1707" s="48" t="s">
        <v>384</v>
      </c>
      <c r="S1707" s="62" t="s">
        <v>385</v>
      </c>
      <c r="T1707" s="73"/>
      <c r="U1707" s="62"/>
      <c r="V1707" s="62"/>
      <c r="W1707" s="52">
        <v>27022120</v>
      </c>
      <c r="X1707" s="57"/>
      <c r="Z1707" s="104" t="s">
        <v>3237</v>
      </c>
      <c r="AA1707" s="47" t="str">
        <f>CONCATENATE("&gt;",F1707,"_",C1707," ",Z1707)</f>
        <v>&gt;Qalyub.Geran.f.57_868 Nairo.Qalyub.Geran</v>
      </c>
      <c r="AB1707" s="44" t="str">
        <f>P1707</f>
        <v>CAGCAGGTGCCAAGAAAATCTCTGCTAT</v>
      </c>
      <c r="AH1707" s="45">
        <v>1706</v>
      </c>
    </row>
    <row r="1708" spans="1:34" ht="14.25" customHeight="1" thickTop="1" thickBot="1" x14ac:dyDescent="0.25">
      <c r="A1708" s="71">
        <v>100</v>
      </c>
      <c r="B1708" s="53">
        <f>(I1708/1000)/(A1708/1000000)</f>
        <v>196.00000000000003</v>
      </c>
      <c r="C1708" s="45">
        <v>869</v>
      </c>
      <c r="F1708" s="81" t="s">
        <v>3040</v>
      </c>
      <c r="H1708" s="48">
        <v>196</v>
      </c>
      <c r="I1708" s="49">
        <v>19.600000000000001</v>
      </c>
      <c r="J1708" s="95">
        <v>175</v>
      </c>
      <c r="K1708" s="48">
        <v>43591</v>
      </c>
      <c r="L1708" s="50">
        <v>8935</v>
      </c>
      <c r="M1708" s="48">
        <v>62</v>
      </c>
      <c r="N1708" s="75">
        <v>72.3</v>
      </c>
      <c r="O1708" s="61">
        <v>196</v>
      </c>
      <c r="P1708" s="44" t="s">
        <v>3041</v>
      </c>
      <c r="Q1708" s="56">
        <v>29</v>
      </c>
      <c r="R1708" s="48" t="s">
        <v>384</v>
      </c>
      <c r="S1708" s="62" t="s">
        <v>385</v>
      </c>
      <c r="T1708" s="73"/>
      <c r="U1708" s="62"/>
      <c r="V1708" s="62"/>
      <c r="W1708" s="52">
        <v>27022121</v>
      </c>
      <c r="X1708" s="57"/>
      <c r="Z1708" s="104" t="s">
        <v>3237</v>
      </c>
      <c r="AA1708" s="47" t="str">
        <f>CONCATENATE("&gt;",F1708,"_",C1708," ",Z1708)</f>
        <v>&gt;Qalyub.Geran.r.91_869 Nairo.Qalyub.Geran</v>
      </c>
      <c r="AB1708" s="44" t="str">
        <f>P1708</f>
        <v>GGGAAGAGCCCCAGTGCTGCTGTCATGTC</v>
      </c>
      <c r="AH1708" s="45">
        <v>1707</v>
      </c>
    </row>
    <row r="1709" spans="1:34" ht="14.25" customHeight="1" thickTop="1" thickBot="1" x14ac:dyDescent="0.25">
      <c r="A1709" s="71">
        <v>100</v>
      </c>
      <c r="B1709" s="53">
        <f>(I1709/1000)/(A1709/1000000)</f>
        <v>176</v>
      </c>
      <c r="C1709" s="45">
        <v>870</v>
      </c>
      <c r="F1709" s="81" t="s">
        <v>3042</v>
      </c>
      <c r="H1709" s="48">
        <v>176</v>
      </c>
      <c r="I1709" s="49">
        <v>17.600000000000001</v>
      </c>
      <c r="J1709" s="95">
        <v>158</v>
      </c>
      <c r="K1709" s="48">
        <v>31898</v>
      </c>
      <c r="L1709" s="50">
        <v>8961</v>
      </c>
      <c r="M1709" s="48">
        <v>55</v>
      </c>
      <c r="N1709" s="75">
        <v>69.5</v>
      </c>
      <c r="O1709" s="61">
        <v>176</v>
      </c>
      <c r="P1709" s="44" t="s">
        <v>3043</v>
      </c>
      <c r="Q1709" s="56">
        <v>29</v>
      </c>
      <c r="R1709" s="48" t="s">
        <v>384</v>
      </c>
      <c r="S1709" s="62" t="s">
        <v>385</v>
      </c>
      <c r="T1709" s="73"/>
      <c r="U1709" s="62"/>
      <c r="V1709" s="62"/>
      <c r="W1709" s="52">
        <v>27022122</v>
      </c>
      <c r="X1709" s="57"/>
      <c r="Z1709" s="104" t="s">
        <v>3238</v>
      </c>
      <c r="AA1709" s="47" t="str">
        <f>CONCATENATE("&gt;",F1709,"_",C1709," ",Z1709)</f>
        <v>&gt;Qalyub.Qalyub.r.94_870 Nairo.Qalyub.Qalyub</v>
      </c>
      <c r="AB1709" s="44" t="str">
        <f>P1709</f>
        <v>GGGAAAAGCCCAAAGGCAGCTGTCATGTC</v>
      </c>
      <c r="AH1709" s="45">
        <v>1708</v>
      </c>
    </row>
    <row r="1710" spans="1:34" ht="14.25" customHeight="1" thickTop="1" thickBot="1" x14ac:dyDescent="0.25">
      <c r="A1710" s="71">
        <v>100</v>
      </c>
      <c r="B1710" s="53">
        <f>(I1710/1000)/(A1710/1000000)</f>
        <v>155</v>
      </c>
      <c r="C1710" s="220">
        <v>871</v>
      </c>
      <c r="F1710" s="81" t="s">
        <v>3044</v>
      </c>
      <c r="H1710" s="48">
        <v>155</v>
      </c>
      <c r="I1710" s="49">
        <v>15.5</v>
      </c>
      <c r="J1710" s="95">
        <v>133</v>
      </c>
      <c r="K1710" s="48">
        <v>32599</v>
      </c>
      <c r="L1710" s="50">
        <v>8572</v>
      </c>
      <c r="M1710" s="48">
        <v>39</v>
      </c>
      <c r="N1710" s="75">
        <v>62.2</v>
      </c>
      <c r="O1710" s="61">
        <v>155</v>
      </c>
      <c r="P1710" s="44" t="s">
        <v>3045</v>
      </c>
      <c r="Q1710" s="56">
        <v>28</v>
      </c>
      <c r="R1710" s="48" t="s">
        <v>384</v>
      </c>
      <c r="S1710" s="62" t="s">
        <v>385</v>
      </c>
      <c r="T1710" s="73"/>
      <c r="U1710" s="62"/>
      <c r="V1710" s="62"/>
      <c r="W1710" s="52">
        <v>27022123</v>
      </c>
      <c r="X1710" s="57"/>
      <c r="Z1710" s="104" t="s">
        <v>3235</v>
      </c>
      <c r="AA1710" s="47" t="str">
        <f>CONCATENATE("&gt;",F1710,"_",C1710," ",Z1710)</f>
        <v>&gt;Qalyub.Bandia.f.59_871 Nairo.Qalyub.Bandia</v>
      </c>
      <c r="AB1710" s="44" t="str">
        <f>P1710</f>
        <v>CATCTGGTGCCAAAAAAGTATCTGCTAT</v>
      </c>
      <c r="AH1710" s="45">
        <v>1709</v>
      </c>
    </row>
    <row r="1711" spans="1:34" ht="14.25" customHeight="1" thickTop="1" thickBot="1" x14ac:dyDescent="0.25">
      <c r="A1711" s="71">
        <v>100</v>
      </c>
      <c r="B1711" s="53">
        <f>(I1711/1000)/(A1711/1000000)</f>
        <v>136.99999999999997</v>
      </c>
      <c r="C1711" s="45">
        <v>872</v>
      </c>
      <c r="F1711" s="81" t="s">
        <v>3046</v>
      </c>
      <c r="H1711" s="48">
        <v>137</v>
      </c>
      <c r="I1711" s="49">
        <v>13.7</v>
      </c>
      <c r="J1711" s="95">
        <v>123</v>
      </c>
      <c r="K1711" s="48">
        <v>29312</v>
      </c>
      <c r="L1711" s="50">
        <v>8968</v>
      </c>
      <c r="M1711" s="48">
        <v>41</v>
      </c>
      <c r="N1711" s="75">
        <v>63.9</v>
      </c>
      <c r="O1711" s="61">
        <v>137</v>
      </c>
      <c r="P1711" s="44" t="s">
        <v>3047</v>
      </c>
      <c r="Q1711" s="56">
        <v>29</v>
      </c>
      <c r="R1711" s="48" t="s">
        <v>384</v>
      </c>
      <c r="S1711" s="62" t="s">
        <v>385</v>
      </c>
      <c r="T1711" s="73"/>
      <c r="U1711" s="62"/>
      <c r="V1711" s="62"/>
      <c r="W1711" s="52">
        <v>27022124</v>
      </c>
      <c r="X1711" s="57"/>
      <c r="Z1711" s="104" t="s">
        <v>3235</v>
      </c>
      <c r="AA1711" s="47" t="str">
        <f>CONCATENATE("&gt;",F1711,"_",C1711," ",Z1711)</f>
        <v>&gt;Qalyub.Bandia.r.92_872 Nairo.Qalyub.Bandia</v>
      </c>
      <c r="AB1711" s="44" t="str">
        <f>P1711</f>
        <v>GGAAATAGACCGAATACAGAGGTCATATC</v>
      </c>
      <c r="AH1711" s="45">
        <v>1710</v>
      </c>
    </row>
    <row r="1712" spans="1:34" ht="14.25" customHeight="1" thickTop="1" thickBot="1" x14ac:dyDescent="0.25">
      <c r="A1712" s="71">
        <v>100</v>
      </c>
      <c r="B1712" s="53">
        <f>(I1712/1000)/(A1712/1000000)</f>
        <v>163.99999999999997</v>
      </c>
      <c r="C1712" s="45">
        <v>873</v>
      </c>
      <c r="F1712" s="81" t="s">
        <v>3048</v>
      </c>
      <c r="H1712" s="48">
        <v>164</v>
      </c>
      <c r="I1712" s="49">
        <v>16.399999999999999</v>
      </c>
      <c r="J1712" s="95">
        <v>143</v>
      </c>
      <c r="K1712" s="48">
        <v>12905</v>
      </c>
      <c r="L1712" s="50">
        <v>8733</v>
      </c>
      <c r="M1712" s="48">
        <v>46</v>
      </c>
      <c r="N1712" s="75">
        <v>65.099999999999994</v>
      </c>
      <c r="O1712" s="61">
        <v>164</v>
      </c>
      <c r="P1712" s="44" t="s">
        <v>3049</v>
      </c>
      <c r="Q1712" s="56">
        <v>28</v>
      </c>
      <c r="R1712" s="48" t="s">
        <v>384</v>
      </c>
      <c r="S1712" s="62" t="s">
        <v>385</v>
      </c>
      <c r="T1712" s="73"/>
      <c r="U1712" s="62"/>
      <c r="V1712" s="62"/>
      <c r="W1712" s="52">
        <v>27022125</v>
      </c>
      <c r="X1712" s="57"/>
      <c r="Z1712" s="104" t="s">
        <v>3236</v>
      </c>
      <c r="AA1712" s="47" t="str">
        <f>CONCATENATE("&gt;",F1712,"_",C1712," ",Z1712)</f>
        <v>&gt;Qalyub.Chim.f.60_873 Nairo.Qalyub.Chim</v>
      </c>
      <c r="AB1712" s="44" t="str">
        <f>P1712</f>
        <v>CTATTGGTCCGAGAAAGGTGGATGAGAT</v>
      </c>
      <c r="AH1712" s="45">
        <v>1711</v>
      </c>
    </row>
    <row r="1713" spans="1:34" ht="14.25" customHeight="1" thickTop="1" thickBot="1" x14ac:dyDescent="0.25">
      <c r="A1713" s="71">
        <v>100</v>
      </c>
      <c r="B1713" s="53">
        <f>(I1713/1000)/(A1713/1000000)</f>
        <v>196.99999999999997</v>
      </c>
      <c r="C1713" s="45">
        <v>874</v>
      </c>
      <c r="F1713" s="81" t="s">
        <v>3050</v>
      </c>
      <c r="H1713" s="48">
        <v>197</v>
      </c>
      <c r="I1713" s="49">
        <v>19.7</v>
      </c>
      <c r="J1713" s="95">
        <v>176</v>
      </c>
      <c r="K1713" s="48">
        <v>22068</v>
      </c>
      <c r="L1713" s="50">
        <v>8925</v>
      </c>
      <c r="M1713" s="48">
        <v>37</v>
      </c>
      <c r="N1713" s="75">
        <v>62.4</v>
      </c>
      <c r="O1713" s="61">
        <v>197</v>
      </c>
      <c r="P1713" s="44" t="s">
        <v>3051</v>
      </c>
      <c r="Q1713" s="56">
        <v>29</v>
      </c>
      <c r="R1713" s="48" t="s">
        <v>384</v>
      </c>
      <c r="S1713" s="62" t="s">
        <v>385</v>
      </c>
      <c r="T1713" s="73"/>
      <c r="U1713" s="62"/>
      <c r="V1713" s="62"/>
      <c r="W1713" s="52">
        <v>27022126</v>
      </c>
      <c r="X1713" s="57"/>
      <c r="Z1713" s="104" t="s">
        <v>3236</v>
      </c>
      <c r="AA1713" s="47" t="str">
        <f>CONCATENATE("&gt;",F1713,"_",C1713," ",Z1713)</f>
        <v>&gt;Qalyub.Chim.r.93_874 Nairo.Qalyub.Chim</v>
      </c>
      <c r="AB1713" s="44" t="str">
        <f>P1713</f>
        <v>GGAAAGAGTCCAAAGCATGTTATCATTTC</v>
      </c>
      <c r="AH1713" s="45">
        <v>1712</v>
      </c>
    </row>
    <row r="1714" spans="1:34" ht="14.25" customHeight="1" thickTop="1" thickBot="1" x14ac:dyDescent="0.25">
      <c r="A1714" s="71">
        <v>100</v>
      </c>
      <c r="B1714" s="53">
        <f>(I1714/1000)/(A1714/1000000)</f>
        <v>133</v>
      </c>
      <c r="C1714" s="220">
        <v>875</v>
      </c>
      <c r="F1714" s="81" t="s">
        <v>3052</v>
      </c>
      <c r="H1714" s="48">
        <v>133</v>
      </c>
      <c r="I1714" s="49">
        <v>13.3</v>
      </c>
      <c r="J1714" s="95">
        <v>114</v>
      </c>
      <c r="K1714" s="48">
        <v>13606</v>
      </c>
      <c r="L1714" s="50">
        <v>8590</v>
      </c>
      <c r="M1714" s="48">
        <v>39</v>
      </c>
      <c r="N1714" s="75">
        <v>62.2</v>
      </c>
      <c r="O1714" s="61">
        <v>133</v>
      </c>
      <c r="P1714" s="44" t="s">
        <v>3053</v>
      </c>
      <c r="Q1714" s="56">
        <v>28</v>
      </c>
      <c r="R1714" s="48" t="s">
        <v>384</v>
      </c>
      <c r="S1714" s="62" t="s">
        <v>385</v>
      </c>
      <c r="T1714" s="73"/>
      <c r="U1714" s="62"/>
      <c r="V1714" s="62"/>
      <c r="W1714" s="52">
        <v>27022127</v>
      </c>
      <c r="X1714" s="57"/>
      <c r="Z1714" s="104" t="s">
        <v>3238</v>
      </c>
      <c r="AA1714" s="47" t="str">
        <f>CONCATENATE("&gt;",F1714,"_",C1714," ",Z1714)</f>
        <v>&gt;Qalyub.Qalyub.f.61_875 Nairo.Qalyub.Qalyub</v>
      </c>
      <c r="AB1714" s="44" t="str">
        <f>P1714</f>
        <v>CAGCAGGACCAAAAAAAGTTTCTGCTAT</v>
      </c>
      <c r="AH1714" s="45">
        <v>1713</v>
      </c>
    </row>
    <row r="1715" spans="1:34" ht="14.25" customHeight="1" thickTop="1" thickBot="1" x14ac:dyDescent="0.25">
      <c r="A1715" s="71">
        <v>100</v>
      </c>
      <c r="B1715" s="53">
        <f>(I1715/1000)/(A1715/1000000)</f>
        <v>177</v>
      </c>
      <c r="C1715" s="45">
        <v>876</v>
      </c>
      <c r="F1715" s="81" t="s">
        <v>3042</v>
      </c>
      <c r="H1715" s="48">
        <v>177</v>
      </c>
      <c r="I1715" s="49">
        <v>17.7</v>
      </c>
      <c r="J1715" s="95">
        <v>159</v>
      </c>
      <c r="K1715" s="48">
        <v>32994</v>
      </c>
      <c r="L1715" s="50">
        <v>8961</v>
      </c>
      <c r="M1715" s="48">
        <v>55</v>
      </c>
      <c r="N1715" s="75">
        <v>69.5</v>
      </c>
      <c r="O1715" s="61">
        <v>177</v>
      </c>
      <c r="P1715" s="44" t="s">
        <v>3043</v>
      </c>
      <c r="Q1715" s="56">
        <v>29</v>
      </c>
      <c r="R1715" s="48" t="s">
        <v>384</v>
      </c>
      <c r="S1715" s="62" t="s">
        <v>385</v>
      </c>
      <c r="T1715" s="73"/>
      <c r="U1715" s="62"/>
      <c r="V1715" s="62"/>
      <c r="W1715" s="52">
        <v>27022128</v>
      </c>
      <c r="X1715" s="57"/>
      <c r="Z1715" s="104" t="s">
        <v>3238</v>
      </c>
      <c r="AA1715" s="47" t="str">
        <f>CONCATENATE("&gt;",F1715,"_",C1715," ",Z1715)</f>
        <v>&gt;Qalyub.Qalyub.r.94_876 Nairo.Qalyub.Qalyub</v>
      </c>
      <c r="AB1715" s="44" t="str">
        <f>P1715</f>
        <v>GGGAAAAGCCCAAAGGCAGCTGTCATGTC</v>
      </c>
      <c r="AH1715" s="45">
        <v>1714</v>
      </c>
    </row>
    <row r="1716" spans="1:34" ht="14.25" customHeight="1" thickTop="1" thickBot="1" x14ac:dyDescent="0.25">
      <c r="A1716" s="71">
        <v>100</v>
      </c>
      <c r="B1716" s="53">
        <f>(I1716/1000)/(A1716/1000000)</f>
        <v>113</v>
      </c>
      <c r="C1716" s="220">
        <v>877</v>
      </c>
      <c r="F1716" s="81" t="s">
        <v>3054</v>
      </c>
      <c r="H1716" s="48">
        <v>113</v>
      </c>
      <c r="I1716" s="49">
        <v>11.3</v>
      </c>
      <c r="J1716" s="95">
        <v>98</v>
      </c>
      <c r="K1716" s="48">
        <v>34759</v>
      </c>
      <c r="L1716" s="50">
        <v>8728</v>
      </c>
      <c r="M1716" s="48">
        <v>42</v>
      </c>
      <c r="N1716" s="75">
        <v>63.7</v>
      </c>
      <c r="O1716" s="61">
        <v>113</v>
      </c>
      <c r="P1716" s="44" t="s">
        <v>3055</v>
      </c>
      <c r="Q1716" s="56">
        <v>28</v>
      </c>
      <c r="R1716" s="48" t="s">
        <v>384</v>
      </c>
      <c r="S1716" s="62" t="s">
        <v>385</v>
      </c>
      <c r="T1716" s="73"/>
      <c r="U1716" s="62"/>
      <c r="V1716" s="62"/>
      <c r="W1716" s="52">
        <v>27022129</v>
      </c>
      <c r="X1716" s="57"/>
      <c r="Z1716" s="104" t="s">
        <v>3241</v>
      </c>
      <c r="AA1716" s="47" t="str">
        <f>CONCATENATE("&gt;",F1716,"_",C1716," ",Z1716)</f>
        <v>&gt;Sakhalin.Paramushir.f.63_877 Nairo.Sakhalin.Paramushir</v>
      </c>
      <c r="AB1716" s="44" t="str">
        <f>P1716</f>
        <v>CCAGAGGAAARGAAAAGATGTGCAGYAT</v>
      </c>
      <c r="AH1716" s="45">
        <v>1715</v>
      </c>
    </row>
    <row r="1717" spans="1:34" ht="14.25" customHeight="1" thickTop="1" thickBot="1" x14ac:dyDescent="0.25">
      <c r="A1717" s="71">
        <v>100</v>
      </c>
      <c r="B1717" s="53">
        <f>(I1717/1000)/(A1717/1000000)</f>
        <v>201.99999999999997</v>
      </c>
      <c r="C1717" s="45">
        <v>878</v>
      </c>
      <c r="F1717" s="81" t="s">
        <v>3056</v>
      </c>
      <c r="H1717" s="48">
        <v>202</v>
      </c>
      <c r="I1717" s="49">
        <v>20.2</v>
      </c>
      <c r="J1717" s="95">
        <v>180</v>
      </c>
      <c r="K1717" s="48">
        <v>22433</v>
      </c>
      <c r="L1717" s="50">
        <v>8906</v>
      </c>
      <c r="M1717" s="48">
        <v>58</v>
      </c>
      <c r="N1717" s="75">
        <v>70.900000000000006</v>
      </c>
      <c r="O1717" s="61">
        <v>202</v>
      </c>
      <c r="P1717" s="44" t="s">
        <v>3057</v>
      </c>
      <c r="Q1717" s="56">
        <v>29</v>
      </c>
      <c r="R1717" s="48" t="s">
        <v>384</v>
      </c>
      <c r="S1717" s="62" t="s">
        <v>385</v>
      </c>
      <c r="T1717" s="73"/>
      <c r="U1717" s="62"/>
      <c r="V1717" s="62"/>
      <c r="W1717" s="52">
        <v>27022130</v>
      </c>
      <c r="X1717" s="57"/>
      <c r="Z1717" s="104" t="s">
        <v>3241</v>
      </c>
      <c r="AA1717" s="47" t="str">
        <f>CONCATENATE("&gt;",F1717,"_",C1717," ",Z1717)</f>
        <v>&gt;Sakhalin.Paramushir.r.95_878 Nairo.Sakhalin.Paramushir</v>
      </c>
      <c r="AB1717" s="44" t="str">
        <f>P1717</f>
        <v>GGGAAGGCCCCAAAGCATGCAGCCATATC</v>
      </c>
      <c r="AH1717" s="45">
        <v>1716</v>
      </c>
    </row>
    <row r="1718" spans="1:34" ht="14.25" customHeight="1" thickTop="1" thickBot="1" x14ac:dyDescent="0.25">
      <c r="A1718" s="71">
        <v>100</v>
      </c>
      <c r="B1718" s="53">
        <f>(I1718/1000)/(A1718/1000000)</f>
        <v>171</v>
      </c>
      <c r="C1718" s="220">
        <v>879</v>
      </c>
      <c r="F1718" s="81" t="s">
        <v>3058</v>
      </c>
      <c r="H1718" s="48">
        <v>171</v>
      </c>
      <c r="I1718" s="49">
        <v>17.100000000000001</v>
      </c>
      <c r="J1718" s="95">
        <v>150</v>
      </c>
      <c r="K1718" s="48">
        <v>30803</v>
      </c>
      <c r="L1718" s="50">
        <v>8776</v>
      </c>
      <c r="M1718" s="48">
        <v>50</v>
      </c>
      <c r="N1718" s="75">
        <v>66.599999999999994</v>
      </c>
      <c r="O1718" s="61">
        <v>171</v>
      </c>
      <c r="P1718" s="44" t="s">
        <v>3059</v>
      </c>
      <c r="Q1718" s="56">
        <v>28</v>
      </c>
      <c r="R1718" s="48" t="s">
        <v>384</v>
      </c>
      <c r="S1718" s="62" t="s">
        <v>385</v>
      </c>
      <c r="T1718" s="73"/>
      <c r="U1718" s="62"/>
      <c r="V1718" s="62"/>
      <c r="W1718" s="52">
        <v>27022131</v>
      </c>
      <c r="X1718" s="57"/>
      <c r="Z1718" s="104" t="s">
        <v>3240</v>
      </c>
      <c r="AA1718" s="47" t="str">
        <f>CONCATENATE("&gt;",F1718,"_",C1718," ",Z1718)</f>
        <v>&gt;Sakhalin.CloMor.f.64_879 Nairo.Sakhalin.CloMor</v>
      </c>
      <c r="AB1718" s="44" t="str">
        <f>P1718</f>
        <v>CCAGAGGGAAGGAGAAGATGTTCAAGGT</v>
      </c>
      <c r="AH1718" s="45">
        <v>1717</v>
      </c>
    </row>
    <row r="1719" spans="1:34" ht="14.25" customHeight="1" thickTop="1" thickBot="1" x14ac:dyDescent="0.25">
      <c r="A1719" s="71">
        <v>100</v>
      </c>
      <c r="B1719" s="53">
        <f>(I1719/1000)/(A1719/1000000)</f>
        <v>218</v>
      </c>
      <c r="C1719" s="45">
        <v>880</v>
      </c>
      <c r="F1719" s="81" t="s">
        <v>3060</v>
      </c>
      <c r="H1719" s="48">
        <v>218</v>
      </c>
      <c r="I1719" s="49">
        <v>21.8</v>
      </c>
      <c r="J1719" s="95">
        <v>194</v>
      </c>
      <c r="K1719" s="48">
        <v>33756</v>
      </c>
      <c r="L1719" s="50">
        <v>8913</v>
      </c>
      <c r="M1719" s="48">
        <v>62</v>
      </c>
      <c r="N1719" s="75">
        <v>72.3</v>
      </c>
      <c r="O1719" s="61">
        <v>218</v>
      </c>
      <c r="P1719" s="44" t="s">
        <v>3061</v>
      </c>
      <c r="Q1719" s="56">
        <v>29</v>
      </c>
      <c r="R1719" s="48" t="s">
        <v>384</v>
      </c>
      <c r="S1719" s="62" t="s">
        <v>385</v>
      </c>
      <c r="T1719" s="73"/>
      <c r="U1719" s="62"/>
      <c r="V1719" s="62"/>
      <c r="W1719" s="52">
        <v>27022132</v>
      </c>
      <c r="X1719" s="57"/>
      <c r="Z1719" s="104" t="s">
        <v>3240</v>
      </c>
      <c r="AA1719" s="47" t="str">
        <f>CONCATENATE("&gt;",F1719,"_",C1719," ",Z1719)</f>
        <v>&gt;Sakhalin.CloMor.r.96_880 Nairo.Sakhalin.CloMor</v>
      </c>
      <c r="AB1719" s="44" t="str">
        <f>P1719</f>
        <v>GGGAAGGCTCCGAAGCATGCACCCATGTC</v>
      </c>
      <c r="AH1719" s="45">
        <v>1718</v>
      </c>
    </row>
    <row r="1720" spans="1:34" ht="14.25" customHeight="1" thickTop="1" thickBot="1" x14ac:dyDescent="0.25">
      <c r="A1720" s="71">
        <v>100</v>
      </c>
      <c r="B1720" s="53">
        <f>(I1720/1000)/(A1720/1000000)</f>
        <v>167</v>
      </c>
      <c r="C1720" s="45">
        <v>881</v>
      </c>
      <c r="F1720" s="81" t="s">
        <v>3062</v>
      </c>
      <c r="H1720" s="48">
        <v>167</v>
      </c>
      <c r="I1720" s="49">
        <v>16.7</v>
      </c>
      <c r="J1720" s="95">
        <v>146</v>
      </c>
      <c r="K1720" s="48">
        <v>30803</v>
      </c>
      <c r="L1720" s="50">
        <v>8713</v>
      </c>
      <c r="M1720" s="48">
        <v>46</v>
      </c>
      <c r="N1720" s="75">
        <v>65.099999999999994</v>
      </c>
      <c r="O1720" s="61">
        <v>167</v>
      </c>
      <c r="P1720" s="44" t="s">
        <v>3063</v>
      </c>
      <c r="Q1720" s="56">
        <v>28</v>
      </c>
      <c r="R1720" s="48" t="s">
        <v>384</v>
      </c>
      <c r="S1720" s="62" t="s">
        <v>385</v>
      </c>
      <c r="T1720" s="73"/>
      <c r="U1720" s="62"/>
      <c r="V1720" s="62"/>
      <c r="W1720" s="52">
        <v>27022133</v>
      </c>
      <c r="X1720" s="57"/>
      <c r="Z1720" s="104" t="s">
        <v>3242</v>
      </c>
      <c r="AA1720" s="47" t="str">
        <f>CONCATENATE("&gt;",F1720,"_",C1720," ",Z1720)</f>
        <v>&gt;Sakhalin.Sakhalin.f.65_881 Nairo.Sakhalin.Sakhalin</v>
      </c>
      <c r="AB1720" s="44" t="str">
        <f>P1720</f>
        <v>CCAGRGGRAAGGACAAGATGACYAARAT</v>
      </c>
      <c r="AH1720" s="45">
        <v>1719</v>
      </c>
    </row>
    <row r="1721" spans="1:34" ht="14.25" customHeight="1" thickTop="1" thickBot="1" x14ac:dyDescent="0.25">
      <c r="A1721" s="71">
        <v>100</v>
      </c>
      <c r="B1721" s="53">
        <f>(I1721/1000)/(A1721/1000000)</f>
        <v>218.99999999999997</v>
      </c>
      <c r="C1721" s="45">
        <v>882</v>
      </c>
      <c r="F1721" s="81" t="s">
        <v>3064</v>
      </c>
      <c r="H1721" s="48">
        <v>219</v>
      </c>
      <c r="I1721" s="49">
        <v>21.9</v>
      </c>
      <c r="J1721" s="95">
        <v>196</v>
      </c>
      <c r="K1721" s="48">
        <v>41456</v>
      </c>
      <c r="L1721" s="50">
        <v>8970</v>
      </c>
      <c r="M1721" s="48">
        <v>63</v>
      </c>
      <c r="N1721" s="75">
        <v>73</v>
      </c>
      <c r="O1721" s="61">
        <v>219</v>
      </c>
      <c r="P1721" s="44" t="s">
        <v>3065</v>
      </c>
      <c r="Q1721" s="56">
        <v>29</v>
      </c>
      <c r="R1721" s="48" t="s">
        <v>384</v>
      </c>
      <c r="S1721" s="62" t="s">
        <v>385</v>
      </c>
      <c r="T1721" s="73"/>
      <c r="U1721" s="62"/>
      <c r="V1721" s="62"/>
      <c r="W1721" s="52">
        <v>27022134</v>
      </c>
      <c r="X1721" s="57"/>
      <c r="Z1721" s="104" t="s">
        <v>3242</v>
      </c>
      <c r="AA1721" s="47" t="str">
        <f>CONCATENATE("&gt;",F1721,"_",C1721," ",Z1721)</f>
        <v>&gt;Sakhalin.Sakhalin.r.97_882 Nairo.Sakhalin.Sakhalin</v>
      </c>
      <c r="AB1721" s="44" t="str">
        <f>P1721</f>
        <v>GGGAATGCACCAAAGGTGGCRCCCAGGTC</v>
      </c>
      <c r="AH1721" s="45">
        <v>1720</v>
      </c>
    </row>
    <row r="1722" spans="1:34" ht="14.25" customHeight="1" thickTop="1" thickBot="1" x14ac:dyDescent="0.25">
      <c r="A1722" s="71">
        <v>100</v>
      </c>
      <c r="B1722" s="53">
        <f>(I1722/1000)/(A1722/1000000)</f>
        <v>136.99999999999997</v>
      </c>
      <c r="C1722" s="45">
        <v>883</v>
      </c>
      <c r="F1722" s="81" t="s">
        <v>3066</v>
      </c>
      <c r="H1722" s="48">
        <v>137</v>
      </c>
      <c r="I1722" s="49">
        <v>13.7</v>
      </c>
      <c r="J1722" s="95">
        <v>120</v>
      </c>
      <c r="K1722" s="48">
        <v>36251</v>
      </c>
      <c r="L1722" s="50">
        <v>8777</v>
      </c>
      <c r="M1722" s="48">
        <v>39</v>
      </c>
      <c r="N1722" s="75">
        <v>62.2</v>
      </c>
      <c r="O1722" s="61">
        <v>137</v>
      </c>
      <c r="P1722" s="44" t="s">
        <v>3067</v>
      </c>
      <c r="Q1722" s="56">
        <v>28</v>
      </c>
      <c r="R1722" s="48" t="s">
        <v>384</v>
      </c>
      <c r="S1722" s="62" t="s">
        <v>385</v>
      </c>
      <c r="T1722" s="73"/>
      <c r="U1722" s="62"/>
      <c r="V1722" s="62"/>
      <c r="W1722" s="52">
        <v>27022135</v>
      </c>
      <c r="X1722" s="57"/>
      <c r="Z1722" s="104" t="s">
        <v>3243</v>
      </c>
      <c r="AA1722" s="47" t="str">
        <f>CONCATENATE("&gt;",F1722,"_",C1722," ",Z1722)</f>
        <v>&gt;Sakhalin.Taggert.f.66_883 Nairo.Sakhalin.Taggert</v>
      </c>
      <c r="AB1722" s="44" t="str">
        <f>P1722</f>
        <v>CTAGAGGAAAGGAGAAGATGACAAGAAT</v>
      </c>
      <c r="AH1722" s="45">
        <v>1721</v>
      </c>
    </row>
    <row r="1723" spans="1:34" ht="14.25" customHeight="1" thickTop="1" thickBot="1" x14ac:dyDescent="0.25">
      <c r="A1723" s="71">
        <v>100</v>
      </c>
      <c r="B1723" s="53">
        <f>(I1723/1000)/(A1723/1000000)</f>
        <v>184.99999999999997</v>
      </c>
      <c r="C1723" s="45">
        <v>884</v>
      </c>
      <c r="F1723" s="81" t="s">
        <v>3068</v>
      </c>
      <c r="H1723" s="48">
        <v>185</v>
      </c>
      <c r="I1723" s="49">
        <v>18.5</v>
      </c>
      <c r="J1723" s="95">
        <v>164</v>
      </c>
      <c r="K1723" s="48">
        <v>43561</v>
      </c>
      <c r="L1723" s="50">
        <v>8906</v>
      </c>
      <c r="M1723" s="48">
        <v>58</v>
      </c>
      <c r="N1723" s="75">
        <v>70.900000000000006</v>
      </c>
      <c r="O1723" s="61">
        <v>185</v>
      </c>
      <c r="P1723" s="44" t="s">
        <v>3069</v>
      </c>
      <c r="Q1723" s="56">
        <v>29</v>
      </c>
      <c r="R1723" s="48" t="s">
        <v>384</v>
      </c>
      <c r="S1723" s="62" t="s">
        <v>385</v>
      </c>
      <c r="T1723" s="73"/>
      <c r="U1723" s="62"/>
      <c r="V1723" s="62"/>
      <c r="W1723" s="52">
        <v>27022136</v>
      </c>
      <c r="X1723" s="57"/>
      <c r="Z1723" s="104" t="s">
        <v>3243</v>
      </c>
      <c r="AA1723" s="47" t="str">
        <f>CONCATENATE("&gt;",F1723,"_",C1723," ",Z1723)</f>
        <v>&gt;Sakhalin.Taggert.r.98_884 Nairo.Sakhalin.Taggert</v>
      </c>
      <c r="AB1723" s="44" t="str">
        <f>P1723</f>
        <v>GGAAAAGCTCCAAAGGCAGCGCCTAGCTC</v>
      </c>
      <c r="AH1723" s="45">
        <v>1722</v>
      </c>
    </row>
    <row r="1724" spans="1:34" ht="14.25" customHeight="1" thickTop="1" thickBot="1" x14ac:dyDescent="0.25">
      <c r="A1724" s="71">
        <v>100</v>
      </c>
      <c r="B1724" s="53">
        <f>(I1724/1000)/(A1724/1000000)</f>
        <v>120.99999999999999</v>
      </c>
      <c r="C1724" s="220">
        <v>885</v>
      </c>
      <c r="F1724" s="81" t="s">
        <v>3070</v>
      </c>
      <c r="H1724" s="48">
        <v>121</v>
      </c>
      <c r="I1724" s="49">
        <v>12.1</v>
      </c>
      <c r="J1724" s="95">
        <v>105</v>
      </c>
      <c r="K1724" s="48">
        <v>45383</v>
      </c>
      <c r="L1724" s="50">
        <v>8698</v>
      </c>
      <c r="M1724" s="48">
        <v>46</v>
      </c>
      <c r="N1724" s="75">
        <v>65.099999999999994</v>
      </c>
      <c r="O1724" s="61">
        <v>121</v>
      </c>
      <c r="P1724" s="44" t="s">
        <v>3071</v>
      </c>
      <c r="Q1724" s="56">
        <v>28</v>
      </c>
      <c r="R1724" s="48" t="s">
        <v>384</v>
      </c>
      <c r="S1724" s="62" t="s">
        <v>385</v>
      </c>
      <c r="T1724" s="73"/>
      <c r="U1724" s="62"/>
      <c r="V1724" s="62"/>
      <c r="W1724" s="52">
        <v>27022137</v>
      </c>
      <c r="X1724" s="57"/>
      <c r="Z1724" s="104" t="s">
        <v>3244</v>
      </c>
      <c r="AA1724" s="47" t="str">
        <f>CONCATENATE("&gt;",F1724,"_",C1724," ",Z1724)</f>
        <v>&gt;Sakhalin.Tillamook.f.67_885 Nairo.Sakhalin.Tillamook</v>
      </c>
      <c r="AB1724" s="44" t="str">
        <f>P1724</f>
        <v>CCAGAGGGAAGGACAAAATGACCAAGAT</v>
      </c>
      <c r="AH1724" s="45">
        <v>1723</v>
      </c>
    </row>
    <row r="1725" spans="1:34" ht="14.25" customHeight="1" thickTop="1" thickBot="1" x14ac:dyDescent="0.25">
      <c r="A1725" s="71">
        <v>100</v>
      </c>
      <c r="B1725" s="53">
        <f>(I1725/1000)/(A1725/1000000)</f>
        <v>178.99999999999997</v>
      </c>
      <c r="C1725" s="45">
        <v>886</v>
      </c>
      <c r="F1725" s="81" t="s">
        <v>3072</v>
      </c>
      <c r="H1725" s="48">
        <v>179</v>
      </c>
      <c r="I1725" s="49">
        <v>17.899999999999999</v>
      </c>
      <c r="J1725" s="95">
        <v>159</v>
      </c>
      <c r="K1725" s="48">
        <v>31533</v>
      </c>
      <c r="L1725" s="50">
        <v>8906</v>
      </c>
      <c r="M1725" s="48">
        <v>58</v>
      </c>
      <c r="N1725" s="75">
        <v>70.900000000000006</v>
      </c>
      <c r="O1725" s="61">
        <v>179</v>
      </c>
      <c r="P1725" s="44" t="s">
        <v>3073</v>
      </c>
      <c r="Q1725" s="56">
        <v>29</v>
      </c>
      <c r="R1725" s="48" t="s">
        <v>384</v>
      </c>
      <c r="S1725" s="62" t="s">
        <v>385</v>
      </c>
      <c r="T1725" s="73"/>
      <c r="U1725" s="62"/>
      <c r="V1725" s="62"/>
      <c r="W1725" s="52">
        <v>27022138</v>
      </c>
      <c r="X1725" s="57"/>
      <c r="Z1725" s="104" t="s">
        <v>3244</v>
      </c>
      <c r="AA1725" s="47" t="str">
        <f>CONCATENATE("&gt;",F1725,"_",C1725," ",Z1725)</f>
        <v>&gt;Sakhalin.Tillamook.r.99_886 Nairo.Sakhalin.Tillamook</v>
      </c>
      <c r="AB1725" s="44" t="str">
        <f>P1725</f>
        <v>GGGAATGCTCCAAAGGCAGCACCCAGATC</v>
      </c>
      <c r="AH1725" s="45">
        <v>1724</v>
      </c>
    </row>
    <row r="1726" spans="1:34" ht="14.25" customHeight="1" thickTop="1" thickBot="1" x14ac:dyDescent="0.25">
      <c r="A1726" s="71">
        <v>100</v>
      </c>
      <c r="B1726" s="53">
        <f>(I1726/1000)/(A1726/1000000)</f>
        <v>150.99999999999997</v>
      </c>
      <c r="C1726" s="220">
        <v>887</v>
      </c>
      <c r="F1726" s="81" t="s">
        <v>3074</v>
      </c>
      <c r="H1726" s="48">
        <v>151</v>
      </c>
      <c r="I1726" s="49">
        <v>15.1</v>
      </c>
      <c r="J1726" s="95">
        <v>131</v>
      </c>
      <c r="K1726" s="48">
        <v>43952</v>
      </c>
      <c r="L1726" s="50">
        <v>8640</v>
      </c>
      <c r="M1726" s="48">
        <v>41</v>
      </c>
      <c r="N1726" s="75">
        <v>62.9</v>
      </c>
      <c r="O1726" s="61">
        <v>151</v>
      </c>
      <c r="P1726" s="44" t="s">
        <v>3075</v>
      </c>
      <c r="Q1726" s="56">
        <v>28</v>
      </c>
      <c r="R1726" s="48" t="s">
        <v>384</v>
      </c>
      <c r="S1726" s="62" t="s">
        <v>385</v>
      </c>
      <c r="T1726" s="73"/>
      <c r="U1726" s="62"/>
      <c r="V1726" s="62"/>
      <c r="W1726" s="52">
        <v>27022139</v>
      </c>
      <c r="X1726" s="57"/>
      <c r="Z1726" s="104" t="s">
        <v>3250</v>
      </c>
      <c r="AA1726" s="47" t="str">
        <f>CONCATENATE("&gt;",F1726,"_",C1726," ",Z1726)</f>
        <v>&gt;Thiafora.Erve.f.69_887 Nairo.Thiafora.Erve</v>
      </c>
      <c r="AB1726" s="44" t="str">
        <f>P1726</f>
        <v>CAAGAGGYAGTGCAAAGATCATCAAAAC</v>
      </c>
      <c r="AH1726" s="45">
        <v>1725</v>
      </c>
    </row>
    <row r="1727" spans="1:34" ht="14.25" customHeight="1" thickTop="1" thickBot="1" x14ac:dyDescent="0.25">
      <c r="A1727" s="71">
        <v>100</v>
      </c>
      <c r="B1727" s="53">
        <f>(I1727/1000)/(A1727/1000000)</f>
        <v>186.99999999999997</v>
      </c>
      <c r="C1727" s="45">
        <v>888</v>
      </c>
      <c r="F1727" s="81" t="s">
        <v>3076</v>
      </c>
      <c r="H1727" s="48">
        <v>187</v>
      </c>
      <c r="I1727" s="49">
        <v>18.7</v>
      </c>
      <c r="J1727" s="95">
        <v>167</v>
      </c>
      <c r="K1727" s="48">
        <v>43530</v>
      </c>
      <c r="L1727" s="50">
        <v>8953</v>
      </c>
      <c r="M1727" s="48">
        <v>34</v>
      </c>
      <c r="N1727" s="75">
        <v>61</v>
      </c>
      <c r="O1727" s="61">
        <v>187</v>
      </c>
      <c r="P1727" s="44" t="s">
        <v>3077</v>
      </c>
      <c r="Q1727" s="56">
        <v>29</v>
      </c>
      <c r="R1727" s="48" t="s">
        <v>384</v>
      </c>
      <c r="S1727" s="62" t="s">
        <v>385</v>
      </c>
      <c r="T1727" s="73"/>
      <c r="U1727" s="62"/>
      <c r="V1727" s="62"/>
      <c r="W1727" s="52">
        <v>27022140</v>
      </c>
      <c r="X1727" s="57"/>
      <c r="Z1727" s="104" t="s">
        <v>3250</v>
      </c>
      <c r="AA1727" s="47" t="str">
        <f>CONCATENATE("&gt;",F1727,"_",C1727," ",Z1727)</f>
        <v>&gt;Thiafora.Erve.r.100_888 Nairo.Thiafora.Erve</v>
      </c>
      <c r="AB1727" s="44" t="str">
        <f>P1727</f>
        <v>GAAATGGGTTTATGTTTTGGCATTATACC</v>
      </c>
      <c r="AH1727" s="45">
        <v>1726</v>
      </c>
    </row>
    <row r="1728" spans="1:34" ht="14.25" customHeight="1" thickTop="1" thickBot="1" x14ac:dyDescent="0.25">
      <c r="A1728" s="71">
        <v>100</v>
      </c>
      <c r="B1728" s="53">
        <f>(I1728/1000)/(A1728/1000000)</f>
        <v>218</v>
      </c>
      <c r="C1728" s="220">
        <v>889</v>
      </c>
      <c r="F1728" s="81" t="s">
        <v>3078</v>
      </c>
      <c r="H1728" s="48">
        <v>218</v>
      </c>
      <c r="I1728" s="49">
        <v>21.8</v>
      </c>
      <c r="J1728" s="95">
        <v>190</v>
      </c>
      <c r="K1728" s="48">
        <v>20637</v>
      </c>
      <c r="L1728" s="50">
        <v>8719</v>
      </c>
      <c r="M1728" s="48">
        <v>39</v>
      </c>
      <c r="N1728" s="75">
        <v>62.2</v>
      </c>
      <c r="O1728" s="61">
        <v>218</v>
      </c>
      <c r="P1728" s="44" t="s">
        <v>3079</v>
      </c>
      <c r="Q1728" s="56">
        <v>28</v>
      </c>
      <c r="R1728" s="48" t="s">
        <v>384</v>
      </c>
      <c r="S1728" s="62" t="s">
        <v>385</v>
      </c>
      <c r="T1728" s="73"/>
      <c r="U1728" s="62"/>
      <c r="V1728" s="62"/>
      <c r="W1728" s="52">
        <v>27022141</v>
      </c>
      <c r="X1728" s="57"/>
      <c r="Z1728" s="104" t="s">
        <v>3251</v>
      </c>
      <c r="AA1728" s="47" t="str">
        <f>CONCATENATE("&gt;",F1728,"_",C1728," ",Z1728)</f>
        <v>&gt;Thiafora.Thiafora.f.70_889 Nairo.Thiafora.Thiafora</v>
      </c>
      <c r="AB1728" s="44" t="str">
        <f>P1728</f>
        <v>CAAGAGGCAATATAAAGGTTGTAAAGGC</v>
      </c>
      <c r="AH1728" s="45">
        <v>1727</v>
      </c>
    </row>
    <row r="1729" spans="1:34" ht="14.25" customHeight="1" thickTop="1" thickBot="1" x14ac:dyDescent="0.25">
      <c r="A1729" s="71">
        <v>100</v>
      </c>
      <c r="B1729" s="53">
        <f>(I1729/1000)/(A1729/1000000)</f>
        <v>161.99999999999997</v>
      </c>
      <c r="C1729" s="45">
        <v>890</v>
      </c>
      <c r="F1729" s="81" t="s">
        <v>3080</v>
      </c>
      <c r="H1729" s="48">
        <v>162</v>
      </c>
      <c r="I1729" s="49">
        <v>16.2</v>
      </c>
      <c r="J1729" s="95">
        <v>143</v>
      </c>
      <c r="K1729" s="48">
        <v>42125</v>
      </c>
      <c r="L1729" s="50">
        <v>8806</v>
      </c>
      <c r="M1729" s="48">
        <v>44</v>
      </c>
      <c r="N1729" s="75">
        <v>65.3</v>
      </c>
      <c r="O1729" s="61">
        <v>162</v>
      </c>
      <c r="P1729" s="44" t="s">
        <v>3081</v>
      </c>
      <c r="Q1729" s="56">
        <v>29</v>
      </c>
      <c r="R1729" s="48" t="s">
        <v>384</v>
      </c>
      <c r="S1729" s="62" t="s">
        <v>385</v>
      </c>
      <c r="T1729" s="73"/>
      <c r="U1729" s="62"/>
      <c r="V1729" s="62"/>
      <c r="W1729" s="52">
        <v>27022142</v>
      </c>
      <c r="X1729" s="57"/>
      <c r="Z1729" s="104" t="s">
        <v>3251</v>
      </c>
      <c r="AA1729" s="47" t="str">
        <f>CONCATENATE("&gt;",F1729,"_",C1729," ",Z1729)</f>
        <v>&gt;Thiafora.Thiafora.r.101_890 Nairo.Thiafora.Thiafora</v>
      </c>
      <c r="AB1729" s="44" t="str">
        <f>P1729</f>
        <v>GGTATGATTCCAAAACAAGCCCCCATTTC</v>
      </c>
      <c r="AH1729" s="45">
        <v>1728</v>
      </c>
    </row>
    <row r="1730" spans="1:34" ht="14.25" customHeight="1" thickTop="1" thickBot="1" x14ac:dyDescent="0.25">
      <c r="A1730" s="71">
        <v>100</v>
      </c>
      <c r="B1730" s="53">
        <f>(I1730/1000)/(A1730/1000000)</f>
        <v>0</v>
      </c>
      <c r="C1730" s="220"/>
      <c r="F1730" s="81"/>
      <c r="I1730" s="49"/>
      <c r="J1730" s="95"/>
      <c r="L1730" s="50"/>
      <c r="N1730" s="75"/>
      <c r="O1730" s="61"/>
      <c r="Q1730" s="56"/>
      <c r="S1730" s="62"/>
      <c r="T1730" s="73"/>
      <c r="U1730" s="62"/>
      <c r="V1730" s="62"/>
      <c r="W1730" s="52"/>
      <c r="X1730" s="57"/>
      <c r="Z1730" s="104" t="s">
        <v>3205</v>
      </c>
      <c r="AA1730" s="47" t="str">
        <f>CONCATENATE("&gt;",F1730,"_",C1730," ",Z1730)</f>
        <v>&gt;_ Nairo.CCHFV</v>
      </c>
      <c r="AB1730" s="44">
        <f>P1730</f>
        <v>0</v>
      </c>
      <c r="AH1730" s="45">
        <v>1729</v>
      </c>
    </row>
    <row r="1731" spans="1:34" ht="14.25" customHeight="1" thickTop="1" thickBot="1" x14ac:dyDescent="0.25">
      <c r="A1731" s="71">
        <v>100</v>
      </c>
      <c r="B1731" s="53">
        <f>(I1731/1000)/(A1731/1000000)</f>
        <v>0</v>
      </c>
      <c r="F1731" s="81"/>
      <c r="I1731" s="49"/>
      <c r="J1731" s="95"/>
      <c r="L1731" s="50"/>
      <c r="N1731" s="75"/>
      <c r="O1731" s="61"/>
      <c r="Q1731" s="56"/>
      <c r="S1731" s="62"/>
      <c r="T1731" s="73"/>
      <c r="U1731" s="62"/>
      <c r="V1731" s="62"/>
      <c r="W1731" s="52"/>
      <c r="X1731" s="57"/>
      <c r="Z1731" s="104" t="s">
        <v>3268</v>
      </c>
      <c r="AA1731" s="47" t="str">
        <f>CONCATENATE("&gt;",F1731,"_",C1731," ",Z1731)</f>
        <v>&gt;_ Nairo.NSD</v>
      </c>
      <c r="AB1731" s="44">
        <f>P1731</f>
        <v>0</v>
      </c>
      <c r="AH1731" s="45">
        <v>1730</v>
      </c>
    </row>
    <row r="1732" spans="1:34" ht="14.25" customHeight="1" thickTop="1" thickBot="1" x14ac:dyDescent="0.25">
      <c r="A1732" s="71">
        <v>100</v>
      </c>
      <c r="B1732" s="53">
        <f>(I1732/1000)/(A1732/1000000)</f>
        <v>0</v>
      </c>
      <c r="C1732" s="220"/>
      <c r="F1732" s="81"/>
      <c r="I1732" s="49"/>
      <c r="J1732" s="95"/>
      <c r="L1732" s="50"/>
      <c r="N1732" s="75"/>
      <c r="O1732" s="61"/>
      <c r="Q1732" s="56"/>
      <c r="S1732" s="62"/>
      <c r="T1732" s="73"/>
      <c r="U1732" s="62"/>
      <c r="V1732" s="62"/>
      <c r="W1732" s="52"/>
      <c r="X1732" s="57"/>
      <c r="Z1732" s="104" t="s">
        <v>3218</v>
      </c>
      <c r="AA1732" s="47" t="str">
        <f>CONCATENATE("&gt;",F1732,"_",C1732," ",Z1732)</f>
        <v>&gt;_ Nairo.CCHFV.HAZV</v>
      </c>
      <c r="AB1732" s="44">
        <f>P1732</f>
        <v>0</v>
      </c>
      <c r="AH1732" s="45">
        <v>1731</v>
      </c>
    </row>
    <row r="1733" spans="1:34" ht="14.25" customHeight="1" thickTop="1" thickBot="1" x14ac:dyDescent="0.25">
      <c r="A1733" s="71">
        <v>100</v>
      </c>
      <c r="B1733" s="53">
        <f>(I1733/1000)/(A1733/1000000)</f>
        <v>0</v>
      </c>
      <c r="C1733" s="220"/>
      <c r="F1733" s="81"/>
      <c r="I1733" s="49"/>
      <c r="J1733" s="95"/>
      <c r="L1733" s="50"/>
      <c r="N1733" s="75"/>
      <c r="O1733" s="61"/>
      <c r="Q1733" s="56"/>
      <c r="S1733" s="62"/>
      <c r="T1733" s="73"/>
      <c r="U1733" s="62"/>
      <c r="V1733" s="62"/>
      <c r="W1733" s="52"/>
      <c r="X1733" s="57"/>
      <c r="Z1733" s="104" t="s">
        <v>3209</v>
      </c>
      <c r="AA1733" s="47" t="str">
        <f>CONCATENATE("&gt;",F1733,"_",C1733," ",Z1733)</f>
        <v>&gt;_ Nairo.NSD.DGBV</v>
      </c>
      <c r="AB1733" s="44">
        <f>P1733</f>
        <v>0</v>
      </c>
      <c r="AH1733" s="45">
        <v>1732</v>
      </c>
    </row>
    <row r="1734" spans="1:34" ht="14.25" customHeight="1" thickTop="1" thickBot="1" x14ac:dyDescent="0.25">
      <c r="A1734" s="71">
        <v>100</v>
      </c>
      <c r="B1734" s="53">
        <f>(I1734/1000)/(A1734/1000000)</f>
        <v>198.99999999999997</v>
      </c>
      <c r="C1734" s="220"/>
      <c r="F1734" s="81" t="s">
        <v>3271</v>
      </c>
      <c r="H1734" s="48">
        <v>199</v>
      </c>
      <c r="I1734" s="49">
        <v>19.899999999999999</v>
      </c>
      <c r="J1734" s="95">
        <v>181</v>
      </c>
      <c r="K1734" s="48">
        <v>21002</v>
      </c>
      <c r="L1734" s="50">
        <v>9082</v>
      </c>
      <c r="M1734" s="48">
        <v>36</v>
      </c>
      <c r="N1734" s="75">
        <v>61.7</v>
      </c>
      <c r="O1734" s="61">
        <v>199</v>
      </c>
      <c r="P1734" s="44" t="s">
        <v>866</v>
      </c>
      <c r="Q1734" s="56">
        <v>29</v>
      </c>
      <c r="R1734" s="48" t="s">
        <v>384</v>
      </c>
      <c r="S1734" s="62" t="s">
        <v>385</v>
      </c>
      <c r="T1734" s="73"/>
      <c r="U1734" s="62"/>
      <c r="V1734" s="62"/>
      <c r="W1734" s="52">
        <v>27135804</v>
      </c>
      <c r="X1734" s="57"/>
      <c r="Z1734" s="104" t="s">
        <v>2413</v>
      </c>
      <c r="AA1734" s="47" t="str">
        <f>CONCATENATE("&gt;",F1734,"_",C1734," ",Z1734)</f>
        <v>&gt;PFlav-f_ Flav</v>
      </c>
      <c r="AB1734" s="44" t="str">
        <f>P1734</f>
        <v>TACAACATGATGGGAAAGAGAGAGAARAA</v>
      </c>
      <c r="AH1734" s="45">
        <v>1733</v>
      </c>
    </row>
    <row r="1735" spans="1:34" ht="14.25" customHeight="1" thickTop="1" thickBot="1" x14ac:dyDescent="0.25">
      <c r="A1735" s="71">
        <v>100</v>
      </c>
      <c r="B1735" s="53">
        <f>(I1735/1000)/(A1735/1000000)</f>
        <v>589.99999999999989</v>
      </c>
      <c r="C1735" s="220"/>
      <c r="F1735" s="81" t="s">
        <v>3272</v>
      </c>
      <c r="H1735" s="48">
        <v>590</v>
      </c>
      <c r="I1735" s="49">
        <v>59</v>
      </c>
      <c r="J1735" s="95">
        <v>412</v>
      </c>
      <c r="K1735" s="48" t="s">
        <v>3273</v>
      </c>
      <c r="L1735" s="50">
        <v>6987</v>
      </c>
      <c r="M1735" s="48">
        <v>60</v>
      </c>
      <c r="N1735" s="75">
        <v>66</v>
      </c>
      <c r="O1735" s="61">
        <v>590</v>
      </c>
      <c r="P1735" s="44" t="s">
        <v>869</v>
      </c>
      <c r="Q1735" s="56">
        <v>23</v>
      </c>
      <c r="R1735" s="48" t="s">
        <v>384</v>
      </c>
      <c r="S1735" s="62" t="s">
        <v>385</v>
      </c>
      <c r="T1735" s="73"/>
      <c r="U1735" s="62"/>
      <c r="V1735" s="62"/>
      <c r="W1735" s="52">
        <v>27135805</v>
      </c>
      <c r="X1735" s="57"/>
      <c r="Z1735" s="104" t="s">
        <v>2413</v>
      </c>
      <c r="AA1735" s="47" t="str">
        <f>CONCATENATE("&gt;",F1735,"_",C1735," ",Z1735)</f>
        <v>&gt;PFlav-r_ Flav</v>
      </c>
      <c r="AB1735" s="44" t="str">
        <f>P1735</f>
        <v>GTGTCCCAKCCRGCTGTGTCATC</v>
      </c>
      <c r="AH1735" s="45">
        <v>1734</v>
      </c>
    </row>
    <row r="1736" spans="1:34" ht="14.25" customHeight="1" thickTop="1" thickBot="1" x14ac:dyDescent="0.25">
      <c r="A1736" s="71">
        <v>100</v>
      </c>
      <c r="B1736" s="53">
        <f>(I1736/1000)/(A1736/1000000)</f>
        <v>201.99999999999997</v>
      </c>
      <c r="C1736" s="220"/>
      <c r="F1736" s="81" t="s">
        <v>2790</v>
      </c>
      <c r="H1736" s="48">
        <v>202</v>
      </c>
      <c r="I1736" s="49">
        <v>20.2</v>
      </c>
      <c r="J1736" s="95">
        <v>182</v>
      </c>
      <c r="K1736" s="48">
        <v>17349</v>
      </c>
      <c r="L1736" s="50">
        <v>9033</v>
      </c>
      <c r="M1736" s="48">
        <v>36</v>
      </c>
      <c r="N1736" s="75">
        <v>61.7</v>
      </c>
      <c r="O1736" s="61">
        <v>202</v>
      </c>
      <c r="P1736" s="44" t="s">
        <v>2684</v>
      </c>
      <c r="Q1736" s="56">
        <v>29</v>
      </c>
      <c r="R1736" s="48" t="s">
        <v>384</v>
      </c>
      <c r="S1736" s="62" t="s">
        <v>385</v>
      </c>
      <c r="T1736" s="73"/>
      <c r="U1736" s="62"/>
      <c r="V1736" s="62"/>
      <c r="W1736" s="52">
        <v>27135806</v>
      </c>
      <c r="X1736" s="57"/>
      <c r="Z1736" s="104" t="s">
        <v>2413</v>
      </c>
      <c r="AA1736" s="47" t="str">
        <f>CONCATENATE("&gt;",F1736,"_",C1736," ",Z1736)</f>
        <v>&gt;PFlav-f-WS_ Flav</v>
      </c>
      <c r="AB1736" s="44" t="str">
        <f>P1736</f>
        <v>TACAACATGATGGGRAAACGTGAAAAGAA</v>
      </c>
      <c r="AH1736" s="45">
        <v>1735</v>
      </c>
    </row>
    <row r="1737" spans="1:34" ht="14.25" customHeight="1" thickTop="1" thickBot="1" x14ac:dyDescent="0.25">
      <c r="A1737" s="71">
        <v>100</v>
      </c>
      <c r="B1737" s="53">
        <f>(I1737/1000)/(A1737/1000000)</f>
        <v>241</v>
      </c>
      <c r="C1737" s="220"/>
      <c r="F1737" s="81" t="s">
        <v>3274</v>
      </c>
      <c r="H1737" s="48">
        <v>241</v>
      </c>
      <c r="I1737" s="49">
        <v>24.1</v>
      </c>
      <c r="J1737" s="95">
        <v>206</v>
      </c>
      <c r="K1737" s="48">
        <v>42186</v>
      </c>
      <c r="L1737" s="50">
        <v>8547</v>
      </c>
      <c r="M1737" s="48">
        <v>48</v>
      </c>
      <c r="N1737" s="75">
        <v>65.900000000000006</v>
      </c>
      <c r="O1737" s="61">
        <v>241</v>
      </c>
      <c r="P1737" s="44" t="s">
        <v>510</v>
      </c>
      <c r="Q1737" s="56">
        <v>28</v>
      </c>
      <c r="R1737" s="48" t="s">
        <v>384</v>
      </c>
      <c r="S1737" s="62" t="s">
        <v>385</v>
      </c>
      <c r="T1737" s="73"/>
      <c r="U1737" s="62"/>
      <c r="V1737" s="62"/>
      <c r="W1737" s="52">
        <v>27135807</v>
      </c>
      <c r="X1737" s="57"/>
      <c r="Z1737" s="104" t="s">
        <v>3206</v>
      </c>
      <c r="AA1737" s="47" t="str">
        <f>CONCATENATE("&gt;",F1737,"_",C1737," ",Z1737)</f>
        <v>&gt;AlphaV-f_ Alpha</v>
      </c>
      <c r="AB1737" s="44" t="str">
        <f>P1737</f>
        <v>TCCATGCTAATGCYAGAGCGTTTTCGCA</v>
      </c>
      <c r="AH1737" s="45">
        <v>1736</v>
      </c>
    </row>
    <row r="1738" spans="1:34" ht="14.25" customHeight="1" thickTop="1" thickBot="1" x14ac:dyDescent="0.25">
      <c r="A1738" s="71">
        <v>100</v>
      </c>
      <c r="B1738" s="53">
        <f>(I1738/1000)/(A1738/1000000)</f>
        <v>601</v>
      </c>
      <c r="C1738" s="220"/>
      <c r="F1738" s="81" t="s">
        <v>3275</v>
      </c>
      <c r="H1738" s="48">
        <v>601</v>
      </c>
      <c r="I1738" s="49">
        <v>60.1</v>
      </c>
      <c r="J1738" s="95">
        <v>441</v>
      </c>
      <c r="K1738" s="48" t="s">
        <v>3276</v>
      </c>
      <c r="L1738" s="50">
        <v>7342</v>
      </c>
      <c r="M1738" s="48">
        <v>51</v>
      </c>
      <c r="N1738" s="75">
        <v>63.3</v>
      </c>
      <c r="O1738" s="61">
        <v>601</v>
      </c>
      <c r="P1738" s="44" t="s">
        <v>511</v>
      </c>
      <c r="Q1738" s="56">
        <v>24</v>
      </c>
      <c r="R1738" s="48" t="s">
        <v>384</v>
      </c>
      <c r="S1738" s="62" t="s">
        <v>385</v>
      </c>
      <c r="T1738" s="73"/>
      <c r="U1738" s="62"/>
      <c r="V1738" s="62"/>
      <c r="W1738" s="52">
        <v>27135808</v>
      </c>
      <c r="X1738" s="57"/>
      <c r="Z1738" s="104" t="s">
        <v>3206</v>
      </c>
      <c r="AA1738" s="47" t="str">
        <f>CONCATENATE("&gt;",F1738,"_",C1738," ",Z1738)</f>
        <v>&gt;AlphaV-r_ Alpha</v>
      </c>
      <c r="AB1738" s="44" t="str">
        <f>P1738</f>
        <v>TGGCGCACTTCCAATGTCHAGGAT</v>
      </c>
      <c r="AH1738" s="45">
        <v>1737</v>
      </c>
    </row>
    <row r="1739" spans="1:34" ht="14.25" customHeight="1" thickTop="1" thickBot="1" x14ac:dyDescent="0.25">
      <c r="A1739" s="71">
        <v>100</v>
      </c>
      <c r="B1739" s="53">
        <f>(I1739/1000)/(A1739/1000000)</f>
        <v>240</v>
      </c>
      <c r="C1739" s="220"/>
      <c r="F1739" s="81" t="s">
        <v>3277</v>
      </c>
      <c r="H1739" s="48">
        <v>240</v>
      </c>
      <c r="I1739" s="49">
        <v>24</v>
      </c>
      <c r="J1739" s="95">
        <v>206</v>
      </c>
      <c r="K1739" s="48">
        <v>46569</v>
      </c>
      <c r="L1739" s="50">
        <v>8549</v>
      </c>
      <c r="M1739" s="48">
        <v>50</v>
      </c>
      <c r="N1739" s="75">
        <v>66.599999999999994</v>
      </c>
      <c r="O1739" s="61">
        <v>240</v>
      </c>
      <c r="P1739" s="44" t="s">
        <v>2539</v>
      </c>
      <c r="Q1739" s="56">
        <v>28</v>
      </c>
      <c r="R1739" s="48" t="s">
        <v>384</v>
      </c>
      <c r="S1739" s="62" t="s">
        <v>385</v>
      </c>
      <c r="T1739" s="73"/>
      <c r="U1739" s="62"/>
      <c r="V1739" s="62"/>
      <c r="W1739" s="52">
        <v>27135809</v>
      </c>
      <c r="X1739" s="57"/>
      <c r="Y1739" s="220"/>
      <c r="Z1739" s="104" t="s">
        <v>3206</v>
      </c>
      <c r="AA1739" s="47" t="str">
        <f>CONCATENATE("&gt;",F1739,"_",C1739," ",Z1739)</f>
        <v>&gt;AlphaV-f-d4_ Alpha</v>
      </c>
      <c r="AB1739" s="44" t="str">
        <f>P1739</f>
        <v>ACCATGCTAAYGCYAGAGCGTTTTCGCA</v>
      </c>
      <c r="AH1739" s="45">
        <v>1738</v>
      </c>
    </row>
    <row r="1740" spans="1:34" ht="14.25" customHeight="1" thickTop="1" thickBot="1" x14ac:dyDescent="0.25">
      <c r="A1740" s="71">
        <v>100</v>
      </c>
      <c r="B1740" s="53">
        <f>(I1740/1000)/(A1740/1000000)</f>
        <v>522</v>
      </c>
      <c r="C1740" s="220"/>
      <c r="F1740" s="81" t="s">
        <v>3278</v>
      </c>
      <c r="H1740" s="48">
        <v>522</v>
      </c>
      <c r="I1740" s="49">
        <v>52.2</v>
      </c>
      <c r="J1740" s="95">
        <v>368</v>
      </c>
      <c r="K1740" s="48">
        <v>32843</v>
      </c>
      <c r="L1740" s="50">
        <v>7045</v>
      </c>
      <c r="M1740" s="48">
        <v>55</v>
      </c>
      <c r="N1740" s="75">
        <v>63.9</v>
      </c>
      <c r="O1740" s="61">
        <v>522</v>
      </c>
      <c r="P1740" s="44" t="s">
        <v>2541</v>
      </c>
      <c r="Q1740" s="56">
        <v>23</v>
      </c>
      <c r="R1740" s="48" t="s">
        <v>384</v>
      </c>
      <c r="S1740" s="62" t="s">
        <v>385</v>
      </c>
      <c r="T1740" s="73"/>
      <c r="U1740" s="62"/>
      <c r="V1740" s="62"/>
      <c r="W1740" s="52">
        <v>27135810</v>
      </c>
      <c r="X1740" s="57"/>
      <c r="Z1740" s="104" t="s">
        <v>3206</v>
      </c>
      <c r="AA1740" s="47" t="str">
        <f>CONCATENATE("&gt;",F1740,"_",C1740," ",Z1740)</f>
        <v>&gt;AlphaV-r-d12_ Alpha</v>
      </c>
      <c r="AB1740" s="44" t="str">
        <f>P1740</f>
        <v>GGCGCACTKCCWATGTCHAGGAT</v>
      </c>
      <c r="AH1740" s="45">
        <v>1739</v>
      </c>
    </row>
    <row r="1741" spans="1:34" ht="14.25" customHeight="1" thickTop="1" thickBot="1" x14ac:dyDescent="0.25">
      <c r="A1741" s="71">
        <v>100</v>
      </c>
      <c r="B1741" s="53">
        <f>(I1741/1000)/(A1741/1000000)</f>
        <v>201.99999999999997</v>
      </c>
      <c r="C1741" s="220"/>
      <c r="F1741" s="81" t="s">
        <v>2791</v>
      </c>
      <c r="H1741" s="48">
        <v>202</v>
      </c>
      <c r="I1741" s="49">
        <v>20.2</v>
      </c>
      <c r="J1741" s="95">
        <v>166</v>
      </c>
      <c r="K1741" s="48">
        <v>30437</v>
      </c>
      <c r="L1741" s="50">
        <v>8220</v>
      </c>
      <c r="M1741" s="48">
        <v>51</v>
      </c>
      <c r="N1741" s="75">
        <v>66.5</v>
      </c>
      <c r="O1741" s="61">
        <v>202</v>
      </c>
      <c r="P1741" s="44" t="s">
        <v>2770</v>
      </c>
      <c r="Q1741" s="56">
        <v>27</v>
      </c>
      <c r="R1741" s="48" t="s">
        <v>384</v>
      </c>
      <c r="S1741" s="62" t="s">
        <v>385</v>
      </c>
      <c r="T1741" s="73"/>
      <c r="U1741" s="62"/>
      <c r="V1741" s="62"/>
      <c r="W1741" s="52">
        <v>27135811</v>
      </c>
      <c r="X1741" s="57"/>
      <c r="Z1741" s="104" t="s">
        <v>3206</v>
      </c>
      <c r="AA1741" s="47" t="str">
        <f>CONCATENATE("&gt;",F1741,"_",C1741," ",Z1741)</f>
        <v>&gt;AlphaV-f-d16_ Alpha</v>
      </c>
      <c r="AB1741" s="44" t="str">
        <f>P1741</f>
        <v>CCATGCTAAYGCYAGAGCRTTYTCGCA</v>
      </c>
      <c r="AH1741" s="45">
        <v>1740</v>
      </c>
    </row>
    <row r="1742" spans="1:34" ht="14.25" customHeight="1" thickTop="1" thickBot="1" x14ac:dyDescent="0.25">
      <c r="A1742" s="71">
        <v>100</v>
      </c>
      <c r="B1742" s="53">
        <f>(I1742/1000)/(A1742/1000000)</f>
        <v>509</v>
      </c>
      <c r="C1742" s="220"/>
      <c r="F1742" s="81" t="s">
        <v>2792</v>
      </c>
      <c r="H1742" s="48">
        <v>509</v>
      </c>
      <c r="I1742" s="49">
        <v>50.9</v>
      </c>
      <c r="J1742" s="95">
        <v>376</v>
      </c>
      <c r="K1742" s="48" t="s">
        <v>3279</v>
      </c>
      <c r="L1742" s="50">
        <v>7374</v>
      </c>
      <c r="M1742" s="48">
        <v>58</v>
      </c>
      <c r="N1742" s="75">
        <v>66.099999999999994</v>
      </c>
      <c r="O1742" s="61">
        <v>509</v>
      </c>
      <c r="P1742" s="44" t="s">
        <v>2771</v>
      </c>
      <c r="Q1742" s="56">
        <v>24</v>
      </c>
      <c r="R1742" s="48" t="s">
        <v>384</v>
      </c>
      <c r="S1742" s="62" t="s">
        <v>385</v>
      </c>
      <c r="T1742" s="73"/>
      <c r="U1742" s="62"/>
      <c r="V1742" s="62"/>
      <c r="W1742" s="52">
        <v>27135812</v>
      </c>
      <c r="X1742" s="57"/>
      <c r="Z1742" s="104" t="s">
        <v>3206</v>
      </c>
      <c r="AA1742" s="47" t="str">
        <f>CONCATENATE("&gt;",F1742,"_",C1742," ",Z1742)</f>
        <v>&gt;AlphaV-r-d64_ Alpha</v>
      </c>
      <c r="AB1742" s="44" t="str">
        <f>P1742</f>
        <v>RGGYGCRCTKCCRATRTCCAGGAT</v>
      </c>
      <c r="AH1742" s="45">
        <v>1741</v>
      </c>
    </row>
    <row r="1743" spans="1:34" ht="14.25" customHeight="1" thickTop="1" thickBot="1" x14ac:dyDescent="0.25">
      <c r="A1743" s="71">
        <v>100</v>
      </c>
      <c r="B1743" s="53">
        <f>(I1743/1000)/(A1743/1000000)</f>
        <v>567</v>
      </c>
      <c r="C1743" s="220"/>
      <c r="F1743" s="81" t="s">
        <v>2793</v>
      </c>
      <c r="H1743" s="48">
        <v>567</v>
      </c>
      <c r="I1743" s="49">
        <v>56.7</v>
      </c>
      <c r="J1743" s="95">
        <v>416</v>
      </c>
      <c r="K1743" s="48" t="s">
        <v>3280</v>
      </c>
      <c r="L1743" s="50">
        <v>7330</v>
      </c>
      <c r="M1743" s="48">
        <v>52</v>
      </c>
      <c r="N1743" s="75">
        <v>63.6</v>
      </c>
      <c r="O1743" s="61">
        <v>567</v>
      </c>
      <c r="P1743" s="44" t="s">
        <v>2772</v>
      </c>
      <c r="Q1743" s="56">
        <v>24</v>
      </c>
      <c r="R1743" s="48" t="s">
        <v>384</v>
      </c>
      <c r="S1743" s="62" t="s">
        <v>385</v>
      </c>
      <c r="T1743" s="73"/>
      <c r="U1743" s="62"/>
      <c r="V1743" s="62"/>
      <c r="W1743" s="52">
        <v>27135813</v>
      </c>
      <c r="X1743" s="57"/>
      <c r="Z1743" s="104" t="s">
        <v>3298</v>
      </c>
      <c r="AA1743" s="47" t="str">
        <f>CONCATENATE("&gt;",F1743,"_",C1743," ",Z1743)</f>
        <v>&gt;AlphaV-r-WEE_ Alpha.WEE</v>
      </c>
      <c r="AB1743" s="44" t="str">
        <f>P1743</f>
        <v>GGGCGCACTTCCAATRTCCAAGAT</v>
      </c>
      <c r="AH1743" s="45">
        <v>1742</v>
      </c>
    </row>
    <row r="1744" spans="1:34" ht="14.25" customHeight="1" thickTop="1" thickBot="1" x14ac:dyDescent="0.25">
      <c r="A1744" s="71">
        <v>100</v>
      </c>
      <c r="B1744" s="53">
        <f>(I1744/1000)/(A1744/1000000)</f>
        <v>567.99999999999989</v>
      </c>
      <c r="C1744" s="220"/>
      <c r="F1744" s="81" t="s">
        <v>2794</v>
      </c>
      <c r="H1744" s="48">
        <v>568</v>
      </c>
      <c r="I1744" s="49">
        <v>56.8</v>
      </c>
      <c r="J1744" s="95">
        <v>417</v>
      </c>
      <c r="K1744" s="48" t="s">
        <v>3281</v>
      </c>
      <c r="L1744" s="50">
        <v>7346</v>
      </c>
      <c r="M1744" s="48">
        <v>66</v>
      </c>
      <c r="N1744" s="75">
        <v>69.5</v>
      </c>
      <c r="O1744" s="61">
        <v>568</v>
      </c>
      <c r="P1744" s="44" t="s">
        <v>2773</v>
      </c>
      <c r="Q1744" s="56">
        <v>24</v>
      </c>
      <c r="R1744" s="48" t="s">
        <v>384</v>
      </c>
      <c r="S1744" s="62" t="s">
        <v>385</v>
      </c>
      <c r="T1744" s="73"/>
      <c r="U1744" s="62"/>
      <c r="V1744" s="62"/>
      <c r="W1744" s="52">
        <v>27135814</v>
      </c>
      <c r="X1744" s="57"/>
      <c r="Z1744" s="104" t="s">
        <v>3233</v>
      </c>
      <c r="AA1744" s="47" t="str">
        <f>CONCATENATE("&gt;",F1744,"_",C1744," ",Z1744)</f>
        <v>&gt;AlphaV-r-MID_ Alpha.MIDV</v>
      </c>
      <c r="AB1744" s="44" t="str">
        <f>P1744</f>
        <v>CGGCGCGCTGCCTATGTCCAGGAT</v>
      </c>
      <c r="AH1744" s="45">
        <v>1743</v>
      </c>
    </row>
    <row r="1745" spans="1:34" ht="14.25" customHeight="1" thickTop="1" thickBot="1" x14ac:dyDescent="0.25">
      <c r="A1745" s="71">
        <v>100</v>
      </c>
      <c r="B1745" s="53">
        <f>(I1745/1000)/(A1745/1000000)</f>
        <v>536</v>
      </c>
      <c r="C1745" s="220"/>
      <c r="F1745" s="81" t="s">
        <v>2795</v>
      </c>
      <c r="H1745" s="48">
        <v>536</v>
      </c>
      <c r="I1745" s="49">
        <v>53.6</v>
      </c>
      <c r="J1745" s="95">
        <v>378</v>
      </c>
      <c r="K1745" s="48" t="s">
        <v>3282</v>
      </c>
      <c r="L1745" s="50">
        <v>7052</v>
      </c>
      <c r="M1745" s="48">
        <v>54</v>
      </c>
      <c r="N1745" s="75">
        <v>63.3</v>
      </c>
      <c r="O1745" s="61">
        <v>536</v>
      </c>
      <c r="P1745" s="44" t="s">
        <v>2774</v>
      </c>
      <c r="Q1745" s="56">
        <v>23</v>
      </c>
      <c r="R1745" s="48" t="s">
        <v>384</v>
      </c>
      <c r="S1745" s="62" t="s">
        <v>385</v>
      </c>
      <c r="T1745" s="73"/>
      <c r="U1745" s="62"/>
      <c r="V1745" s="62"/>
      <c r="W1745" s="52">
        <v>27135815</v>
      </c>
      <c r="X1745" s="57"/>
      <c r="Z1745" s="104" t="s">
        <v>3246</v>
      </c>
      <c r="AA1745" s="47" t="str">
        <f>CONCATENATE("&gt;",F1745,"_",C1745," ",Z1745)</f>
        <v>&gt;AlphaV-r-SIN_ Alpha.SindV</v>
      </c>
      <c r="AB1745" s="44" t="str">
        <f>P1745</f>
        <v>GGTGCGCTGCCWATGTCCAARAT</v>
      </c>
      <c r="AH1745" s="45">
        <v>1744</v>
      </c>
    </row>
    <row r="1746" spans="1:34" ht="14.25" customHeight="1" thickTop="1" thickBot="1" x14ac:dyDescent="0.25">
      <c r="A1746" s="71">
        <v>100</v>
      </c>
      <c r="B1746" s="53">
        <f>(I1746/1000)/(A1746/1000000)</f>
        <v>591</v>
      </c>
      <c r="C1746" s="220"/>
      <c r="F1746" s="81" t="s">
        <v>2796</v>
      </c>
      <c r="H1746" s="48">
        <v>591</v>
      </c>
      <c r="I1746" s="49">
        <v>59.1</v>
      </c>
      <c r="J1746" s="95">
        <v>417</v>
      </c>
      <c r="K1746" s="48" t="s">
        <v>3283</v>
      </c>
      <c r="L1746" s="50">
        <v>7058</v>
      </c>
      <c r="M1746" s="48">
        <v>63</v>
      </c>
      <c r="N1746" s="75">
        <v>66.900000000000006</v>
      </c>
      <c r="O1746" s="61">
        <v>591</v>
      </c>
      <c r="P1746" s="44" t="s">
        <v>2775</v>
      </c>
      <c r="Q1746" s="56">
        <v>23</v>
      </c>
      <c r="R1746" s="48" t="s">
        <v>384</v>
      </c>
      <c r="S1746" s="62" t="s">
        <v>385</v>
      </c>
      <c r="T1746" s="73"/>
      <c r="U1746" s="62"/>
      <c r="V1746" s="62"/>
      <c r="W1746" s="52">
        <v>27135816</v>
      </c>
      <c r="X1746" s="57"/>
      <c r="Z1746" s="104" t="s">
        <v>3299</v>
      </c>
      <c r="AA1746" s="47" t="str">
        <f>CONCATENATE("&gt;",F1746,"_",C1746," ",Z1746)</f>
        <v>&gt;AlphaV-r-CHK_ Alpha.CHK</v>
      </c>
      <c r="AB1746" s="44" t="str">
        <f>P1746</f>
        <v>GGCGCACTGCCGATRTCCAGGAT</v>
      </c>
      <c r="AH1746" s="45">
        <v>1745</v>
      </c>
    </row>
    <row r="1747" spans="1:34" ht="14.25" customHeight="1" thickTop="1" thickBot="1" x14ac:dyDescent="0.25">
      <c r="A1747" s="71">
        <v>100</v>
      </c>
      <c r="B1747" s="53">
        <f>(I1747/1000)/(A1747/1000000)</f>
        <v>555</v>
      </c>
      <c r="C1747" s="220"/>
      <c r="F1747" s="81" t="s">
        <v>2797</v>
      </c>
      <c r="H1747" s="48">
        <v>555</v>
      </c>
      <c r="I1747" s="49">
        <v>55.5</v>
      </c>
      <c r="J1747" s="95">
        <v>390</v>
      </c>
      <c r="K1747" s="48" t="s">
        <v>3273</v>
      </c>
      <c r="L1747" s="50">
        <v>7025</v>
      </c>
      <c r="M1747" s="48">
        <v>60</v>
      </c>
      <c r="N1747" s="75">
        <v>66</v>
      </c>
      <c r="O1747" s="61">
        <v>555</v>
      </c>
      <c r="P1747" s="44" t="s">
        <v>2776</v>
      </c>
      <c r="Q1747" s="56">
        <v>23</v>
      </c>
      <c r="R1747" s="48" t="s">
        <v>384</v>
      </c>
      <c r="S1747" s="62" t="s">
        <v>385</v>
      </c>
      <c r="T1747" s="73"/>
      <c r="U1747" s="62"/>
      <c r="V1747" s="62"/>
      <c r="W1747" s="52">
        <v>27135817</v>
      </c>
      <c r="X1747" s="57"/>
      <c r="Z1747" s="104" t="s">
        <v>3300</v>
      </c>
      <c r="AA1747" s="47" t="str">
        <f>CONCATENATE("&gt;",F1747,"_",C1747," ",Z1747)</f>
        <v>&gt;AlphaV-r-EEE_ Alpha.EEE</v>
      </c>
      <c r="AB1747" s="44" t="str">
        <f>P1747</f>
        <v>GGCGCGCTYCCRATATCCAGGAT</v>
      </c>
      <c r="AH1747" s="45">
        <v>1746</v>
      </c>
    </row>
    <row r="1748" spans="1:34" ht="14.25" customHeight="1" thickTop="1" thickBot="1" x14ac:dyDescent="0.25">
      <c r="A1748" s="71">
        <v>100</v>
      </c>
      <c r="B1748" s="53">
        <f>(I1748/1000)/(A1748/1000000)</f>
        <v>589.99999999999989</v>
      </c>
      <c r="C1748" s="220"/>
      <c r="F1748" s="81" t="s">
        <v>2798</v>
      </c>
      <c r="H1748" s="48">
        <v>590</v>
      </c>
      <c r="I1748" s="49">
        <v>59</v>
      </c>
      <c r="J1748" s="95">
        <v>434</v>
      </c>
      <c r="K1748" s="48" t="s">
        <v>3284</v>
      </c>
      <c r="L1748" s="50">
        <v>7365</v>
      </c>
      <c r="M1748" s="48">
        <v>52</v>
      </c>
      <c r="N1748" s="75">
        <v>63.6</v>
      </c>
      <c r="O1748" s="61">
        <v>590</v>
      </c>
      <c r="P1748" s="44" t="s">
        <v>2777</v>
      </c>
      <c r="Q1748" s="56">
        <v>24</v>
      </c>
      <c r="R1748" s="48" t="s">
        <v>384</v>
      </c>
      <c r="S1748" s="62" t="s">
        <v>385</v>
      </c>
      <c r="T1748" s="73"/>
      <c r="U1748" s="62"/>
      <c r="V1748" s="62"/>
      <c r="W1748" s="52">
        <v>27135818</v>
      </c>
      <c r="X1748" s="57"/>
      <c r="Z1748" s="104" t="s">
        <v>3301</v>
      </c>
      <c r="AA1748" s="47" t="str">
        <f>CONCATENATE("&gt;",F1748,"_",C1748," ",Z1748)</f>
        <v>&gt;AlphaV-r-VEE_ Alpha:VEE</v>
      </c>
      <c r="AB1748" s="44" t="str">
        <f>P1748</f>
        <v>RGGCGCACTTCCAATGTCWAGGAT</v>
      </c>
      <c r="AH1748" s="45">
        <v>1747</v>
      </c>
    </row>
    <row r="1749" spans="1:34" ht="14.25" customHeight="1" thickTop="1" thickBot="1" x14ac:dyDescent="0.25">
      <c r="A1749" s="71">
        <v>100</v>
      </c>
      <c r="B1749" s="53">
        <f>(I1749/1000)/(A1749/1000000)</f>
        <v>499</v>
      </c>
      <c r="F1749" s="81" t="s">
        <v>394</v>
      </c>
      <c r="H1749" s="48">
        <v>499</v>
      </c>
      <c r="I1749" s="49">
        <v>49.9</v>
      </c>
      <c r="J1749" s="95">
        <v>338</v>
      </c>
      <c r="K1749" s="48">
        <v>31747</v>
      </c>
      <c r="L1749" s="50">
        <v>6767</v>
      </c>
      <c r="M1749" s="48">
        <v>40</v>
      </c>
      <c r="N1749" s="75">
        <v>56.5</v>
      </c>
      <c r="O1749" s="61">
        <v>499</v>
      </c>
      <c r="P1749" s="44" t="s">
        <v>397</v>
      </c>
      <c r="Q1749" s="56">
        <v>22</v>
      </c>
      <c r="R1749" s="48" t="s">
        <v>384</v>
      </c>
      <c r="S1749" s="62" t="s">
        <v>385</v>
      </c>
      <c r="T1749" s="73"/>
      <c r="U1749" s="62"/>
      <c r="V1749" s="62"/>
      <c r="W1749" s="52">
        <v>27135819</v>
      </c>
      <c r="X1749" s="57"/>
      <c r="Z1749" s="104" t="s">
        <v>3239</v>
      </c>
      <c r="AA1749" s="47" t="str">
        <f>CONCATENATE("&gt;",F1749,"_",C1749," ",Z1749)</f>
        <v>&gt;RVF-forw_ Phlebo.RVFV</v>
      </c>
      <c r="AB1749" s="44" t="str">
        <f>P1749</f>
        <v>TGAAAATTCCTGAGACACATGG</v>
      </c>
      <c r="AH1749" s="45">
        <v>1748</v>
      </c>
    </row>
    <row r="1750" spans="1:34" ht="14.25" customHeight="1" thickTop="1" thickBot="1" x14ac:dyDescent="0.25">
      <c r="A1750" s="71">
        <v>100</v>
      </c>
      <c r="B1750" s="53">
        <f>(I1750/1000)/(A1750/1000000)</f>
        <v>465</v>
      </c>
      <c r="C1750" s="220"/>
      <c r="F1750" s="81" t="s">
        <v>398</v>
      </c>
      <c r="H1750" s="48">
        <v>465</v>
      </c>
      <c r="I1750" s="49">
        <v>46.5</v>
      </c>
      <c r="J1750" s="95">
        <v>295</v>
      </c>
      <c r="K1750" s="48">
        <v>43475</v>
      </c>
      <c r="L1750" s="50">
        <v>6347</v>
      </c>
      <c r="M1750" s="48">
        <v>42</v>
      </c>
      <c r="N1750" s="75">
        <v>55.9</v>
      </c>
      <c r="O1750" s="61">
        <v>465</v>
      </c>
      <c r="P1750" s="44" t="s">
        <v>401</v>
      </c>
      <c r="Q1750" s="56">
        <v>21</v>
      </c>
      <c r="R1750" s="48" t="s">
        <v>384</v>
      </c>
      <c r="S1750" s="62" t="s">
        <v>385</v>
      </c>
      <c r="T1750" s="73"/>
      <c r="U1750" s="62"/>
      <c r="V1750" s="62"/>
      <c r="W1750" s="52">
        <v>27135820</v>
      </c>
      <c r="X1750" s="57"/>
      <c r="Z1750" s="104" t="s">
        <v>3239</v>
      </c>
      <c r="AA1750" s="47" t="str">
        <f>CONCATENATE("&gt;",F1750,"_",C1750," ",Z1750)</f>
        <v>&gt;RVF-rev_ Phlebo.RVFV</v>
      </c>
      <c r="AB1750" s="44" t="str">
        <f>P1750</f>
        <v>ACTTCCTTGCATCATCTGATG</v>
      </c>
      <c r="AH1750" s="45">
        <v>1749</v>
      </c>
    </row>
    <row r="1751" spans="1:34" ht="14.25" customHeight="1" thickTop="1" thickBot="1" x14ac:dyDescent="0.25">
      <c r="A1751" s="71">
        <v>100</v>
      </c>
      <c r="B1751" s="53">
        <f>(I1751/1000)/(A1751/1000000)</f>
        <v>241</v>
      </c>
      <c r="C1751" s="220"/>
      <c r="F1751" s="81" t="s">
        <v>3285</v>
      </c>
      <c r="H1751" s="48">
        <v>241</v>
      </c>
      <c r="I1751" s="49">
        <v>24.1</v>
      </c>
      <c r="J1751" s="95">
        <v>186</v>
      </c>
      <c r="K1751" s="48">
        <v>30468</v>
      </c>
      <c r="L1751" s="50">
        <v>7711</v>
      </c>
      <c r="M1751" s="48">
        <v>36</v>
      </c>
      <c r="N1751" s="75">
        <v>58.1</v>
      </c>
      <c r="O1751" s="61">
        <v>241</v>
      </c>
      <c r="P1751" s="44" t="s">
        <v>1224</v>
      </c>
      <c r="Q1751" s="56">
        <v>25</v>
      </c>
      <c r="R1751" s="48" t="s">
        <v>384</v>
      </c>
      <c r="S1751" s="62" t="s">
        <v>385</v>
      </c>
      <c r="T1751" s="73"/>
      <c r="U1751" s="62"/>
      <c r="V1751" s="62"/>
      <c r="W1751" s="52">
        <v>27135821</v>
      </c>
      <c r="X1751" s="57"/>
      <c r="Z1751" s="104" t="s">
        <v>3304</v>
      </c>
      <c r="AA1751" s="47" t="str">
        <f>CONCATENATE("&gt;",F1751,"_",C1751," ",Z1751)</f>
        <v>&gt;Batai_Buny-S-f_ BunyaV.Bunyamw.Batai</v>
      </c>
      <c r="AB1751" s="44" t="str">
        <f>P1751</f>
        <v>GCTGGAAGGTTACTGTATTTAATAC</v>
      </c>
      <c r="AH1751" s="45">
        <v>1750</v>
      </c>
    </row>
    <row r="1752" spans="1:34" ht="14.25" customHeight="1" thickTop="1" thickBot="1" x14ac:dyDescent="0.25">
      <c r="A1752" s="71">
        <v>100</v>
      </c>
      <c r="B1752" s="53">
        <f>(I1752/1000)/(A1752/1000000)</f>
        <v>555</v>
      </c>
      <c r="C1752" s="220"/>
      <c r="F1752" s="81" t="s">
        <v>3286</v>
      </c>
      <c r="H1752" s="48">
        <v>555</v>
      </c>
      <c r="I1752" s="49">
        <v>55.5</v>
      </c>
      <c r="J1752" s="95">
        <v>375</v>
      </c>
      <c r="K1752" s="48" t="s">
        <v>3287</v>
      </c>
      <c r="L1752" s="50">
        <v>6759</v>
      </c>
      <c r="M1752" s="48">
        <v>50</v>
      </c>
      <c r="N1752" s="75">
        <v>60.3</v>
      </c>
      <c r="O1752" s="61">
        <v>555</v>
      </c>
      <c r="P1752" s="44" t="s">
        <v>1227</v>
      </c>
      <c r="Q1752" s="56">
        <v>22</v>
      </c>
      <c r="R1752" s="48" t="s">
        <v>384</v>
      </c>
      <c r="S1752" s="62" t="s">
        <v>385</v>
      </c>
      <c r="T1752" s="73"/>
      <c r="U1752" s="62"/>
      <c r="V1752" s="62"/>
      <c r="W1752" s="52">
        <v>27135822</v>
      </c>
      <c r="X1752" s="57"/>
      <c r="Z1752" s="104" t="s">
        <v>3304</v>
      </c>
      <c r="AA1752" s="47" t="str">
        <f>CONCATENATE("&gt;",F1752,"_",C1752," ",Z1752)</f>
        <v>&gt;Batai_Buny-S-r_ BunyaV.Bunyamw.Batai</v>
      </c>
      <c r="AB1752" s="44" t="str">
        <f>P1752</f>
        <v>CAAGGAATCCACTGAGTCTGTG</v>
      </c>
      <c r="AH1752" s="45">
        <v>1751</v>
      </c>
    </row>
    <row r="1753" spans="1:34" ht="14.25" customHeight="1" thickTop="1" thickBot="1" x14ac:dyDescent="0.25">
      <c r="A1753" s="71">
        <v>100</v>
      </c>
      <c r="B1753" s="53">
        <f>(I1753/1000)/(A1753/1000000)</f>
        <v>246</v>
      </c>
      <c r="C1753" s="220"/>
      <c r="F1753" s="81" t="s">
        <v>3288</v>
      </c>
      <c r="H1753" s="48">
        <v>246</v>
      </c>
      <c r="I1753" s="49">
        <v>24.6</v>
      </c>
      <c r="J1753" s="95">
        <v>188</v>
      </c>
      <c r="K1753" s="48">
        <v>29007</v>
      </c>
      <c r="L1753" s="50">
        <v>7651</v>
      </c>
      <c r="M1753" s="48">
        <v>52</v>
      </c>
      <c r="N1753" s="75">
        <v>64.599999999999994</v>
      </c>
      <c r="O1753" s="61">
        <v>246</v>
      </c>
      <c r="P1753" s="44" t="s">
        <v>1577</v>
      </c>
      <c r="Q1753" s="56">
        <v>25</v>
      </c>
      <c r="R1753" s="48" t="s">
        <v>384</v>
      </c>
      <c r="S1753" s="62" t="s">
        <v>385</v>
      </c>
      <c r="T1753" s="73"/>
      <c r="U1753" s="62"/>
      <c r="V1753" s="62"/>
      <c r="W1753" s="52">
        <v>27135823</v>
      </c>
      <c r="X1753" s="57"/>
      <c r="Z1753" s="104" t="s">
        <v>3304</v>
      </c>
      <c r="AA1753" s="47" t="str">
        <f>CONCATENATE("&gt;",F1753,"_",C1753," ",Z1753)</f>
        <v>&gt;Batai_Buny-S-p_ BunyaV.Bunyamw.Batai</v>
      </c>
      <c r="AB1753" s="44" t="str">
        <f>P1753</f>
        <v>AACAGTCCAGTTCCAGACGATGGTC</v>
      </c>
      <c r="AH1753" s="45">
        <v>1752</v>
      </c>
    </row>
    <row r="1754" spans="1:34" ht="14.25" customHeight="1" thickTop="1" thickBot="1" x14ac:dyDescent="0.25">
      <c r="A1754" s="71">
        <v>100</v>
      </c>
      <c r="B1754" s="53">
        <f>(I1754/1000)/(A1754/1000000)</f>
        <v>250</v>
      </c>
      <c r="C1754" s="220"/>
      <c r="F1754" s="81" t="s">
        <v>2799</v>
      </c>
      <c r="H1754" s="48">
        <v>250</v>
      </c>
      <c r="I1754" s="49">
        <v>25</v>
      </c>
      <c r="J1754" s="95">
        <v>192</v>
      </c>
      <c r="K1754" s="48">
        <v>45474</v>
      </c>
      <c r="L1754" s="50">
        <v>7700</v>
      </c>
      <c r="M1754" s="48">
        <v>32</v>
      </c>
      <c r="N1754" s="75">
        <v>56.4</v>
      </c>
      <c r="O1754" s="61">
        <v>250</v>
      </c>
      <c r="P1754" s="44" t="s">
        <v>2778</v>
      </c>
      <c r="Q1754" s="56">
        <v>25</v>
      </c>
      <c r="R1754" s="48" t="s">
        <v>384</v>
      </c>
      <c r="S1754" s="62" t="s">
        <v>385</v>
      </c>
      <c r="T1754" s="73"/>
      <c r="U1754" s="62"/>
      <c r="V1754" s="62"/>
      <c r="W1754" s="52">
        <v>27135824</v>
      </c>
      <c r="X1754" s="57"/>
      <c r="Z1754" s="104" t="s">
        <v>3318</v>
      </c>
      <c r="AA1754" s="47" t="str">
        <f>CONCATENATE("&gt;",F1754,"_",C1754," ",Z1754)</f>
        <v>&gt;Buny-S-f_ BunyaV.</v>
      </c>
      <c r="AB1754" s="44" t="str">
        <f>P1754</f>
        <v>GCTGGAAGATTACTGTATWTAATAC</v>
      </c>
      <c r="AH1754" s="45">
        <v>1753</v>
      </c>
    </row>
    <row r="1755" spans="1:34" ht="14.25" customHeight="1" thickTop="1" thickBot="1" x14ac:dyDescent="0.25">
      <c r="A1755" s="71">
        <v>100</v>
      </c>
      <c r="B1755" s="53">
        <f>(I1755/1000)/(A1755/1000000)</f>
        <v>231</v>
      </c>
      <c r="C1755" s="220"/>
      <c r="F1755" s="81" t="s">
        <v>2800</v>
      </c>
      <c r="H1755" s="48">
        <v>231</v>
      </c>
      <c r="I1755" s="49">
        <v>23.1</v>
      </c>
      <c r="J1755" s="95">
        <v>178</v>
      </c>
      <c r="K1755" s="48">
        <v>23529</v>
      </c>
      <c r="L1755" s="50">
        <v>7700</v>
      </c>
      <c r="M1755" s="48">
        <v>36</v>
      </c>
      <c r="N1755" s="75">
        <v>58.1</v>
      </c>
      <c r="O1755" s="61">
        <v>231</v>
      </c>
      <c r="P1755" s="44" t="s">
        <v>2779</v>
      </c>
      <c r="Q1755" s="56">
        <v>25</v>
      </c>
      <c r="R1755" s="48" t="s">
        <v>384</v>
      </c>
      <c r="S1755" s="62" t="s">
        <v>385</v>
      </c>
      <c r="T1755" s="73"/>
      <c r="U1755" s="62"/>
      <c r="V1755" s="62"/>
      <c r="W1755" s="52">
        <v>27135825</v>
      </c>
      <c r="X1755" s="57"/>
      <c r="Z1755" s="104" t="s">
        <v>3318</v>
      </c>
      <c r="AA1755" s="47" t="str">
        <f>CONCATENATE("&gt;",F1755,"_",C1755," ",Z1755)</f>
        <v>&gt;Ilesha-S-f_ BunyaV.</v>
      </c>
      <c r="AB1755" s="44" t="str">
        <f>P1755</f>
        <v>GCTGGAAGATTKCYGTATATAATAC</v>
      </c>
      <c r="AH1755" s="45">
        <v>1754</v>
      </c>
    </row>
    <row r="1756" spans="1:34" ht="14.25" customHeight="1" thickTop="1" thickBot="1" x14ac:dyDescent="0.25">
      <c r="A1756" s="71">
        <v>100</v>
      </c>
      <c r="B1756" s="53">
        <f>(I1756/1000)/(A1756/1000000)</f>
        <v>463.99999999999994</v>
      </c>
      <c r="C1756" s="220"/>
      <c r="F1756" s="81" t="s">
        <v>2801</v>
      </c>
      <c r="H1756" s="48">
        <v>464</v>
      </c>
      <c r="I1756" s="49">
        <v>46.4</v>
      </c>
      <c r="J1756" s="95">
        <v>315</v>
      </c>
      <c r="K1756" s="48">
        <v>16742</v>
      </c>
      <c r="L1756" s="50">
        <v>6792</v>
      </c>
      <c r="M1756" s="48">
        <v>56</v>
      </c>
      <c r="N1756" s="75">
        <v>63.1</v>
      </c>
      <c r="O1756" s="61">
        <v>464</v>
      </c>
      <c r="P1756" s="44" t="s">
        <v>2780</v>
      </c>
      <c r="Q1756" s="56">
        <v>22</v>
      </c>
      <c r="R1756" s="48" t="s">
        <v>384</v>
      </c>
      <c r="S1756" s="62" t="s">
        <v>385</v>
      </c>
      <c r="T1756" s="73"/>
      <c r="U1756" s="62"/>
      <c r="V1756" s="62"/>
      <c r="W1756" s="52">
        <v>27135826</v>
      </c>
      <c r="X1756" s="57"/>
      <c r="Z1756" s="104" t="s">
        <v>3318</v>
      </c>
      <c r="AA1756" s="47" t="str">
        <f>CONCATENATE("&gt;",F1756,"_",C1756," ",Z1756)</f>
        <v>&gt;Ilesha-S-r_ BunyaV.</v>
      </c>
      <c r="AB1756" s="44" t="str">
        <f>P1756</f>
        <v>CAAGGWATCCACTGAGKCGGTG</v>
      </c>
      <c r="AH1756" s="45">
        <v>1755</v>
      </c>
    </row>
    <row r="1757" spans="1:34" ht="14.25" customHeight="1" thickTop="1" thickBot="1" x14ac:dyDescent="0.25">
      <c r="A1757" s="71">
        <v>100</v>
      </c>
      <c r="B1757" s="53">
        <f>(I1757/1000)/(A1757/1000000)</f>
        <v>216</v>
      </c>
      <c r="C1757" s="220"/>
      <c r="F1757" s="81" t="s">
        <v>3289</v>
      </c>
      <c r="H1757" s="48">
        <v>216</v>
      </c>
      <c r="I1757" s="49">
        <v>21.6</v>
      </c>
      <c r="J1757" s="95">
        <v>171</v>
      </c>
      <c r="K1757" s="48">
        <v>44348</v>
      </c>
      <c r="L1757" s="50">
        <v>7922</v>
      </c>
      <c r="M1757" s="48">
        <v>40</v>
      </c>
      <c r="N1757" s="75">
        <v>60.9</v>
      </c>
      <c r="O1757" s="61">
        <v>216</v>
      </c>
      <c r="P1757" s="44" t="s">
        <v>2786</v>
      </c>
      <c r="Q1757" s="56">
        <v>26</v>
      </c>
      <c r="R1757" s="48" t="s">
        <v>384</v>
      </c>
      <c r="S1757" s="62" t="s">
        <v>385</v>
      </c>
      <c r="T1757" s="73"/>
      <c r="U1757" s="62"/>
      <c r="V1757" s="62"/>
      <c r="W1757" s="52">
        <v>27135827</v>
      </c>
      <c r="X1757" s="57"/>
      <c r="Z1757" s="104" t="s">
        <v>3315</v>
      </c>
      <c r="AA1757" s="47" t="str">
        <f>CONCATENATE("&gt;",F1757,"_",C1757," ",Z1757)</f>
        <v>&gt;Simbu-S-f_ BunyaV.Simbu</v>
      </c>
      <c r="AB1757" s="44" t="str">
        <f>P1757</f>
        <v>TAGAGTCTTCTTCCTCAAYCAGAAGA</v>
      </c>
      <c r="AH1757" s="45">
        <v>1756</v>
      </c>
    </row>
    <row r="1758" spans="1:34" ht="14.25" customHeight="1" thickTop="1" thickBot="1" x14ac:dyDescent="0.25">
      <c r="A1758" s="71">
        <v>100</v>
      </c>
      <c r="B1758" s="53">
        <f>(I1758/1000)/(A1758/1000000)</f>
        <v>214.99999999999997</v>
      </c>
      <c r="C1758" s="220"/>
      <c r="F1758" s="81" t="s">
        <v>3290</v>
      </c>
      <c r="H1758" s="48">
        <v>215</v>
      </c>
      <c r="I1758" s="49">
        <v>21.5</v>
      </c>
      <c r="J1758" s="95">
        <v>166</v>
      </c>
      <c r="K1758" s="48">
        <v>13667</v>
      </c>
      <c r="L1758" s="50">
        <v>7737</v>
      </c>
      <c r="M1758" s="48">
        <v>34</v>
      </c>
      <c r="N1758" s="75">
        <v>57.2</v>
      </c>
      <c r="O1758" s="61">
        <v>215</v>
      </c>
      <c r="P1758" s="44" t="s">
        <v>2787</v>
      </c>
      <c r="Q1758" s="56">
        <v>25</v>
      </c>
      <c r="R1758" s="48" t="s">
        <v>384</v>
      </c>
      <c r="S1758" s="62" t="s">
        <v>385</v>
      </c>
      <c r="T1758" s="73"/>
      <c r="U1758" s="62"/>
      <c r="V1758" s="62"/>
      <c r="W1758" s="52">
        <v>27135828</v>
      </c>
      <c r="X1758" s="57"/>
      <c r="Z1758" s="104" t="s">
        <v>3315</v>
      </c>
      <c r="AA1758" s="47" t="str">
        <f>CONCATENATE("&gt;",F1758,"_",C1758," ",Z1758)</f>
        <v>&gt;Simbu-S-r_ BunyaV.Simbu</v>
      </c>
      <c r="AB1758" s="44" t="str">
        <f>P1758</f>
        <v>TAYTGGGGAAAATGGTTATTAACCA</v>
      </c>
      <c r="AH1758" s="45">
        <v>1757</v>
      </c>
    </row>
    <row r="1759" spans="1:34" ht="14.25" customHeight="1" thickTop="1" thickBot="1" x14ac:dyDescent="0.25">
      <c r="A1759" s="71">
        <v>100</v>
      </c>
      <c r="B1759" s="53">
        <f>(I1759/1000)/(A1759/1000000)</f>
        <v>263</v>
      </c>
      <c r="C1759" s="220"/>
      <c r="F1759" s="81" t="s">
        <v>3291</v>
      </c>
      <c r="H1759" s="48">
        <v>263</v>
      </c>
      <c r="I1759" s="49">
        <v>26.3</v>
      </c>
      <c r="J1759" s="95">
        <v>204</v>
      </c>
      <c r="K1759" s="48">
        <v>33055</v>
      </c>
      <c r="L1759" s="50">
        <v>7779</v>
      </c>
      <c r="M1759" s="48">
        <v>44</v>
      </c>
      <c r="N1759" s="75">
        <v>61.3</v>
      </c>
      <c r="O1759" s="61">
        <v>263</v>
      </c>
      <c r="P1759" s="44" t="s">
        <v>2745</v>
      </c>
      <c r="Q1759" s="56">
        <v>25</v>
      </c>
      <c r="R1759" s="48" t="s">
        <v>384</v>
      </c>
      <c r="S1759" s="62" t="s">
        <v>385</v>
      </c>
      <c r="T1759" s="73"/>
      <c r="U1759" s="62"/>
      <c r="V1759" s="62"/>
      <c r="W1759" s="52">
        <v>27135829</v>
      </c>
      <c r="X1759" s="57"/>
      <c r="Z1759" s="104" t="s">
        <v>3318</v>
      </c>
      <c r="AA1759" s="47" t="str">
        <f>CONCATENATE("&gt;",F1759,"_",C1759," ",Z1759)</f>
        <v>&gt;Buny-M-f_ BunyaV.</v>
      </c>
      <c r="AB1759" s="44" t="str">
        <f>P1759</f>
        <v>GGTATAGAAGGGGCATTCATAACAG</v>
      </c>
      <c r="AH1759" s="45">
        <v>1758</v>
      </c>
    </row>
    <row r="1760" spans="1:34" ht="14.25" customHeight="1" thickTop="1" thickBot="1" x14ac:dyDescent="0.25">
      <c r="A1760" s="71">
        <v>100</v>
      </c>
      <c r="B1760" s="53">
        <f>(I1760/1000)/(A1760/1000000)</f>
        <v>536</v>
      </c>
      <c r="C1760" s="220"/>
      <c r="F1760" s="81" t="s">
        <v>3292</v>
      </c>
      <c r="H1760" s="48">
        <v>536</v>
      </c>
      <c r="I1760" s="49">
        <v>53.6</v>
      </c>
      <c r="J1760" s="95">
        <v>309</v>
      </c>
      <c r="K1760" s="48">
        <v>17472</v>
      </c>
      <c r="L1760" s="50">
        <v>5751</v>
      </c>
      <c r="M1760" s="48">
        <v>52</v>
      </c>
      <c r="N1760" s="75">
        <v>56.7</v>
      </c>
      <c r="O1760" s="61">
        <v>536</v>
      </c>
      <c r="P1760" s="44" t="s">
        <v>2747</v>
      </c>
      <c r="Q1760" s="56">
        <v>19</v>
      </c>
      <c r="R1760" s="48" t="s">
        <v>384</v>
      </c>
      <c r="S1760" s="62" t="s">
        <v>385</v>
      </c>
      <c r="T1760" s="73"/>
      <c r="U1760" s="62"/>
      <c r="V1760" s="62"/>
      <c r="W1760" s="52">
        <v>27135830</v>
      </c>
      <c r="X1760" s="57"/>
      <c r="Z1760" s="104" t="s">
        <v>3318</v>
      </c>
      <c r="AA1760" s="47" t="str">
        <f>CONCATENATE("&gt;",F1760,"_",C1760," ",Z1760)</f>
        <v>&gt;Buny-M-r_ BunyaV.</v>
      </c>
      <c r="AB1760" s="44" t="str">
        <f>P1760</f>
        <v>TTGACAGCCAAGCACCCAA</v>
      </c>
      <c r="AH1760" s="45">
        <v>1759</v>
      </c>
    </row>
    <row r="1761" spans="1:34" ht="14.25" customHeight="1" thickTop="1" thickBot="1" x14ac:dyDescent="0.25">
      <c r="A1761" s="71">
        <v>100</v>
      </c>
      <c r="B1761" s="53">
        <f>(I1761/1000)/(A1761/1000000)</f>
        <v>203.99999999999997</v>
      </c>
      <c r="C1761" s="220"/>
      <c r="F1761" s="81" t="s">
        <v>3293</v>
      </c>
      <c r="H1761" s="48">
        <v>204</v>
      </c>
      <c r="I1761" s="49">
        <v>20.399999999999999</v>
      </c>
      <c r="J1761" s="95">
        <v>162</v>
      </c>
      <c r="K1761" s="48">
        <v>30072</v>
      </c>
      <c r="L1761" s="50">
        <v>7955</v>
      </c>
      <c r="M1761" s="48">
        <v>50</v>
      </c>
      <c r="N1761" s="75">
        <v>64.8</v>
      </c>
      <c r="O1761" s="61">
        <v>204</v>
      </c>
      <c r="P1761" s="44" t="s">
        <v>2748</v>
      </c>
      <c r="Q1761" s="56">
        <v>26</v>
      </c>
      <c r="R1761" s="48" t="s">
        <v>384</v>
      </c>
      <c r="S1761" s="62" t="s">
        <v>385</v>
      </c>
      <c r="T1761" s="73"/>
      <c r="U1761" s="62"/>
      <c r="V1761" s="62"/>
      <c r="W1761" s="52">
        <v>27135831</v>
      </c>
      <c r="X1761" s="57"/>
      <c r="Z1761" s="104" t="s">
        <v>3318</v>
      </c>
      <c r="AA1761" s="47" t="str">
        <f>CONCATENATE("&gt;",F1761,"_",C1761," ",Z1761)</f>
        <v>&gt;Buny-M-p_ BunyaV.</v>
      </c>
      <c r="AB1761" s="44" t="str">
        <f>P1761</f>
        <v>TGACGAACATTGCACTGGCCAATGTC</v>
      </c>
      <c r="AH1761" s="45">
        <v>1760</v>
      </c>
    </row>
    <row r="1762" spans="1:34" ht="14.25" customHeight="1" thickTop="1" thickBot="1" x14ac:dyDescent="0.25">
      <c r="A1762" s="71">
        <v>100</v>
      </c>
      <c r="B1762" s="53">
        <f>(I1762/1000)/(A1762/1000000)</f>
        <v>268</v>
      </c>
      <c r="C1762" s="220"/>
      <c r="F1762" s="81" t="s">
        <v>2802</v>
      </c>
      <c r="H1762" s="48">
        <v>268</v>
      </c>
      <c r="I1762" s="49">
        <v>26.8</v>
      </c>
      <c r="J1762" s="95">
        <v>207</v>
      </c>
      <c r="K1762" s="48">
        <v>30864</v>
      </c>
      <c r="L1762" s="50">
        <v>7730</v>
      </c>
      <c r="M1762" s="48">
        <v>40</v>
      </c>
      <c r="N1762" s="75">
        <v>59.7</v>
      </c>
      <c r="O1762" s="61">
        <v>268</v>
      </c>
      <c r="P1762" s="44" t="s">
        <v>2781</v>
      </c>
      <c r="Q1762" s="56">
        <v>25</v>
      </c>
      <c r="R1762" s="48" t="s">
        <v>384</v>
      </c>
      <c r="S1762" s="62" t="s">
        <v>385</v>
      </c>
      <c r="T1762" s="73"/>
      <c r="U1762" s="62"/>
      <c r="V1762" s="62"/>
      <c r="W1762" s="52">
        <v>27135832</v>
      </c>
      <c r="X1762" s="57"/>
      <c r="Z1762" s="104" t="s">
        <v>3304</v>
      </c>
      <c r="AA1762" s="47" t="str">
        <f>CONCATENATE("&gt;",F1762,"_",C1762," ",Z1762)</f>
        <v>&gt;Batai.Batai-M-f_ BunyaV.Bunyamw.Batai</v>
      </c>
      <c r="AB1762" s="44" t="str">
        <f>P1762</f>
        <v>GGRGTAGATTCAGCATAYATAACTG</v>
      </c>
      <c r="AH1762" s="45">
        <v>1761</v>
      </c>
    </row>
    <row r="1763" spans="1:34" ht="14.25" customHeight="1" thickTop="1" thickBot="1" x14ac:dyDescent="0.25">
      <c r="A1763" s="71">
        <v>100</v>
      </c>
      <c r="B1763" s="53">
        <f>(I1763/1000)/(A1763/1000000)</f>
        <v>258</v>
      </c>
      <c r="C1763" s="220"/>
      <c r="F1763" s="81" t="s">
        <v>2803</v>
      </c>
      <c r="H1763" s="48">
        <v>258</v>
      </c>
      <c r="I1763" s="49">
        <v>25.8</v>
      </c>
      <c r="J1763" s="95">
        <v>199</v>
      </c>
      <c r="K1763" s="48">
        <v>18080</v>
      </c>
      <c r="L1763" s="50">
        <v>7733</v>
      </c>
      <c r="M1763" s="48">
        <v>38</v>
      </c>
      <c r="N1763" s="75">
        <v>58.9</v>
      </c>
      <c r="O1763" s="61">
        <v>258</v>
      </c>
      <c r="P1763" s="44" t="s">
        <v>2782</v>
      </c>
      <c r="Q1763" s="56">
        <v>25</v>
      </c>
      <c r="R1763" s="48" t="s">
        <v>384</v>
      </c>
      <c r="S1763" s="62" t="s">
        <v>385</v>
      </c>
      <c r="T1763" s="73"/>
      <c r="U1763" s="62"/>
      <c r="V1763" s="62"/>
      <c r="W1763" s="52">
        <v>27135833</v>
      </c>
      <c r="X1763" s="57"/>
      <c r="Z1763" s="104" t="s">
        <v>3304</v>
      </c>
      <c r="AA1763" s="47" t="str">
        <f>CONCATENATE("&gt;",F1763,"_",C1763," ",Z1763)</f>
        <v>&gt;Batai.Ngari-M-f_ BunyaV.Bunyamw.Batai</v>
      </c>
      <c r="AB1763" s="44" t="str">
        <f>P1763</f>
        <v>GGAGTAGATTCAGCATATATAKCTG</v>
      </c>
      <c r="AH1763" s="45">
        <v>1762</v>
      </c>
    </row>
    <row r="1764" spans="1:34" ht="14.25" customHeight="1" thickTop="1" thickBot="1" x14ac:dyDescent="0.25">
      <c r="A1764" s="71">
        <v>100</v>
      </c>
      <c r="B1764" s="53">
        <f>(I1764/1000)/(A1764/1000000)</f>
        <v>254.99999999999997</v>
      </c>
      <c r="C1764" s="220"/>
      <c r="F1764" s="81" t="s">
        <v>2804</v>
      </c>
      <c r="H1764" s="48">
        <v>255</v>
      </c>
      <c r="I1764" s="49">
        <v>25.5</v>
      </c>
      <c r="J1764" s="95">
        <v>197</v>
      </c>
      <c r="K1764" s="48">
        <v>18810</v>
      </c>
      <c r="L1764" s="50">
        <v>7722</v>
      </c>
      <c r="M1764" s="48">
        <v>38</v>
      </c>
      <c r="N1764" s="75">
        <v>58.9</v>
      </c>
      <c r="O1764" s="61">
        <v>255</v>
      </c>
      <c r="P1764" s="44" t="s">
        <v>2783</v>
      </c>
      <c r="Q1764" s="56">
        <v>25</v>
      </c>
      <c r="R1764" s="48" t="s">
        <v>384</v>
      </c>
      <c r="S1764" s="62" t="s">
        <v>385</v>
      </c>
      <c r="T1764" s="73"/>
      <c r="U1764" s="62"/>
      <c r="V1764" s="62"/>
      <c r="W1764" s="52">
        <v>27135834</v>
      </c>
      <c r="X1764" s="57"/>
      <c r="Z1764" s="104" t="s">
        <v>3304</v>
      </c>
      <c r="AA1764" s="47" t="str">
        <f>CONCATENATE("&gt;",F1764,"_",C1764," ",Z1764)</f>
        <v>&gt;Batai-M-f_ BunyaV.Bunyamw.Batai</v>
      </c>
      <c r="AB1764" s="44" t="str">
        <f>P1764</f>
        <v>GGAGTAGATTCAGCATAYATAACTG</v>
      </c>
      <c r="AH1764" s="45">
        <v>1763</v>
      </c>
    </row>
    <row r="1765" spans="1:34" ht="14.25" customHeight="1" thickTop="1" thickBot="1" x14ac:dyDescent="0.25">
      <c r="A1765" s="71">
        <v>100</v>
      </c>
      <c r="B1765" s="53">
        <f>(I1765/1000)/(A1765/1000000)</f>
        <v>513</v>
      </c>
      <c r="C1765" s="220"/>
      <c r="F1765" s="81" t="s">
        <v>2805</v>
      </c>
      <c r="H1765" s="48">
        <v>513</v>
      </c>
      <c r="I1765" s="49">
        <v>51.3</v>
      </c>
      <c r="J1765" s="95">
        <v>296</v>
      </c>
      <c r="K1765" s="48">
        <v>43596</v>
      </c>
      <c r="L1765" s="50">
        <v>5766</v>
      </c>
      <c r="M1765" s="48">
        <v>47</v>
      </c>
      <c r="N1765" s="75">
        <v>54.5</v>
      </c>
      <c r="O1765" s="61">
        <v>513</v>
      </c>
      <c r="P1765" s="44" t="s">
        <v>2784</v>
      </c>
      <c r="Q1765" s="56">
        <v>19</v>
      </c>
      <c r="R1765" s="48" t="s">
        <v>384</v>
      </c>
      <c r="S1765" s="62" t="s">
        <v>385</v>
      </c>
      <c r="T1765" s="73"/>
      <c r="U1765" s="62"/>
      <c r="V1765" s="62"/>
      <c r="W1765" s="52">
        <v>27135835</v>
      </c>
      <c r="X1765" s="57"/>
      <c r="Z1765" s="104" t="s">
        <v>3304</v>
      </c>
      <c r="AA1765" s="47" t="str">
        <f>CONCATENATE("&gt;",F1765,"_",C1765," ",Z1765)</f>
        <v>&gt;Batai.Ngari-M-r_ BunyaV.Bunyamw.Batai</v>
      </c>
      <c r="AB1765" s="44" t="str">
        <f>P1765</f>
        <v>TTTACAGCAAGGCACCCAA</v>
      </c>
      <c r="AH1765" s="45">
        <v>1764</v>
      </c>
    </row>
    <row r="1766" spans="1:34" ht="14.25" customHeight="1" thickTop="1" thickBot="1" x14ac:dyDescent="0.25">
      <c r="A1766" s="71">
        <v>100</v>
      </c>
      <c r="B1766" s="53">
        <f>(I1766/1000)/(A1766/1000000)</f>
        <v>527</v>
      </c>
      <c r="C1766" s="220"/>
      <c r="F1766" s="81" t="s">
        <v>2806</v>
      </c>
      <c r="H1766" s="48">
        <v>527</v>
      </c>
      <c r="I1766" s="49">
        <v>52.7</v>
      </c>
      <c r="J1766" s="95">
        <v>305</v>
      </c>
      <c r="K1766" s="48">
        <v>17472</v>
      </c>
      <c r="L1766" s="50">
        <v>5786</v>
      </c>
      <c r="M1766" s="48">
        <v>47</v>
      </c>
      <c r="N1766" s="75">
        <v>54.5</v>
      </c>
      <c r="O1766" s="61">
        <v>527</v>
      </c>
      <c r="P1766" s="44" t="s">
        <v>2785</v>
      </c>
      <c r="Q1766" s="56">
        <v>19</v>
      </c>
      <c r="R1766" s="48" t="s">
        <v>384</v>
      </c>
      <c r="S1766" s="62" t="s">
        <v>385</v>
      </c>
      <c r="T1766" s="73"/>
      <c r="U1766" s="62"/>
      <c r="V1766" s="62"/>
      <c r="W1766" s="52">
        <v>27135836</v>
      </c>
      <c r="X1766" s="57"/>
      <c r="Y1766" s="220"/>
      <c r="Z1766" s="104" t="s">
        <v>3304</v>
      </c>
      <c r="AA1766" s="47" t="str">
        <f>CONCATENATE("&gt;",F1766,"_",C1766," ",Z1766)</f>
        <v>&gt;Batai-M-r_ BunyaV.Bunyamw.Batai</v>
      </c>
      <c r="AB1766" s="44" t="str">
        <f>P1766</f>
        <v>TTKACAGCAAGRCAYCCRA</v>
      </c>
      <c r="AH1766" s="45">
        <v>1765</v>
      </c>
    </row>
    <row r="1767" spans="1:34" ht="14.25" customHeight="1" thickTop="1" thickBot="1" x14ac:dyDescent="0.25">
      <c r="A1767" s="71">
        <v>100</v>
      </c>
      <c r="B1767" s="53">
        <f>(I1767/1000)/(A1767/1000000)</f>
        <v>212.99999999999997</v>
      </c>
      <c r="C1767" s="220"/>
      <c r="F1767" s="81" t="s">
        <v>3294</v>
      </c>
      <c r="H1767" s="48">
        <v>213</v>
      </c>
      <c r="I1767" s="49">
        <v>21.3</v>
      </c>
      <c r="J1767" s="95">
        <v>186</v>
      </c>
      <c r="K1767" s="48">
        <v>22828</v>
      </c>
      <c r="L1767" s="50">
        <v>8722</v>
      </c>
      <c r="M1767" s="48">
        <v>42</v>
      </c>
      <c r="N1767" s="75">
        <v>63.7</v>
      </c>
      <c r="O1767" s="61">
        <v>213</v>
      </c>
      <c r="P1767" s="44" t="s">
        <v>2759</v>
      </c>
      <c r="Q1767" s="56">
        <v>28</v>
      </c>
      <c r="R1767" s="48" t="s">
        <v>384</v>
      </c>
      <c r="S1767" s="62" t="s">
        <v>385</v>
      </c>
      <c r="T1767" s="73"/>
      <c r="U1767" s="62"/>
      <c r="V1767" s="62"/>
      <c r="W1767" s="52">
        <v>27135837</v>
      </c>
      <c r="X1767" s="57"/>
      <c r="Z1767" s="104" t="s">
        <v>3205</v>
      </c>
      <c r="AA1767" s="47" t="str">
        <f>CONCATENATE("&gt;",F1767,"_",C1767," ",Z1767)</f>
        <v>&gt;CCHFV-S-f_ Nairo.CCHFV</v>
      </c>
      <c r="AB1767" s="44" t="str">
        <f>P1767</f>
        <v>CAAGRGGTACCAAGAAAATGAARAAGGC</v>
      </c>
      <c r="AH1767" s="45">
        <v>1766</v>
      </c>
    </row>
    <row r="1768" spans="1:34" ht="14.25" customHeight="1" thickTop="1" thickBot="1" x14ac:dyDescent="0.25">
      <c r="A1768" s="71">
        <v>100</v>
      </c>
      <c r="B1768" s="53">
        <f>(I1768/1000)/(A1768/1000000)</f>
        <v>243.99999999999997</v>
      </c>
      <c r="C1768" s="220"/>
      <c r="F1768" s="81" t="s">
        <v>3295</v>
      </c>
      <c r="H1768" s="48">
        <v>244</v>
      </c>
      <c r="I1768" s="49">
        <v>24.4</v>
      </c>
      <c r="J1768" s="95">
        <v>187</v>
      </c>
      <c r="K1768" s="48">
        <v>35947</v>
      </c>
      <c r="L1768" s="50">
        <v>7665</v>
      </c>
      <c r="M1768" s="48">
        <v>52</v>
      </c>
      <c r="N1768" s="75">
        <v>64.599999999999994</v>
      </c>
      <c r="O1768" s="61">
        <v>244</v>
      </c>
      <c r="P1768" s="44" t="s">
        <v>2760</v>
      </c>
      <c r="Q1768" s="56">
        <v>25</v>
      </c>
      <c r="R1768" s="48" t="s">
        <v>384</v>
      </c>
      <c r="S1768" s="62" t="s">
        <v>385</v>
      </c>
      <c r="T1768" s="73"/>
      <c r="U1768" s="62"/>
      <c r="V1768" s="62"/>
      <c r="W1768" s="52">
        <v>27135838</v>
      </c>
      <c r="X1768" s="57"/>
      <c r="Z1768" s="104" t="s">
        <v>3205</v>
      </c>
      <c r="AA1768" s="47" t="str">
        <f>CONCATENATE("&gt;",F1768,"_",C1768," ",Z1768)</f>
        <v>&gt;CCHFV-S-r_ Nairo.CCHFV</v>
      </c>
      <c r="AB1768" s="44" t="str">
        <f>P1768</f>
        <v>CMACAGGGATTGTYCCAAAGCAGAC</v>
      </c>
      <c r="AH1768" s="45">
        <v>1767</v>
      </c>
    </row>
    <row r="1769" spans="1:34" ht="14.25" customHeight="1" thickTop="1" thickBot="1" x14ac:dyDescent="0.25">
      <c r="A1769" s="71">
        <v>100</v>
      </c>
      <c r="B1769" s="53">
        <f>(I1769/1000)/(A1769/1000000)</f>
        <v>191.99999999999997</v>
      </c>
      <c r="F1769" s="81" t="s">
        <v>3296</v>
      </c>
      <c r="H1769" s="48">
        <v>192</v>
      </c>
      <c r="I1769" s="49">
        <v>19.2</v>
      </c>
      <c r="J1769" s="95">
        <v>167</v>
      </c>
      <c r="K1769" s="48">
        <v>43562</v>
      </c>
      <c r="L1769" s="50">
        <v>8715</v>
      </c>
      <c r="M1769" s="48">
        <v>39</v>
      </c>
      <c r="N1769" s="75">
        <v>62.2</v>
      </c>
      <c r="O1769" s="61">
        <v>192</v>
      </c>
      <c r="P1769" s="44" t="s">
        <v>2752</v>
      </c>
      <c r="Q1769" s="56">
        <v>28</v>
      </c>
      <c r="R1769" s="48" t="s">
        <v>384</v>
      </c>
      <c r="S1769" s="62" t="s">
        <v>385</v>
      </c>
      <c r="T1769" s="73"/>
      <c r="U1769" s="62"/>
      <c r="V1769" s="62"/>
      <c r="W1769" s="52">
        <v>27135839</v>
      </c>
      <c r="X1769" s="57"/>
      <c r="Z1769" s="104" t="s">
        <v>3268</v>
      </c>
      <c r="AA1769" s="47" t="str">
        <f>CONCATENATE("&gt;",F1769,"_",C1769," ",Z1769)</f>
        <v>&gt;NSDV-S-f_ Nairo.NSD</v>
      </c>
      <c r="AB1769" s="44" t="str">
        <f>P1769</f>
        <v>CCAGAGGRAACAAAAAAATGAAGAARGC</v>
      </c>
      <c r="AH1769" s="45">
        <v>1768</v>
      </c>
    </row>
    <row r="1770" spans="1:34" ht="14.25" customHeight="1" thickTop="1" thickBot="1" x14ac:dyDescent="0.25">
      <c r="A1770" s="71">
        <v>100</v>
      </c>
      <c r="B1770" s="53">
        <f>(I1770/1000)/(A1770/1000000)</f>
        <v>228</v>
      </c>
      <c r="F1770" s="81" t="s">
        <v>3297</v>
      </c>
      <c r="H1770" s="48">
        <v>228</v>
      </c>
      <c r="I1770" s="49">
        <v>22.8</v>
      </c>
      <c r="J1770" s="95">
        <v>174</v>
      </c>
      <c r="K1770" s="48">
        <v>12206</v>
      </c>
      <c r="L1770" s="50">
        <v>7612</v>
      </c>
      <c r="M1770" s="48">
        <v>54</v>
      </c>
      <c r="N1770" s="75">
        <v>65.400000000000006</v>
      </c>
      <c r="O1770" s="61">
        <v>228</v>
      </c>
      <c r="P1770" s="44" t="s">
        <v>2761</v>
      </c>
      <c r="Q1770" s="56">
        <v>25</v>
      </c>
      <c r="R1770" s="48" t="s">
        <v>384</v>
      </c>
      <c r="S1770" s="62" t="s">
        <v>385</v>
      </c>
      <c r="T1770" s="73"/>
      <c r="U1770" s="62"/>
      <c r="V1770" s="62"/>
      <c r="W1770" s="52">
        <v>27135840</v>
      </c>
      <c r="X1770" s="57"/>
      <c r="Z1770" s="104" t="s">
        <v>3268</v>
      </c>
      <c r="AA1770" s="47" t="str">
        <f>CONCATENATE("&gt;",F1770,"_",C1770," ",Z1770)</f>
        <v>&gt;NSDV-S-r_ Nairo.NSD</v>
      </c>
      <c r="AB1770" s="44" t="str">
        <f>P1770</f>
        <v>CYACTGGRATTGCCCCRAAGCAAAC</v>
      </c>
      <c r="AH1770" s="45">
        <v>1769</v>
      </c>
    </row>
    <row r="1771" spans="1:34" ht="14.25" customHeight="1" thickTop="1" thickBot="1" x14ac:dyDescent="0.25">
      <c r="A1771" s="71">
        <v>100</v>
      </c>
      <c r="B1771" s="53">
        <f>(I1771/1000)/(A1771/1000000)</f>
        <v>224.99999999999997</v>
      </c>
      <c r="C1771" s="220"/>
      <c r="F1771" s="81" t="s">
        <v>2903</v>
      </c>
      <c r="H1771" s="48">
        <v>225</v>
      </c>
      <c r="I1771" s="49">
        <v>22.5</v>
      </c>
      <c r="J1771" s="95">
        <v>196</v>
      </c>
      <c r="K1771" s="48">
        <v>35247</v>
      </c>
      <c r="L1771" s="50">
        <v>8705</v>
      </c>
      <c r="M1771" s="48">
        <v>41</v>
      </c>
      <c r="N1771" s="75">
        <v>62.9</v>
      </c>
      <c r="O1771" s="61">
        <v>225</v>
      </c>
      <c r="P1771" s="44" t="s">
        <v>2764</v>
      </c>
      <c r="Q1771" s="56">
        <v>28</v>
      </c>
      <c r="R1771" s="48" t="s">
        <v>384</v>
      </c>
      <c r="S1771" s="62" t="s">
        <v>385</v>
      </c>
      <c r="T1771" s="73"/>
      <c r="U1771" s="62"/>
      <c r="V1771" s="62"/>
      <c r="W1771" s="52">
        <v>27135841</v>
      </c>
      <c r="X1771" s="57"/>
      <c r="Z1771" s="104" t="s">
        <v>3209</v>
      </c>
      <c r="AA1771" s="47" t="str">
        <f>CONCATENATE("&gt;",F1771,"_",C1771," ",Z1771)</f>
        <v>&gt;DGBV-S-f_ Nairo.NSD.DGBV</v>
      </c>
      <c r="AB1771" s="44" t="str">
        <f>P1771</f>
        <v>CTAGAGGAGGCAAAAAAATGATCAARGC</v>
      </c>
      <c r="AH1771" s="45">
        <v>1770</v>
      </c>
    </row>
    <row r="1772" spans="1:34" ht="14.25" customHeight="1" thickTop="1" thickBot="1" x14ac:dyDescent="0.25">
      <c r="A1772" s="71">
        <v>100</v>
      </c>
      <c r="B1772" s="53">
        <f>(I1772/1000)/(A1772/1000000)</f>
        <v>196.99999999999997</v>
      </c>
      <c r="C1772" s="220"/>
      <c r="F1772" s="81" t="s">
        <v>2904</v>
      </c>
      <c r="H1772" s="48">
        <v>197</v>
      </c>
      <c r="I1772" s="49">
        <v>19.7</v>
      </c>
      <c r="J1772" s="95">
        <v>150</v>
      </c>
      <c r="K1772" s="48">
        <v>28246</v>
      </c>
      <c r="L1772" s="50">
        <v>7638</v>
      </c>
      <c r="M1772" s="48">
        <v>48</v>
      </c>
      <c r="N1772" s="75">
        <v>63</v>
      </c>
      <c r="O1772" s="61">
        <v>197</v>
      </c>
      <c r="P1772" s="44" t="s">
        <v>2765</v>
      </c>
      <c r="Q1772" s="56">
        <v>25</v>
      </c>
      <c r="R1772" s="48" t="s">
        <v>384</v>
      </c>
      <c r="S1772" s="62" t="s">
        <v>385</v>
      </c>
      <c r="T1772" s="73"/>
      <c r="U1772" s="62"/>
      <c r="V1772" s="62"/>
      <c r="W1772" s="52">
        <v>27135842</v>
      </c>
      <c r="X1772" s="57"/>
      <c r="Z1772" s="104" t="s">
        <v>3209</v>
      </c>
      <c r="AA1772" s="47" t="str">
        <f>CONCATENATE("&gt;",F1772,"_",C1772," ",Z1772)</f>
        <v>&gt;DGBV-S-r_ Nairo.NSD.DGBV</v>
      </c>
      <c r="AB1772" s="44" t="str">
        <f>P1772</f>
        <v>CAACAGGAATAACYCCRAAGCATGC</v>
      </c>
      <c r="AH1772" s="45">
        <v>1771</v>
      </c>
    </row>
    <row r="1773" spans="1:34" ht="14.25" customHeight="1" thickTop="1" thickBot="1" x14ac:dyDescent="0.25">
      <c r="A1773" s="71">
        <v>100</v>
      </c>
      <c r="B1773" s="53">
        <f>(I1773/1000)/(A1773/1000000)</f>
        <v>73</v>
      </c>
      <c r="C1773" s="45">
        <v>891</v>
      </c>
      <c r="F1773" s="81" t="s">
        <v>3320</v>
      </c>
      <c r="H1773" s="48">
        <v>73</v>
      </c>
      <c r="I1773" s="49">
        <v>7.3</v>
      </c>
      <c r="J1773" s="95">
        <v>71</v>
      </c>
      <c r="K1773" s="48">
        <v>19025</v>
      </c>
      <c r="L1773" s="50">
        <v>9720</v>
      </c>
      <c r="M1773" s="48">
        <v>57</v>
      </c>
      <c r="N1773" s="75">
        <v>69.5</v>
      </c>
      <c r="O1773" s="61">
        <v>73</v>
      </c>
      <c r="P1773" s="44" t="s">
        <v>2769</v>
      </c>
      <c r="Q1773" s="56">
        <v>28</v>
      </c>
      <c r="R1773" s="48" t="s">
        <v>384</v>
      </c>
      <c r="S1773" s="62" t="s">
        <v>406</v>
      </c>
      <c r="T1773" s="73" t="s">
        <v>278</v>
      </c>
      <c r="U1773" s="62" t="s">
        <v>426</v>
      </c>
      <c r="V1773" s="62"/>
      <c r="W1773" s="52">
        <v>27120341</v>
      </c>
      <c r="X1773" s="57"/>
      <c r="Z1773" s="104" t="s">
        <v>3209</v>
      </c>
      <c r="AA1773" s="47" t="str">
        <f>CONCATENATE("&gt;",F1773,"_",C1773," ",Z1773)</f>
        <v>&gt;DGBV-S-p_891 Nairo.NSD.DGBV</v>
      </c>
      <c r="AB1773" s="44" t="str">
        <f>P1773</f>
        <v>CWTCCACACCACTAAGGTGGGGYAARGG</v>
      </c>
      <c r="AH1773" s="45">
        <v>1772</v>
      </c>
    </row>
    <row r="1774" spans="1:34" ht="14.25" customHeight="1" thickTop="1" thickBot="1" x14ac:dyDescent="0.25">
      <c r="A1774" s="71">
        <v>100</v>
      </c>
      <c r="B1774" s="53">
        <f>(I1774/1000)/(A1774/1000000)</f>
        <v>150</v>
      </c>
      <c r="C1774" s="45">
        <v>892</v>
      </c>
      <c r="F1774" s="81" t="s">
        <v>3321</v>
      </c>
      <c r="H1774" s="48">
        <v>150</v>
      </c>
      <c r="I1774" s="49">
        <v>15</v>
      </c>
      <c r="J1774" s="95">
        <v>149</v>
      </c>
      <c r="K1774" s="48">
        <v>34060</v>
      </c>
      <c r="L1774" s="50">
        <v>9927</v>
      </c>
      <c r="M1774" s="48">
        <v>48</v>
      </c>
      <c r="N1774" s="75">
        <v>66.7</v>
      </c>
      <c r="O1774" s="61">
        <v>150</v>
      </c>
      <c r="P1774" s="44" t="s">
        <v>2767</v>
      </c>
      <c r="Q1774" s="56">
        <v>29</v>
      </c>
      <c r="R1774" s="48" t="s">
        <v>384</v>
      </c>
      <c r="S1774" s="62" t="s">
        <v>406</v>
      </c>
      <c r="T1774" s="73" t="s">
        <v>278</v>
      </c>
      <c r="U1774" s="62" t="s">
        <v>426</v>
      </c>
      <c r="V1774" s="62"/>
      <c r="W1774" s="52">
        <v>27120342</v>
      </c>
      <c r="X1774" s="57"/>
      <c r="Z1774" s="104" t="s">
        <v>3268</v>
      </c>
      <c r="AA1774" s="47" t="str">
        <f>CONCATENATE("&gt;",F1774,"_",C1774," ",Z1774)</f>
        <v>&gt;NSDV-S-p_892 Nairo.NSD</v>
      </c>
      <c r="AB1774" s="44" t="str">
        <f>P1774</f>
        <v>GCACTCTTTGCTGATGATAGCTTCACTGC</v>
      </c>
      <c r="AH1774" s="45">
        <v>1773</v>
      </c>
    </row>
    <row r="1775" spans="1:34" ht="14.25" customHeight="1" thickTop="1" thickBot="1" x14ac:dyDescent="0.25">
      <c r="A1775" s="71">
        <v>100</v>
      </c>
      <c r="B1775" s="53">
        <f>(I1775/1000)/(A1775/1000000)</f>
        <v>99</v>
      </c>
      <c r="C1775" s="45">
        <v>893</v>
      </c>
      <c r="F1775" s="81" t="s">
        <v>3322</v>
      </c>
      <c r="H1775" s="48">
        <v>99</v>
      </c>
      <c r="I1775" s="49">
        <v>9.9</v>
      </c>
      <c r="J1775" s="95">
        <v>97</v>
      </c>
      <c r="K1775" s="48">
        <v>23437</v>
      </c>
      <c r="L1775" s="50">
        <v>9812</v>
      </c>
      <c r="M1775" s="48">
        <v>50</v>
      </c>
      <c r="N1775" s="75">
        <v>66.599999999999994</v>
      </c>
      <c r="O1775" s="61">
        <v>99</v>
      </c>
      <c r="P1775" s="44" t="s">
        <v>2766</v>
      </c>
      <c r="Q1775" s="56">
        <v>28</v>
      </c>
      <c r="R1775" s="48" t="s">
        <v>384</v>
      </c>
      <c r="S1775" s="62" t="s">
        <v>406</v>
      </c>
      <c r="T1775" s="73" t="s">
        <v>278</v>
      </c>
      <c r="U1775" s="62" t="s">
        <v>426</v>
      </c>
      <c r="V1775" s="62"/>
      <c r="W1775" s="52">
        <v>27120343</v>
      </c>
      <c r="X1775" s="57"/>
      <c r="Z1775" s="104" t="s">
        <v>3205</v>
      </c>
      <c r="AA1775" s="47" t="str">
        <f>CONCATENATE("&gt;",F1775,"_",C1775," ",Z1775)</f>
        <v>&gt;CCHFV-S-p_893 Nairo.CCHFV</v>
      </c>
      <c r="AB1775" s="44" t="str">
        <f>P1775</f>
        <v>TGAGCACYCCAATGAAGTGGGGRAAGAA</v>
      </c>
      <c r="AH1775" s="45">
        <v>1774</v>
      </c>
    </row>
    <row r="1776" spans="1:34" ht="14.25" customHeight="1" thickTop="1" thickBot="1" x14ac:dyDescent="0.25">
      <c r="A1776" s="71">
        <v>100</v>
      </c>
      <c r="B1776" s="53">
        <f>(I1776/1000)/(A1776/1000000)</f>
        <v>150.99999999999997</v>
      </c>
      <c r="C1776" s="45">
        <v>894</v>
      </c>
      <c r="F1776" s="81" t="s">
        <v>2515</v>
      </c>
      <c r="H1776" s="48">
        <v>151</v>
      </c>
      <c r="I1776" s="49">
        <v>15.1</v>
      </c>
      <c r="J1776" s="95">
        <v>146</v>
      </c>
      <c r="K1776" s="48">
        <v>41395</v>
      </c>
      <c r="L1776" s="50">
        <v>9670</v>
      </c>
      <c r="M1776" s="48">
        <v>35</v>
      </c>
      <c r="N1776" s="75">
        <v>60.7</v>
      </c>
      <c r="O1776" s="61">
        <v>151</v>
      </c>
      <c r="P1776" s="44" t="s">
        <v>2768</v>
      </c>
      <c r="Q1776" s="56">
        <v>28</v>
      </c>
      <c r="R1776" s="48" t="s">
        <v>384</v>
      </c>
      <c r="S1776" s="62" t="s">
        <v>406</v>
      </c>
      <c r="T1776" s="73" t="s">
        <v>278</v>
      </c>
      <c r="U1776" s="62" t="s">
        <v>426</v>
      </c>
      <c r="V1776" s="62"/>
      <c r="W1776" s="52">
        <v>27120344</v>
      </c>
      <c r="X1776" s="57"/>
      <c r="Z1776" s="104" t="s">
        <v>3218</v>
      </c>
      <c r="AA1776" s="47" t="str">
        <f>CONCATENATE("&gt;",F1776,"_",C1776," ",Z1776)</f>
        <v>&gt;HAZV-S-p_894 Nairo.CCHFV.HAZV</v>
      </c>
      <c r="AB1776" s="44" t="str">
        <f>P1776</f>
        <v>ATTGAACTGTTTGCTGATAACGACTTCA</v>
      </c>
      <c r="AH1776" s="45">
        <v>1775</v>
      </c>
    </row>
    <row r="1777" spans="1:34" ht="64.5" thickTop="1" thickBot="1" x14ac:dyDescent="0.25">
      <c r="A1777" s="71">
        <v>100</v>
      </c>
      <c r="B1777" s="53">
        <f>(I1777/1000)/(A1777/1000000)</f>
        <v>114</v>
      </c>
      <c r="F1777" s="81" t="s">
        <v>3323</v>
      </c>
      <c r="H1777" s="48">
        <v>114</v>
      </c>
      <c r="I1777" s="49">
        <v>11.4</v>
      </c>
      <c r="J1777" s="95">
        <v>614</v>
      </c>
      <c r="K1777" s="48" t="s">
        <v>3324</v>
      </c>
      <c r="L1777" s="50">
        <v>53943</v>
      </c>
      <c r="M1777" s="48">
        <v>53</v>
      </c>
      <c r="N1777" s="75" t="s">
        <v>416</v>
      </c>
      <c r="O1777" s="61">
        <v>114</v>
      </c>
      <c r="P1777" s="44" t="s">
        <v>3325</v>
      </c>
      <c r="Q1777" s="56">
        <v>176</v>
      </c>
      <c r="R1777" s="48" t="s">
        <v>3326</v>
      </c>
      <c r="S1777" s="62" t="s">
        <v>3327</v>
      </c>
      <c r="T1777" s="73"/>
      <c r="U1777" s="62"/>
      <c r="V1777" s="62"/>
      <c r="W1777" s="52">
        <v>27112146</v>
      </c>
      <c r="X1777" s="57"/>
      <c r="Z1777" s="104" t="s">
        <v>3242</v>
      </c>
      <c r="AA1777" s="47" t="str">
        <f>CONCATENATE("&gt;",F1777,"_",C1777," ",Z1777)</f>
        <v>&gt;SakhalinPCRcontrol_ Nairo.Sakhalin.Sakhalin</v>
      </c>
      <c r="AB1777" s="44" t="str">
        <f>P1777</f>
        <v>CCAGGGGGAAGGACAAGATGACCAAGATACTGAACTGCACTCCCTTCAAGTCCGCAAACAGCTTGATGATTCCTTTGCCCCACAACACCTTTGAAGGCAACAGGCTCTACCTTCACCCACTTGTCCTAACTACCGGACGGATGTCTGACCTGGGCGCCACCTTTGGTGCATTCCCA</v>
      </c>
      <c r="AH1777" s="45">
        <v>1776</v>
      </c>
    </row>
    <row r="1778" spans="1:34" ht="64.5" thickTop="1" thickBot="1" x14ac:dyDescent="0.25">
      <c r="A1778" s="71">
        <v>100</v>
      </c>
      <c r="B1778" s="53">
        <f>(I1778/1000)/(A1778/1000000)</f>
        <v>103.99999999999999</v>
      </c>
      <c r="F1778" s="81" t="s">
        <v>3367</v>
      </c>
      <c r="H1778" s="48">
        <v>104</v>
      </c>
      <c r="I1778" s="49">
        <v>10.4</v>
      </c>
      <c r="J1778" s="95">
        <v>568</v>
      </c>
      <c r="K1778" s="48" t="s">
        <v>3328</v>
      </c>
      <c r="L1778" s="50">
        <v>54579</v>
      </c>
      <c r="M1778" s="48">
        <v>49</v>
      </c>
      <c r="N1778" s="75" t="s">
        <v>416</v>
      </c>
      <c r="O1778" s="61">
        <v>104</v>
      </c>
      <c r="P1778" s="44" t="s">
        <v>3329</v>
      </c>
      <c r="Q1778" s="56">
        <v>177</v>
      </c>
      <c r="R1778" s="48" t="s">
        <v>3326</v>
      </c>
      <c r="S1778" s="62" t="s">
        <v>3327</v>
      </c>
      <c r="T1778" s="73"/>
      <c r="U1778" s="62"/>
      <c r="V1778" s="62"/>
      <c r="W1778" s="52">
        <v>27112147</v>
      </c>
      <c r="X1778" s="57"/>
      <c r="Z1778" s="104" t="s">
        <v>3230</v>
      </c>
      <c r="AA1778" s="47" t="str">
        <f>CONCATENATE("&gt;",F1778,"_",C1778," ",Z1778)</f>
        <v>&gt;YoguePCRcontrolx479. PCRcontrol design: SakhalinPCRcontrol, _ Nairo.Kasokero.Yogue</v>
      </c>
      <c r="AB1778" s="44" t="str">
        <f>P1778</f>
        <v>CCAATTGGTGCAACCAAGATAAATGCCATGCTTGGAGAGTTACCATTTGTGTCGAAGGCACTGCGGAGGTTTCTTGCCCCAAGCTCAAACTTCAATGGCAGCAAAATATACATGCACCCAGCAGTCTTGACAGCAGGCAGACTCTCTGACATGGCAGCATGCTTTGGTGCATTTCCG</v>
      </c>
      <c r="AH1778" s="45">
        <v>1777</v>
      </c>
    </row>
    <row r="1779" spans="1:34" ht="64.5" thickTop="1" thickBot="1" x14ac:dyDescent="0.25">
      <c r="A1779" s="71">
        <v>100</v>
      </c>
      <c r="B1779" s="53">
        <f>(I1779/1000)/(A1779/1000000)</f>
        <v>119</v>
      </c>
      <c r="F1779" s="81" t="s">
        <v>3389</v>
      </c>
      <c r="H1779" s="48">
        <v>119</v>
      </c>
      <c r="I1779" s="49">
        <v>11.9</v>
      </c>
      <c r="J1779" s="95">
        <v>661</v>
      </c>
      <c r="K1779" s="48" t="s">
        <v>3390</v>
      </c>
      <c r="L1779" s="50">
        <v>55625</v>
      </c>
      <c r="M1779" s="48">
        <v>50</v>
      </c>
      <c r="N1779" s="75" t="s">
        <v>416</v>
      </c>
      <c r="O1779" s="61">
        <v>119</v>
      </c>
      <c r="P1779" s="44" t="s">
        <v>3391</v>
      </c>
      <c r="Q1779" s="56">
        <v>180</v>
      </c>
      <c r="R1779" s="48" t="s">
        <v>3326</v>
      </c>
      <c r="S1779" s="62" t="s">
        <v>3327</v>
      </c>
      <c r="T1779" s="73"/>
      <c r="U1779" s="62"/>
      <c r="V1779" s="62"/>
      <c r="W1779" s="52">
        <v>27131556</v>
      </c>
      <c r="X1779" s="57"/>
      <c r="AA1779" s="47" t="str">
        <f>CONCATENATE("&gt;",F1779,"_",C1779," ",Z1779)</f>
        <v xml:space="preserve">&gt;AbuMinaPCRcontrol_ </v>
      </c>
      <c r="AB1779" s="44" t="str">
        <f>P1779</f>
        <v>GCAGTAGGCAAAACTAAGCTGCTGTCTATACTGAAGTCCTGTGGATGGAAATCAGACACAATGTTGGCCATTCCCTTTCCCCCTGGAGAGTTCAAGGGAAACAAGATCCACATGCACCCAGCTGTCCTGACAGCCGGAAGACTGAGTATGGACATGGTTCTGAGCTTTGGAGCAGTTCCA</v>
      </c>
      <c r="AH1779" s="45">
        <v>1778</v>
      </c>
    </row>
    <row r="1780" spans="1:34" ht="64.5" thickTop="1" thickBot="1" x14ac:dyDescent="0.25">
      <c r="A1780" s="71">
        <v>100</v>
      </c>
      <c r="B1780" s="53">
        <f>(I1780/1000)/(A1780/1000000)</f>
        <v>106</v>
      </c>
      <c r="F1780" s="81" t="s">
        <v>3392</v>
      </c>
      <c r="H1780" s="48">
        <v>106</v>
      </c>
      <c r="I1780" s="49">
        <v>10.6</v>
      </c>
      <c r="J1780" s="95">
        <v>580</v>
      </c>
      <c r="K1780" s="48" t="s">
        <v>3393</v>
      </c>
      <c r="L1780" s="50">
        <v>54829</v>
      </c>
      <c r="M1780" s="48">
        <v>42</v>
      </c>
      <c r="N1780" s="75" t="s">
        <v>416</v>
      </c>
      <c r="O1780" s="61">
        <v>106</v>
      </c>
      <c r="P1780" s="44" t="s">
        <v>3394</v>
      </c>
      <c r="Q1780" s="56">
        <v>177</v>
      </c>
      <c r="R1780" s="48" t="s">
        <v>3326</v>
      </c>
      <c r="S1780" s="62" t="s">
        <v>3327</v>
      </c>
      <c r="T1780" s="73"/>
      <c r="U1780" s="62"/>
      <c r="V1780" s="62"/>
      <c r="W1780" s="52">
        <v>27131557</v>
      </c>
      <c r="X1780" s="57"/>
      <c r="AA1780" s="47" t="str">
        <f>CONCATENATE("&gt;",F1780,"_",C1780," ",Z1780)</f>
        <v xml:space="preserve">&gt;CaspiyPCRcontrol_ </v>
      </c>
      <c r="AB1780" s="44" t="str">
        <f>P1780</f>
        <v>ATTGTTGGGAAAACTCACATGATTGAGACGCTTGAAACAGTCAAGTTTAAGTGGAAATGATGTTGATGAGACCCTTTCCCCACAGAAGACTTTGCGGACAAAATCCACATGCATCCCGCAGTTCTGACATGTGGAAGAATAAACAATGATATGGTGGCCTGTTTTGGTGTTGTGCCT</v>
      </c>
      <c r="AH1780" s="45">
        <v>1779</v>
      </c>
    </row>
    <row r="1781" spans="1:34" ht="14.25" customHeight="1" thickTop="1" thickBot="1" x14ac:dyDescent="0.25">
      <c r="A1781" s="71">
        <v>100</v>
      </c>
      <c r="B1781" s="53">
        <f>(I1781/1000)/(A1781/1000000)</f>
        <v>0</v>
      </c>
      <c r="F1781" s="81"/>
      <c r="I1781" s="49"/>
      <c r="J1781" s="95"/>
      <c r="L1781" s="50"/>
      <c r="N1781" s="75"/>
      <c r="O1781" s="61"/>
      <c r="Q1781" s="56"/>
      <c r="S1781" s="62"/>
      <c r="T1781" s="73"/>
      <c r="U1781" s="62"/>
      <c r="V1781" s="62"/>
      <c r="W1781" s="52"/>
      <c r="X1781" s="57"/>
      <c r="AA1781" s="47" t="str">
        <f>CONCATENATE("&gt;",F1781,"_",C1781," ",Z1781)</f>
        <v xml:space="preserve">&gt;_ </v>
      </c>
      <c r="AB1781" s="44">
        <f>P1781</f>
        <v>0</v>
      </c>
      <c r="AH1781" s="45">
        <v>1780</v>
      </c>
    </row>
    <row r="1782" spans="1:34" ht="14.25" customHeight="1" thickTop="1" thickBot="1" x14ac:dyDescent="0.25">
      <c r="A1782" s="71">
        <v>100</v>
      </c>
      <c r="B1782" s="53">
        <f>(I1782/1000)/(A1782/1000000)</f>
        <v>0</v>
      </c>
      <c r="F1782" s="81"/>
      <c r="I1782" s="49"/>
      <c r="J1782" s="95"/>
      <c r="L1782" s="50"/>
      <c r="N1782" s="75"/>
      <c r="O1782" s="61"/>
      <c r="Q1782" s="56"/>
      <c r="S1782" s="62"/>
      <c r="T1782" s="73"/>
      <c r="U1782" s="62"/>
      <c r="V1782" s="62"/>
      <c r="W1782" s="52"/>
      <c r="X1782" s="57"/>
      <c r="AA1782" s="47" t="str">
        <f>CONCATENATE("&gt;",F1782,"_",C1782," ",Z1782)</f>
        <v xml:space="preserve">&gt;_ </v>
      </c>
      <c r="AB1782" s="44">
        <f>P1782</f>
        <v>0</v>
      </c>
      <c r="AH1782" s="45">
        <v>1781</v>
      </c>
    </row>
    <row r="1783" spans="1:34" ht="14.25" customHeight="1" thickTop="1" thickBot="1" x14ac:dyDescent="0.25">
      <c r="A1783" s="71">
        <v>100</v>
      </c>
      <c r="B1783" s="53">
        <f>(I1783/1000)/(A1783/1000000)</f>
        <v>0</v>
      </c>
      <c r="F1783" s="81"/>
      <c r="I1783" s="49"/>
      <c r="J1783" s="95"/>
      <c r="L1783" s="50"/>
      <c r="N1783" s="75"/>
      <c r="O1783" s="61"/>
      <c r="Q1783" s="56"/>
      <c r="S1783" s="62"/>
      <c r="T1783" s="73"/>
      <c r="U1783" s="62"/>
      <c r="V1783" s="62"/>
      <c r="W1783" s="52"/>
      <c r="X1783" s="57"/>
      <c r="AA1783" s="47" t="str">
        <f>CONCATENATE("&gt;",F1783,"_",C1783," ",Z1783)</f>
        <v xml:space="preserve">&gt;_ </v>
      </c>
      <c r="AB1783" s="44">
        <f>P1783</f>
        <v>0</v>
      </c>
      <c r="AH1783" s="45">
        <v>1782</v>
      </c>
    </row>
    <row r="1784" spans="1:34" ht="14.25" customHeight="1" thickTop="1" thickBot="1" x14ac:dyDescent="0.25">
      <c r="A1784" s="71">
        <v>100</v>
      </c>
      <c r="B1784" s="53">
        <f>(I1784/1000)/(A1784/1000000)</f>
        <v>0</v>
      </c>
      <c r="F1784" s="81"/>
      <c r="I1784" s="49"/>
      <c r="J1784" s="95"/>
      <c r="L1784" s="50"/>
      <c r="N1784" s="75"/>
      <c r="O1784" s="61"/>
      <c r="Q1784" s="56"/>
      <c r="S1784" s="62"/>
      <c r="T1784" s="73"/>
      <c r="U1784" s="62"/>
      <c r="V1784" s="62"/>
      <c r="W1784" s="52"/>
      <c r="X1784" s="57"/>
      <c r="AA1784" s="47" t="str">
        <f>CONCATENATE("&gt;",F1784,"_",C1784," ",Z1784)</f>
        <v xml:space="preserve">&gt;_ </v>
      </c>
      <c r="AB1784" s="44">
        <f>P1784</f>
        <v>0</v>
      </c>
      <c r="AH1784" s="45">
        <v>1783</v>
      </c>
    </row>
    <row r="1785" spans="1:34" ht="14.25" customHeight="1" thickTop="1" thickBot="1" x14ac:dyDescent="0.25">
      <c r="A1785" s="71">
        <v>100</v>
      </c>
      <c r="B1785" s="53">
        <f>(I1785/1000)/(A1785/1000000)</f>
        <v>0</v>
      </c>
      <c r="F1785" s="81"/>
      <c r="I1785" s="49"/>
      <c r="J1785" s="95"/>
      <c r="L1785" s="50"/>
      <c r="N1785" s="75"/>
      <c r="O1785" s="61"/>
      <c r="Q1785" s="56"/>
      <c r="S1785" s="62"/>
      <c r="T1785" s="73"/>
      <c r="U1785" s="62"/>
      <c r="V1785" s="62"/>
      <c r="W1785" s="52"/>
      <c r="X1785" s="57"/>
      <c r="AA1785" s="47" t="str">
        <f>CONCATENATE("&gt;",F1785,"_",C1785," ",Z1785)</f>
        <v xml:space="preserve">&gt;_ </v>
      </c>
      <c r="AB1785" s="44">
        <f>P1785</f>
        <v>0</v>
      </c>
      <c r="AH1785" s="45">
        <v>1784</v>
      </c>
    </row>
    <row r="1786" spans="1:34" ht="14.25" customHeight="1" thickTop="1" thickBot="1" x14ac:dyDescent="0.25">
      <c r="A1786" s="71">
        <v>100</v>
      </c>
      <c r="B1786" s="53">
        <f>(I1786/1000)/(A1786/1000000)</f>
        <v>0</v>
      </c>
      <c r="F1786" s="81"/>
      <c r="I1786" s="49"/>
      <c r="J1786" s="95"/>
      <c r="L1786" s="50"/>
      <c r="N1786" s="75"/>
      <c r="O1786" s="61"/>
      <c r="Q1786" s="56"/>
      <c r="S1786" s="62"/>
      <c r="T1786" s="73"/>
      <c r="U1786" s="62"/>
      <c r="V1786" s="62"/>
      <c r="W1786" s="52"/>
      <c r="X1786" s="57"/>
      <c r="AA1786" s="47" t="str">
        <f>CONCATENATE("&gt;",F1786,"_",C1786," ",Z1786)</f>
        <v xml:space="preserve">&gt;_ </v>
      </c>
      <c r="AB1786" s="44">
        <f>P1786</f>
        <v>0</v>
      </c>
      <c r="AH1786" s="45">
        <v>1785</v>
      </c>
    </row>
    <row r="1787" spans="1:34" ht="14.25" customHeight="1" thickTop="1" thickBot="1" x14ac:dyDescent="0.25">
      <c r="A1787" s="71">
        <v>100</v>
      </c>
      <c r="B1787" s="53">
        <f>(I1787/1000)/(A1787/1000000)</f>
        <v>0</v>
      </c>
      <c r="F1787" s="81"/>
      <c r="I1787" s="49"/>
      <c r="J1787" s="95"/>
      <c r="L1787" s="50"/>
      <c r="N1787" s="75"/>
      <c r="O1787" s="61"/>
      <c r="Q1787" s="56"/>
      <c r="S1787" s="62"/>
      <c r="T1787" s="73"/>
      <c r="U1787" s="62"/>
      <c r="V1787" s="62"/>
      <c r="W1787" s="52"/>
      <c r="X1787" s="57"/>
      <c r="AA1787" s="47" t="str">
        <f>CONCATENATE("&gt;",F1787,"_",C1787," ",Z1787)</f>
        <v xml:space="preserve">&gt;_ </v>
      </c>
      <c r="AB1787" s="44">
        <f>P1787</f>
        <v>0</v>
      </c>
      <c r="AH1787" s="45">
        <v>1786</v>
      </c>
    </row>
    <row r="1788" spans="1:34" ht="14.25" customHeight="1" thickTop="1" thickBot="1" x14ac:dyDescent="0.25">
      <c r="A1788" s="71">
        <v>100</v>
      </c>
      <c r="B1788" s="53">
        <f>(I1788/1000)/(A1788/1000000)</f>
        <v>0</v>
      </c>
      <c r="F1788" s="81"/>
      <c r="I1788" s="49"/>
      <c r="J1788" s="95"/>
      <c r="L1788" s="50"/>
      <c r="N1788" s="75"/>
      <c r="O1788" s="61"/>
      <c r="Q1788" s="56"/>
      <c r="S1788" s="62"/>
      <c r="T1788" s="73"/>
      <c r="U1788" s="62"/>
      <c r="V1788" s="62"/>
      <c r="W1788" s="52"/>
      <c r="X1788" s="57"/>
      <c r="AA1788" s="47" t="str">
        <f>CONCATENATE("&gt;",F1788,"_",C1788," ",Z1788)</f>
        <v xml:space="preserve">&gt;_ </v>
      </c>
      <c r="AB1788" s="44">
        <f>P1788</f>
        <v>0</v>
      </c>
      <c r="AH1788" s="45">
        <v>1787</v>
      </c>
    </row>
    <row r="1789" spans="1:34" ht="14.25" customHeight="1" thickTop="1" thickBot="1" x14ac:dyDescent="0.25">
      <c r="A1789" s="71">
        <v>100</v>
      </c>
      <c r="B1789" s="53">
        <f>(I1789/1000)/(A1789/1000000)</f>
        <v>0</v>
      </c>
      <c r="F1789" s="81"/>
      <c r="I1789" s="49"/>
      <c r="J1789" s="95"/>
      <c r="L1789" s="50"/>
      <c r="N1789" s="75"/>
      <c r="O1789" s="61"/>
      <c r="Q1789" s="56"/>
      <c r="S1789" s="62"/>
      <c r="T1789" s="73"/>
      <c r="U1789" s="62"/>
      <c r="V1789" s="62"/>
      <c r="W1789" s="52"/>
      <c r="X1789" s="57"/>
      <c r="AA1789" s="47" t="str">
        <f>CONCATENATE("&gt;",F1789,"_",C1789," ",Z1789)</f>
        <v xml:space="preserve">&gt;_ </v>
      </c>
      <c r="AB1789" s="44">
        <f>P1789</f>
        <v>0</v>
      </c>
      <c r="AH1789" s="45">
        <v>1788</v>
      </c>
    </row>
    <row r="1790" spans="1:34" ht="14.25" customHeight="1" thickTop="1" thickBot="1" x14ac:dyDescent="0.25">
      <c r="A1790" s="71">
        <v>100</v>
      </c>
      <c r="B1790" s="53">
        <f>(I1790/1000)/(A1790/1000000)</f>
        <v>0</v>
      </c>
      <c r="F1790" s="81"/>
      <c r="I1790" s="49"/>
      <c r="J1790" s="95"/>
      <c r="L1790" s="50"/>
      <c r="N1790" s="75"/>
      <c r="O1790" s="61"/>
      <c r="Q1790" s="56"/>
      <c r="S1790" s="62"/>
      <c r="T1790" s="73"/>
      <c r="U1790" s="62"/>
      <c r="V1790" s="62"/>
      <c r="W1790" s="52"/>
      <c r="X1790" s="57"/>
      <c r="AA1790" s="47" t="str">
        <f>CONCATENATE("&gt;",F1790,"_",C1790," ",Z1790)</f>
        <v xml:space="preserve">&gt;_ </v>
      </c>
      <c r="AB1790" s="44">
        <f>P1790</f>
        <v>0</v>
      </c>
      <c r="AH1790" s="45">
        <v>1789</v>
      </c>
    </row>
    <row r="1791" spans="1:34" ht="14.25" customHeight="1" thickTop="1" thickBot="1" x14ac:dyDescent="0.25">
      <c r="A1791" s="71">
        <v>100</v>
      </c>
      <c r="B1791" s="53">
        <f>(I1791/1000)/(A1791/1000000)</f>
        <v>0</v>
      </c>
      <c r="F1791" s="81"/>
      <c r="I1791" s="49"/>
      <c r="J1791" s="95"/>
      <c r="L1791" s="50"/>
      <c r="N1791" s="75"/>
      <c r="O1791" s="61"/>
      <c r="Q1791" s="56"/>
      <c r="S1791" s="62"/>
      <c r="T1791" s="73"/>
      <c r="U1791" s="62"/>
      <c r="V1791" s="62"/>
      <c r="W1791" s="52"/>
      <c r="X1791" s="57"/>
      <c r="AA1791" s="47" t="str">
        <f>CONCATENATE("&gt;",F1791,"_",C1791," ",Z1791)</f>
        <v xml:space="preserve">&gt;_ </v>
      </c>
      <c r="AB1791" s="44">
        <f>P1791</f>
        <v>0</v>
      </c>
      <c r="AH1791" s="45">
        <v>1790</v>
      </c>
    </row>
    <row r="1792" spans="1:34" ht="14.25" customHeight="1" thickTop="1" thickBot="1" x14ac:dyDescent="0.25">
      <c r="A1792" s="71">
        <v>100</v>
      </c>
      <c r="B1792" s="53">
        <f>(I1792/1000)/(A1792/1000000)</f>
        <v>0</v>
      </c>
      <c r="F1792" s="81"/>
      <c r="I1792" s="49"/>
      <c r="J1792" s="95"/>
      <c r="L1792" s="50"/>
      <c r="N1792" s="75"/>
      <c r="O1792" s="61"/>
      <c r="Q1792" s="56"/>
      <c r="S1792" s="62"/>
      <c r="T1792" s="73"/>
      <c r="U1792" s="62"/>
      <c r="V1792" s="62"/>
      <c r="W1792" s="52"/>
      <c r="X1792" s="57"/>
      <c r="AA1792" s="47" t="str">
        <f>CONCATENATE("&gt;",F1792,"_",C1792," ",Z1792)</f>
        <v xml:space="preserve">&gt;_ </v>
      </c>
      <c r="AB1792" s="44">
        <f>P1792</f>
        <v>0</v>
      </c>
      <c r="AH1792" s="45">
        <v>1791</v>
      </c>
    </row>
    <row r="1793" spans="1:34" ht="14.25" customHeight="1" thickTop="1" thickBot="1" x14ac:dyDescent="0.25">
      <c r="A1793" s="71">
        <v>100</v>
      </c>
      <c r="B1793" s="53">
        <f>(I1793/1000)/(A1793/1000000)</f>
        <v>0</v>
      </c>
      <c r="F1793" s="81"/>
      <c r="I1793" s="49"/>
      <c r="J1793" s="95"/>
      <c r="L1793" s="50"/>
      <c r="N1793" s="75"/>
      <c r="O1793" s="61"/>
      <c r="Q1793" s="56"/>
      <c r="S1793" s="62"/>
      <c r="T1793" s="73"/>
      <c r="U1793" s="62"/>
      <c r="V1793" s="62"/>
      <c r="W1793" s="52"/>
      <c r="X1793" s="57"/>
      <c r="AA1793" s="47" t="str">
        <f>CONCATENATE("&gt;",F1793,"_",C1793," ",Z1793)</f>
        <v xml:space="preserve">&gt;_ </v>
      </c>
      <c r="AB1793" s="44">
        <f>P1793</f>
        <v>0</v>
      </c>
      <c r="AH1793" s="45">
        <v>1792</v>
      </c>
    </row>
    <row r="1794" spans="1:34" ht="14.25" customHeight="1" thickTop="1" thickBot="1" x14ac:dyDescent="0.25">
      <c r="A1794" s="71">
        <v>100</v>
      </c>
      <c r="B1794" s="53">
        <f>(I1794/1000)/(A1794/1000000)</f>
        <v>0</v>
      </c>
      <c r="F1794" s="81"/>
      <c r="I1794" s="49"/>
      <c r="J1794" s="95"/>
      <c r="L1794" s="50"/>
      <c r="N1794" s="75"/>
      <c r="O1794" s="61"/>
      <c r="Q1794" s="56"/>
      <c r="S1794" s="62"/>
      <c r="T1794" s="73"/>
      <c r="U1794" s="62"/>
      <c r="V1794" s="62"/>
      <c r="W1794" s="52"/>
      <c r="X1794" s="57"/>
      <c r="AA1794" s="47" t="str">
        <f>CONCATENATE("&gt;",F1794,"_",C1794," ",Z1794)</f>
        <v xml:space="preserve">&gt;_ </v>
      </c>
      <c r="AB1794" s="44">
        <f>P1794</f>
        <v>0</v>
      </c>
      <c r="AH1794" s="45">
        <v>1793</v>
      </c>
    </row>
    <row r="1795" spans="1:34" ht="14.25" customHeight="1" thickTop="1" thickBot="1" x14ac:dyDescent="0.25">
      <c r="A1795" s="71">
        <v>100</v>
      </c>
      <c r="B1795" s="53">
        <f>(I1795/1000)/(A1795/1000000)</f>
        <v>0</v>
      </c>
      <c r="F1795" s="81"/>
      <c r="I1795" s="49"/>
      <c r="J1795" s="95"/>
      <c r="L1795" s="50"/>
      <c r="N1795" s="75"/>
      <c r="O1795" s="61"/>
      <c r="Q1795" s="56"/>
      <c r="S1795" s="62"/>
      <c r="T1795" s="73"/>
      <c r="U1795" s="62"/>
      <c r="V1795" s="62"/>
      <c r="W1795" s="52"/>
      <c r="X1795" s="57"/>
      <c r="AA1795" s="47" t="str">
        <f>CONCATENATE("&gt;",F1795,"_",C1795," ",Z1795)</f>
        <v xml:space="preserve">&gt;_ </v>
      </c>
      <c r="AB1795" s="44">
        <f>P1795</f>
        <v>0</v>
      </c>
      <c r="AH1795" s="45">
        <v>1794</v>
      </c>
    </row>
    <row r="1796" spans="1:34" ht="14.25" customHeight="1" thickTop="1" thickBot="1" x14ac:dyDescent="0.25">
      <c r="A1796" s="71">
        <v>100</v>
      </c>
      <c r="B1796" s="53">
        <f>(I1796/1000)/(A1796/1000000)</f>
        <v>0</v>
      </c>
      <c r="F1796" s="81"/>
      <c r="I1796" s="49"/>
      <c r="J1796" s="95"/>
      <c r="L1796" s="50"/>
      <c r="N1796" s="75"/>
      <c r="O1796" s="61"/>
      <c r="Q1796" s="56"/>
      <c r="S1796" s="62"/>
      <c r="T1796" s="73"/>
      <c r="U1796" s="62"/>
      <c r="V1796" s="62"/>
      <c r="W1796" s="52"/>
      <c r="X1796" s="57"/>
      <c r="AA1796" s="47" t="str">
        <f>CONCATENATE("&gt;",F1796,"_",C1796," ",Z1796)</f>
        <v xml:space="preserve">&gt;_ </v>
      </c>
      <c r="AB1796" s="44">
        <f>P1796</f>
        <v>0</v>
      </c>
      <c r="AH1796" s="45">
        <v>1795</v>
      </c>
    </row>
    <row r="1797" spans="1:34" ht="14.25" customHeight="1" thickTop="1" thickBot="1" x14ac:dyDescent="0.25">
      <c r="A1797" s="71">
        <v>100</v>
      </c>
      <c r="B1797" s="53">
        <f>(I1797/1000)/(A1797/1000000)</f>
        <v>0</v>
      </c>
      <c r="F1797" s="81"/>
      <c r="I1797" s="49"/>
      <c r="J1797" s="95"/>
      <c r="L1797" s="50"/>
      <c r="N1797" s="75"/>
      <c r="O1797" s="61"/>
      <c r="Q1797" s="56"/>
      <c r="S1797" s="62"/>
      <c r="T1797" s="73"/>
      <c r="U1797" s="62"/>
      <c r="V1797" s="62"/>
      <c r="W1797" s="52"/>
      <c r="X1797" s="57"/>
      <c r="AA1797" s="47" t="str">
        <f>CONCATENATE("&gt;",F1797,"_",C1797," ",Z1797)</f>
        <v xml:space="preserve">&gt;_ </v>
      </c>
      <c r="AB1797" s="44">
        <f>P1797</f>
        <v>0</v>
      </c>
      <c r="AH1797" s="45">
        <v>1796</v>
      </c>
    </row>
    <row r="1798" spans="1:34" ht="14.25" customHeight="1" thickTop="1" thickBot="1" x14ac:dyDescent="0.25">
      <c r="A1798" s="71">
        <v>100</v>
      </c>
      <c r="B1798" s="53">
        <f>(I1798/1000)/(A1798/1000000)</f>
        <v>0</v>
      </c>
      <c r="F1798" s="81"/>
      <c r="I1798" s="49"/>
      <c r="J1798" s="95"/>
      <c r="L1798" s="50"/>
      <c r="N1798" s="75"/>
      <c r="O1798" s="61"/>
      <c r="Q1798" s="56"/>
      <c r="S1798" s="62"/>
      <c r="T1798" s="73"/>
      <c r="U1798" s="62"/>
      <c r="V1798" s="62"/>
      <c r="W1798" s="52"/>
      <c r="X1798" s="57"/>
      <c r="AA1798" s="47" t="str">
        <f>CONCATENATE("&gt;",F1798,"_",C1798," ",Z1798)</f>
        <v xml:space="preserve">&gt;_ </v>
      </c>
      <c r="AB1798" s="44">
        <f>P1798</f>
        <v>0</v>
      </c>
      <c r="AH1798" s="45">
        <v>1797</v>
      </c>
    </row>
    <row r="1799" spans="1:34" ht="14.25" customHeight="1" thickTop="1" thickBot="1" x14ac:dyDescent="0.25">
      <c r="A1799" s="71">
        <v>100</v>
      </c>
      <c r="B1799" s="53">
        <f>(I1799/1000)/(A1799/1000000)</f>
        <v>0</v>
      </c>
      <c r="F1799" s="81"/>
      <c r="I1799" s="49"/>
      <c r="J1799" s="95"/>
      <c r="L1799" s="50"/>
      <c r="N1799" s="75"/>
      <c r="O1799" s="61"/>
      <c r="Q1799" s="56"/>
      <c r="S1799" s="62"/>
      <c r="T1799" s="73"/>
      <c r="U1799" s="62"/>
      <c r="V1799" s="62"/>
      <c r="W1799" s="52"/>
      <c r="X1799" s="57"/>
      <c r="AA1799" s="47" t="str">
        <f>CONCATENATE("&gt;",F1799,"_",C1799," ",Z1799)</f>
        <v xml:space="preserve">&gt;_ </v>
      </c>
      <c r="AB1799" s="44">
        <f>P1799</f>
        <v>0</v>
      </c>
      <c r="AH1799" s="45">
        <v>1798</v>
      </c>
    </row>
    <row r="1800" spans="1:34" ht="14.25" customHeight="1" thickTop="1" thickBot="1" x14ac:dyDescent="0.25">
      <c r="A1800" s="71">
        <v>100</v>
      </c>
      <c r="B1800" s="53">
        <f>(I1800/1000)/(A1800/1000000)</f>
        <v>0</v>
      </c>
      <c r="F1800" s="81"/>
      <c r="I1800" s="49"/>
      <c r="J1800" s="95"/>
      <c r="L1800" s="50"/>
      <c r="N1800" s="75"/>
      <c r="O1800" s="61"/>
      <c r="Q1800" s="56"/>
      <c r="S1800" s="62"/>
      <c r="T1800" s="73"/>
      <c r="U1800" s="62"/>
      <c r="V1800" s="62"/>
      <c r="W1800" s="52"/>
      <c r="X1800" s="57"/>
      <c r="AA1800" s="47" t="str">
        <f>CONCATENATE("&gt;",F1800,"_",C1800," ",Z1800)</f>
        <v xml:space="preserve">&gt;_ </v>
      </c>
      <c r="AB1800" s="44">
        <f>P1800</f>
        <v>0</v>
      </c>
      <c r="AH1800" s="45">
        <v>1799</v>
      </c>
    </row>
    <row r="1801" spans="1:34" ht="14.25" customHeight="1" thickTop="1" thickBot="1" x14ac:dyDescent="0.25">
      <c r="A1801" s="71">
        <v>100</v>
      </c>
      <c r="B1801" s="53">
        <f>(I1801/1000)/(A1801/1000000)</f>
        <v>0</v>
      </c>
      <c r="F1801" s="81"/>
      <c r="I1801" s="49"/>
      <c r="J1801" s="95"/>
      <c r="L1801" s="50"/>
      <c r="N1801" s="75"/>
      <c r="O1801" s="61"/>
      <c r="Q1801" s="56"/>
      <c r="S1801" s="62"/>
      <c r="T1801" s="73"/>
      <c r="U1801" s="62"/>
      <c r="V1801" s="62"/>
      <c r="W1801" s="52"/>
      <c r="X1801" s="57"/>
      <c r="AA1801" s="47" t="str">
        <f>CONCATENATE("&gt;",F1801,"_",C1801," ",Z1801)</f>
        <v xml:space="preserve">&gt;_ </v>
      </c>
      <c r="AB1801" s="44">
        <f>P1801</f>
        <v>0</v>
      </c>
      <c r="AH1801" s="45">
        <v>1800</v>
      </c>
    </row>
    <row r="1802" spans="1:34" ht="14.25" customHeight="1" thickTop="1" thickBot="1" x14ac:dyDescent="0.25">
      <c r="A1802" s="71">
        <v>100</v>
      </c>
      <c r="B1802" s="53">
        <f>(I1802/1000)/(A1802/1000000)</f>
        <v>0</v>
      </c>
      <c r="F1802" s="81"/>
      <c r="I1802" s="49"/>
      <c r="J1802" s="95"/>
      <c r="L1802" s="50"/>
      <c r="N1802" s="75"/>
      <c r="O1802" s="61"/>
      <c r="Q1802" s="56"/>
      <c r="S1802" s="62"/>
      <c r="T1802" s="73"/>
      <c r="U1802" s="62"/>
      <c r="V1802" s="62"/>
      <c r="W1802" s="52"/>
      <c r="X1802" s="57"/>
      <c r="AA1802" s="47" t="str">
        <f>CONCATENATE("&gt;",F1802,"_",C1802," ",Z1802)</f>
        <v xml:space="preserve">&gt;_ </v>
      </c>
      <c r="AB1802" s="44">
        <f>P1802</f>
        <v>0</v>
      </c>
      <c r="AH1802" s="45">
        <v>1801</v>
      </c>
    </row>
    <row r="1803" spans="1:34" ht="14.25" customHeight="1" thickTop="1" thickBot="1" x14ac:dyDescent="0.25">
      <c r="A1803" s="71">
        <v>100</v>
      </c>
      <c r="B1803" s="53">
        <f>(I1803/1000)/(A1803/1000000)</f>
        <v>0</v>
      </c>
      <c r="F1803" s="81"/>
      <c r="I1803" s="49"/>
      <c r="J1803" s="95"/>
      <c r="L1803" s="50"/>
      <c r="N1803" s="75"/>
      <c r="O1803" s="61"/>
      <c r="Q1803" s="56"/>
      <c r="S1803" s="62"/>
      <c r="T1803" s="73"/>
      <c r="U1803" s="62"/>
      <c r="V1803" s="62"/>
      <c r="W1803" s="52"/>
      <c r="X1803" s="57"/>
      <c r="AA1803" s="47" t="str">
        <f>CONCATENATE("&gt;",F1803,"_",C1803," ",Z1803)</f>
        <v xml:space="preserve">&gt;_ </v>
      </c>
      <c r="AB1803" s="44">
        <f>P1803</f>
        <v>0</v>
      </c>
      <c r="AH1803" s="45">
        <v>1802</v>
      </c>
    </row>
    <row r="1804" spans="1:34" ht="14.25" customHeight="1" thickTop="1" thickBot="1" x14ac:dyDescent="0.25">
      <c r="A1804" s="71">
        <v>100</v>
      </c>
      <c r="B1804" s="53">
        <f>(I1804/1000)/(A1804/1000000)</f>
        <v>0</v>
      </c>
      <c r="F1804" s="81"/>
      <c r="I1804" s="49"/>
      <c r="J1804" s="95"/>
      <c r="L1804" s="50"/>
      <c r="N1804" s="75"/>
      <c r="O1804" s="61"/>
      <c r="Q1804" s="56"/>
      <c r="S1804" s="62"/>
      <c r="T1804" s="73"/>
      <c r="U1804" s="62"/>
      <c r="V1804" s="62"/>
      <c r="W1804" s="52"/>
      <c r="X1804" s="57"/>
      <c r="AA1804" s="47" t="str">
        <f>CONCATENATE("&gt;",F1804,"_",C1804," ",Z1804)</f>
        <v xml:space="preserve">&gt;_ </v>
      </c>
      <c r="AB1804" s="44">
        <f>P1804</f>
        <v>0</v>
      </c>
      <c r="AH1804" s="45">
        <v>1803</v>
      </c>
    </row>
    <row r="1805" spans="1:34" ht="14.25" customHeight="1" thickTop="1" thickBot="1" x14ac:dyDescent="0.25">
      <c r="A1805" s="71">
        <v>100</v>
      </c>
      <c r="B1805" s="53">
        <f>(I1805/1000)/(A1805/1000000)</f>
        <v>0</v>
      </c>
      <c r="F1805" s="81"/>
      <c r="I1805" s="49"/>
      <c r="J1805" s="95"/>
      <c r="L1805" s="50"/>
      <c r="N1805" s="75"/>
      <c r="O1805" s="61"/>
      <c r="Q1805" s="56"/>
      <c r="S1805" s="62"/>
      <c r="T1805" s="73"/>
      <c r="U1805" s="62"/>
      <c r="V1805" s="62"/>
      <c r="W1805" s="52"/>
      <c r="X1805" s="57"/>
      <c r="AA1805" s="47" t="str">
        <f>CONCATENATE("&gt;",F1805,"_",C1805," ",Z1805)</f>
        <v xml:space="preserve">&gt;_ </v>
      </c>
      <c r="AB1805" s="44">
        <f>P1805</f>
        <v>0</v>
      </c>
      <c r="AH1805" s="45">
        <v>1804</v>
      </c>
    </row>
    <row r="1806" spans="1:34" ht="14.25" customHeight="1" thickTop="1" thickBot="1" x14ac:dyDescent="0.25">
      <c r="A1806" s="71">
        <v>100</v>
      </c>
      <c r="B1806" s="53">
        <f>(I1806/1000)/(A1806/1000000)</f>
        <v>0</v>
      </c>
      <c r="F1806" s="81"/>
      <c r="I1806" s="49"/>
      <c r="J1806" s="95"/>
      <c r="L1806" s="50"/>
      <c r="N1806" s="75"/>
      <c r="O1806" s="61"/>
      <c r="Q1806" s="56"/>
      <c r="S1806" s="62"/>
      <c r="T1806" s="73"/>
      <c r="U1806" s="62"/>
      <c r="V1806" s="62"/>
      <c r="W1806" s="52"/>
      <c r="X1806" s="57"/>
      <c r="AA1806" s="47" t="str">
        <f>CONCATENATE("&gt;",F1806,"_",C1806," ",Z1806)</f>
        <v xml:space="preserve">&gt;_ </v>
      </c>
      <c r="AB1806" s="44">
        <f>P1806</f>
        <v>0</v>
      </c>
      <c r="AH1806" s="45">
        <v>1805</v>
      </c>
    </row>
    <row r="1807" spans="1:34" ht="14.25" customHeight="1" thickTop="1" thickBot="1" x14ac:dyDescent="0.25">
      <c r="A1807" s="71">
        <v>100</v>
      </c>
      <c r="B1807" s="53">
        <f>(I1807/1000)/(A1807/1000000)</f>
        <v>0</v>
      </c>
      <c r="F1807" s="81"/>
      <c r="I1807" s="49"/>
      <c r="J1807" s="95"/>
      <c r="L1807" s="50"/>
      <c r="N1807" s="75"/>
      <c r="O1807" s="61"/>
      <c r="Q1807" s="56"/>
      <c r="S1807" s="62"/>
      <c r="T1807" s="73"/>
      <c r="U1807" s="62"/>
      <c r="V1807" s="62"/>
      <c r="W1807" s="52"/>
      <c r="X1807" s="57"/>
      <c r="AA1807" s="47" t="str">
        <f>CONCATENATE("&gt;",F1807,"_",C1807," ",Z1807)</f>
        <v xml:space="preserve">&gt;_ </v>
      </c>
      <c r="AB1807" s="44">
        <f>P1807</f>
        <v>0</v>
      </c>
      <c r="AH1807" s="45">
        <v>1806</v>
      </c>
    </row>
    <row r="1808" spans="1:34" ht="14.25" customHeight="1" thickTop="1" thickBot="1" x14ac:dyDescent="0.25">
      <c r="A1808" s="71">
        <v>100</v>
      </c>
      <c r="B1808" s="53">
        <f>(I1808/1000)/(A1808/1000000)</f>
        <v>0</v>
      </c>
      <c r="F1808" s="81"/>
      <c r="I1808" s="49"/>
      <c r="J1808" s="95"/>
      <c r="L1808" s="50"/>
      <c r="N1808" s="75"/>
      <c r="O1808" s="61"/>
      <c r="Q1808" s="56"/>
      <c r="S1808" s="62"/>
      <c r="T1808" s="73"/>
      <c r="U1808" s="62"/>
      <c r="V1808" s="62"/>
      <c r="W1808" s="52"/>
      <c r="X1808" s="57"/>
      <c r="AA1808" s="47" t="str">
        <f>CONCATENATE("&gt;",F1808,"_",C1808," ",Z1808)</f>
        <v xml:space="preserve">&gt;_ </v>
      </c>
      <c r="AB1808" s="44">
        <f>P1808</f>
        <v>0</v>
      </c>
      <c r="AH1808" s="45">
        <v>1807</v>
      </c>
    </row>
    <row r="1809" spans="1:34" ht="14.25" customHeight="1" thickTop="1" thickBot="1" x14ac:dyDescent="0.25">
      <c r="A1809" s="71">
        <v>100</v>
      </c>
      <c r="B1809" s="53">
        <f>(I1809/1000)/(A1809/1000000)</f>
        <v>0</v>
      </c>
      <c r="F1809" s="81"/>
      <c r="I1809" s="49"/>
      <c r="J1809" s="95"/>
      <c r="L1809" s="50"/>
      <c r="N1809" s="75"/>
      <c r="O1809" s="61"/>
      <c r="Q1809" s="56"/>
      <c r="S1809" s="62"/>
      <c r="T1809" s="73"/>
      <c r="U1809" s="62"/>
      <c r="V1809" s="62"/>
      <c r="W1809" s="52"/>
      <c r="X1809" s="57"/>
      <c r="AA1809" s="47" t="str">
        <f>CONCATENATE("&gt;",F1809,"_",C1809," ",Z1809)</f>
        <v xml:space="preserve">&gt;_ </v>
      </c>
      <c r="AB1809" s="44">
        <f>P1809</f>
        <v>0</v>
      </c>
      <c r="AH1809" s="45">
        <v>1808</v>
      </c>
    </row>
    <row r="1810" spans="1:34" ht="14.25" customHeight="1" thickTop="1" thickBot="1" x14ac:dyDescent="0.25">
      <c r="A1810" s="71">
        <v>100</v>
      </c>
      <c r="B1810" s="53">
        <f>(I1810/1000)/(A1810/1000000)</f>
        <v>0</v>
      </c>
      <c r="F1810" s="81"/>
      <c r="I1810" s="49"/>
      <c r="J1810" s="95"/>
      <c r="L1810" s="50"/>
      <c r="N1810" s="75"/>
      <c r="O1810" s="61"/>
      <c r="Q1810" s="56"/>
      <c r="S1810" s="62"/>
      <c r="T1810" s="73"/>
      <c r="U1810" s="62"/>
      <c r="V1810" s="62"/>
      <c r="W1810" s="52"/>
      <c r="X1810" s="57"/>
      <c r="AA1810" s="47" t="str">
        <f>CONCATENATE("&gt;",F1810,"_",C1810," ",Z1810)</f>
        <v xml:space="preserve">&gt;_ </v>
      </c>
      <c r="AB1810" s="44">
        <f>P1810</f>
        <v>0</v>
      </c>
      <c r="AH1810" s="45">
        <v>1809</v>
      </c>
    </row>
    <row r="1811" spans="1:34" ht="14.25" customHeight="1" thickTop="1" thickBot="1" x14ac:dyDescent="0.25">
      <c r="A1811" s="71">
        <v>100</v>
      </c>
      <c r="B1811" s="53">
        <f>(I1811/1000)/(A1811/1000000)</f>
        <v>0</v>
      </c>
      <c r="F1811" s="81"/>
      <c r="I1811" s="49"/>
      <c r="J1811" s="95"/>
      <c r="L1811" s="50"/>
      <c r="N1811" s="75"/>
      <c r="O1811" s="61"/>
      <c r="Q1811" s="56"/>
      <c r="S1811" s="62"/>
      <c r="T1811" s="73"/>
      <c r="U1811" s="62"/>
      <c r="V1811" s="62"/>
      <c r="W1811" s="52"/>
      <c r="X1811" s="57"/>
      <c r="AA1811" s="47" t="str">
        <f>CONCATENATE("&gt;",F1811,"_",C1811," ",Z1811)</f>
        <v xml:space="preserve">&gt;_ </v>
      </c>
      <c r="AB1811" s="44">
        <f>P1811</f>
        <v>0</v>
      </c>
      <c r="AH1811" s="45">
        <v>1810</v>
      </c>
    </row>
    <row r="1812" spans="1:34" ht="14.25" customHeight="1" thickTop="1" thickBot="1" x14ac:dyDescent="0.25">
      <c r="A1812" s="71">
        <v>100</v>
      </c>
      <c r="B1812" s="53">
        <f>(I1812/1000)/(A1812/1000000)</f>
        <v>0</v>
      </c>
      <c r="F1812" s="81"/>
      <c r="I1812" s="49"/>
      <c r="J1812" s="95"/>
      <c r="L1812" s="50"/>
      <c r="N1812" s="75"/>
      <c r="O1812" s="61"/>
      <c r="Q1812" s="56"/>
      <c r="S1812" s="62"/>
      <c r="T1812" s="73"/>
      <c r="U1812" s="62"/>
      <c r="V1812" s="62"/>
      <c r="W1812" s="52"/>
      <c r="X1812" s="57"/>
      <c r="AA1812" s="47" t="str">
        <f>CONCATENATE("&gt;",F1812,"_",C1812," ",Z1812)</f>
        <v xml:space="preserve">&gt;_ </v>
      </c>
      <c r="AB1812" s="44">
        <f>P1812</f>
        <v>0</v>
      </c>
      <c r="AH1812" s="45">
        <v>1811</v>
      </c>
    </row>
    <row r="1813" spans="1:34" ht="14.25" customHeight="1" thickTop="1" thickBot="1" x14ac:dyDescent="0.25">
      <c r="A1813" s="71">
        <v>100</v>
      </c>
      <c r="B1813" s="53">
        <f>(I1813/1000)/(A1813/1000000)</f>
        <v>0</v>
      </c>
      <c r="F1813" s="81"/>
      <c r="I1813" s="49"/>
      <c r="J1813" s="95"/>
      <c r="L1813" s="50"/>
      <c r="N1813" s="75"/>
      <c r="O1813" s="61"/>
      <c r="Q1813" s="56"/>
      <c r="S1813" s="62"/>
      <c r="T1813" s="73"/>
      <c r="U1813" s="62"/>
      <c r="V1813" s="62"/>
      <c r="W1813" s="52"/>
      <c r="X1813" s="57"/>
      <c r="AA1813" s="47" t="str">
        <f>CONCATENATE("&gt;",F1813,"_",C1813," ",Z1813)</f>
        <v xml:space="preserve">&gt;_ </v>
      </c>
      <c r="AB1813" s="44">
        <f>P1813</f>
        <v>0</v>
      </c>
      <c r="AH1813" s="45">
        <v>1812</v>
      </c>
    </row>
    <row r="1814" spans="1:34" ht="14.25" customHeight="1" thickTop="1" thickBot="1" x14ac:dyDescent="0.25">
      <c r="A1814" s="71">
        <v>100</v>
      </c>
      <c r="B1814" s="53">
        <f>(I1814/1000)/(A1814/1000000)</f>
        <v>0</v>
      </c>
      <c r="F1814" s="81"/>
      <c r="I1814" s="49"/>
      <c r="J1814" s="95"/>
      <c r="L1814" s="50"/>
      <c r="N1814" s="75"/>
      <c r="O1814" s="61"/>
      <c r="Q1814" s="56"/>
      <c r="S1814" s="62"/>
      <c r="T1814" s="73"/>
      <c r="U1814" s="62"/>
      <c r="V1814" s="62"/>
      <c r="W1814" s="52"/>
      <c r="X1814" s="57"/>
      <c r="AA1814" s="47" t="str">
        <f>CONCATENATE("&gt;",F1814,"_",C1814," ",Z1814)</f>
        <v xml:space="preserve">&gt;_ </v>
      </c>
      <c r="AB1814" s="44">
        <f>P1814</f>
        <v>0</v>
      </c>
      <c r="AH1814" s="45">
        <v>1813</v>
      </c>
    </row>
    <row r="1815" spans="1:34" ht="14.25" customHeight="1" thickTop="1" thickBot="1" x14ac:dyDescent="0.25">
      <c r="A1815" s="71">
        <v>100</v>
      </c>
      <c r="B1815" s="53">
        <f>(I1815/1000)/(A1815/1000000)</f>
        <v>0</v>
      </c>
      <c r="F1815" s="81"/>
      <c r="I1815" s="49"/>
      <c r="J1815" s="95"/>
      <c r="L1815" s="50"/>
      <c r="N1815" s="75"/>
      <c r="O1815" s="61"/>
      <c r="Q1815" s="56"/>
      <c r="S1815" s="62"/>
      <c r="T1815" s="73"/>
      <c r="U1815" s="62"/>
      <c r="V1815" s="62"/>
      <c r="W1815" s="52"/>
      <c r="X1815" s="57"/>
      <c r="AA1815" s="47" t="str">
        <f>CONCATENATE("&gt;",F1815,"_",C1815," ",Z1815)</f>
        <v xml:space="preserve">&gt;_ </v>
      </c>
      <c r="AB1815" s="44">
        <f>P1815</f>
        <v>0</v>
      </c>
      <c r="AH1815" s="45">
        <v>1814</v>
      </c>
    </row>
    <row r="1816" spans="1:34" ht="14.25" customHeight="1" thickTop="1" thickBot="1" x14ac:dyDescent="0.25">
      <c r="A1816" s="71">
        <v>100</v>
      </c>
      <c r="B1816" s="53">
        <f>(I1816/1000)/(A1816/1000000)</f>
        <v>0</v>
      </c>
      <c r="F1816" s="81"/>
      <c r="I1816" s="49"/>
      <c r="J1816" s="95"/>
      <c r="L1816" s="50"/>
      <c r="N1816" s="75"/>
      <c r="O1816" s="61"/>
      <c r="Q1816" s="56"/>
      <c r="S1816" s="62"/>
      <c r="T1816" s="73"/>
      <c r="U1816" s="62"/>
      <c r="V1816" s="62"/>
      <c r="W1816" s="52"/>
      <c r="X1816" s="57"/>
      <c r="AA1816" s="47" t="str">
        <f>CONCATENATE("&gt;",F1816,"_",C1816," ",Z1816)</f>
        <v xml:space="preserve">&gt;_ </v>
      </c>
      <c r="AB1816" s="44">
        <f>P1816</f>
        <v>0</v>
      </c>
      <c r="AH1816" s="45">
        <v>1815</v>
      </c>
    </row>
    <row r="1817" spans="1:34" ht="14.25" customHeight="1" thickTop="1" thickBot="1" x14ac:dyDescent="0.25">
      <c r="A1817" s="71">
        <v>100</v>
      </c>
      <c r="B1817" s="53">
        <f>(I1817/1000)/(A1817/1000000)</f>
        <v>0</v>
      </c>
      <c r="F1817" s="81"/>
      <c r="I1817" s="49"/>
      <c r="J1817" s="95"/>
      <c r="L1817" s="50"/>
      <c r="N1817" s="75"/>
      <c r="O1817" s="61"/>
      <c r="Q1817" s="56"/>
      <c r="S1817" s="62"/>
      <c r="T1817" s="73"/>
      <c r="U1817" s="62"/>
      <c r="V1817" s="62"/>
      <c r="W1817" s="52"/>
      <c r="X1817" s="57"/>
      <c r="AA1817" s="47" t="str">
        <f>CONCATENATE("&gt;",F1817,"_",C1817," ",Z1817)</f>
        <v xml:space="preserve">&gt;_ </v>
      </c>
      <c r="AB1817" s="44">
        <f>P1817</f>
        <v>0</v>
      </c>
      <c r="AH1817" s="45">
        <v>1816</v>
      </c>
    </row>
    <row r="1818" spans="1:34" ht="14.25" customHeight="1" thickTop="1" thickBot="1" x14ac:dyDescent="0.25">
      <c r="A1818" s="71">
        <v>100</v>
      </c>
      <c r="B1818" s="53">
        <f>(I1818/1000)/(A1818/1000000)</f>
        <v>0</v>
      </c>
      <c r="F1818" s="81"/>
      <c r="I1818" s="49"/>
      <c r="J1818" s="95"/>
      <c r="L1818" s="50"/>
      <c r="N1818" s="75"/>
      <c r="O1818" s="61"/>
      <c r="Q1818" s="56"/>
      <c r="S1818" s="62"/>
      <c r="T1818" s="73"/>
      <c r="U1818" s="62"/>
      <c r="V1818" s="62"/>
      <c r="W1818" s="52"/>
      <c r="X1818" s="57"/>
      <c r="AA1818" s="47" t="str">
        <f>CONCATENATE("&gt;",F1818,"_",C1818," ",Z1818)</f>
        <v xml:space="preserve">&gt;_ </v>
      </c>
      <c r="AB1818" s="44">
        <f>P1818</f>
        <v>0</v>
      </c>
      <c r="AH1818" s="45">
        <v>1817</v>
      </c>
    </row>
    <row r="1819" spans="1:34" ht="14.25" customHeight="1" thickTop="1" thickBot="1" x14ac:dyDescent="0.25">
      <c r="A1819" s="71">
        <v>100</v>
      </c>
      <c r="B1819" s="53">
        <f>(I1819/1000)/(A1819/1000000)</f>
        <v>0</v>
      </c>
      <c r="F1819" s="81"/>
      <c r="I1819" s="49"/>
      <c r="J1819" s="95"/>
      <c r="L1819" s="50"/>
      <c r="N1819" s="75"/>
      <c r="O1819" s="61"/>
      <c r="Q1819" s="56"/>
      <c r="S1819" s="62"/>
      <c r="T1819" s="73"/>
      <c r="U1819" s="62"/>
      <c r="V1819" s="62"/>
      <c r="W1819" s="52"/>
      <c r="X1819" s="57"/>
      <c r="AA1819" s="47" t="str">
        <f>CONCATENATE("&gt;",F1819,"_",C1819," ",Z1819)</f>
        <v xml:space="preserve">&gt;_ </v>
      </c>
      <c r="AB1819" s="44">
        <f>P1819</f>
        <v>0</v>
      </c>
      <c r="AH1819" s="45">
        <v>1818</v>
      </c>
    </row>
    <row r="1820" spans="1:34" ht="14.25" customHeight="1" thickTop="1" thickBot="1" x14ac:dyDescent="0.25">
      <c r="A1820" s="71">
        <v>100</v>
      </c>
      <c r="B1820" s="53">
        <f>(I1820/1000)/(A1820/1000000)</f>
        <v>0</v>
      </c>
      <c r="F1820" s="81"/>
      <c r="I1820" s="49"/>
      <c r="J1820" s="95"/>
      <c r="L1820" s="50"/>
      <c r="N1820" s="75"/>
      <c r="O1820" s="61"/>
      <c r="Q1820" s="56"/>
      <c r="S1820" s="62"/>
      <c r="T1820" s="73"/>
      <c r="U1820" s="62"/>
      <c r="V1820" s="62"/>
      <c r="W1820" s="52"/>
      <c r="X1820" s="57"/>
      <c r="AA1820" s="47" t="str">
        <f>CONCATENATE("&gt;",F1820,"_",C1820," ",Z1820)</f>
        <v xml:space="preserve">&gt;_ </v>
      </c>
      <c r="AB1820" s="44">
        <f>P1820</f>
        <v>0</v>
      </c>
      <c r="AH1820" s="45">
        <v>1819</v>
      </c>
    </row>
    <row r="1821" spans="1:34" ht="14.25" customHeight="1" thickTop="1" thickBot="1" x14ac:dyDescent="0.25">
      <c r="A1821" s="71">
        <v>100</v>
      </c>
      <c r="B1821" s="53">
        <f>(I1821/1000)/(A1821/1000000)</f>
        <v>0</v>
      </c>
      <c r="F1821" s="81"/>
      <c r="I1821" s="49"/>
      <c r="J1821" s="95"/>
      <c r="L1821" s="50"/>
      <c r="N1821" s="75"/>
      <c r="O1821" s="61"/>
      <c r="Q1821" s="56"/>
      <c r="S1821" s="62"/>
      <c r="T1821" s="73"/>
      <c r="U1821" s="62"/>
      <c r="V1821" s="62"/>
      <c r="W1821" s="52"/>
      <c r="X1821" s="57"/>
      <c r="AA1821" s="47" t="str">
        <f>CONCATENATE("&gt;",F1821,"_",C1821," ",Z1821)</f>
        <v xml:space="preserve">&gt;_ </v>
      </c>
      <c r="AB1821" s="44">
        <f>P1821</f>
        <v>0</v>
      </c>
      <c r="AH1821" s="45">
        <v>1820</v>
      </c>
    </row>
    <row r="1822" spans="1:34" ht="14.25" customHeight="1" thickTop="1" thickBot="1" x14ac:dyDescent="0.25">
      <c r="A1822" s="71">
        <v>100</v>
      </c>
      <c r="B1822" s="53">
        <f>(I1822/1000)/(A1822/1000000)</f>
        <v>0</v>
      </c>
      <c r="F1822" s="81"/>
      <c r="I1822" s="49"/>
      <c r="J1822" s="95"/>
      <c r="L1822" s="50"/>
      <c r="N1822" s="75"/>
      <c r="O1822" s="61"/>
      <c r="Q1822" s="56"/>
      <c r="S1822" s="62"/>
      <c r="T1822" s="73"/>
      <c r="U1822" s="62"/>
      <c r="V1822" s="62"/>
      <c r="W1822" s="52"/>
      <c r="X1822" s="57"/>
      <c r="AA1822" s="47" t="str">
        <f>CONCATENATE("&gt;",F1822,"_",C1822," ",Z1822)</f>
        <v xml:space="preserve">&gt;_ </v>
      </c>
      <c r="AB1822" s="44">
        <f>P1822</f>
        <v>0</v>
      </c>
      <c r="AH1822" s="45">
        <v>1821</v>
      </c>
    </row>
    <row r="1823" spans="1:34" ht="14.25" customHeight="1" thickTop="1" thickBot="1" x14ac:dyDescent="0.25">
      <c r="A1823" s="71">
        <v>100</v>
      </c>
      <c r="B1823" s="53">
        <f>(I1823/1000)/(A1823/1000000)</f>
        <v>0</v>
      </c>
      <c r="F1823" s="81"/>
      <c r="I1823" s="49"/>
      <c r="J1823" s="95"/>
      <c r="L1823" s="50"/>
      <c r="N1823" s="75"/>
      <c r="O1823" s="61"/>
      <c r="Q1823" s="56"/>
      <c r="S1823" s="62"/>
      <c r="T1823" s="73"/>
      <c r="U1823" s="62"/>
      <c r="V1823" s="62"/>
      <c r="W1823" s="52"/>
      <c r="X1823" s="57"/>
      <c r="AA1823" s="47" t="str">
        <f>CONCATENATE("&gt;",F1823,"_",C1823," ",Z1823)</f>
        <v xml:space="preserve">&gt;_ </v>
      </c>
      <c r="AB1823" s="44">
        <f>P1823</f>
        <v>0</v>
      </c>
      <c r="AH1823" s="45">
        <v>1822</v>
      </c>
    </row>
    <row r="1824" spans="1:34" ht="14.25" customHeight="1" thickTop="1" thickBot="1" x14ac:dyDescent="0.25">
      <c r="A1824" s="71">
        <v>100</v>
      </c>
      <c r="B1824" s="53">
        <f>(I1824/1000)/(A1824/1000000)</f>
        <v>0</v>
      </c>
      <c r="F1824" s="81"/>
      <c r="I1824" s="49"/>
      <c r="J1824" s="95"/>
      <c r="L1824" s="50"/>
      <c r="N1824" s="75"/>
      <c r="O1824" s="61"/>
      <c r="Q1824" s="56"/>
      <c r="S1824" s="62"/>
      <c r="T1824" s="73"/>
      <c r="U1824" s="62"/>
      <c r="V1824" s="62"/>
      <c r="W1824" s="52"/>
      <c r="X1824" s="57"/>
      <c r="AA1824" s="47" t="str">
        <f>CONCATENATE("&gt;",F1824,"_",C1824," ",Z1824)</f>
        <v xml:space="preserve">&gt;_ </v>
      </c>
      <c r="AB1824" s="44">
        <f>P1824</f>
        <v>0</v>
      </c>
      <c r="AH1824" s="45">
        <v>1823</v>
      </c>
    </row>
    <row r="1825" spans="1:34" ht="14.25" customHeight="1" thickTop="1" thickBot="1" x14ac:dyDescent="0.25">
      <c r="A1825" s="71">
        <v>100</v>
      </c>
      <c r="B1825" s="53">
        <f>(I1825/1000)/(A1825/1000000)</f>
        <v>0</v>
      </c>
      <c r="F1825" s="81"/>
      <c r="I1825" s="49"/>
      <c r="J1825" s="95"/>
      <c r="L1825" s="50"/>
      <c r="N1825" s="75"/>
      <c r="O1825" s="61"/>
      <c r="Q1825" s="56"/>
      <c r="S1825" s="62"/>
      <c r="T1825" s="73"/>
      <c r="U1825" s="62"/>
      <c r="V1825" s="62"/>
      <c r="W1825" s="52"/>
      <c r="X1825" s="57"/>
      <c r="AA1825" s="47" t="str">
        <f>CONCATENATE("&gt;",F1825,"_",C1825," ",Z1825)</f>
        <v xml:space="preserve">&gt;_ </v>
      </c>
      <c r="AB1825" s="44">
        <f>P1825</f>
        <v>0</v>
      </c>
      <c r="AH1825" s="45">
        <v>1824</v>
      </c>
    </row>
    <row r="1826" spans="1:34" ht="14.25" customHeight="1" thickTop="1" thickBot="1" x14ac:dyDescent="0.25">
      <c r="A1826" s="71">
        <v>100</v>
      </c>
      <c r="B1826" s="53">
        <f>(I1826/1000)/(A1826/1000000)</f>
        <v>0</v>
      </c>
      <c r="F1826" s="81"/>
      <c r="I1826" s="49"/>
      <c r="J1826" s="95"/>
      <c r="L1826" s="50"/>
      <c r="N1826" s="75"/>
      <c r="O1826" s="61"/>
      <c r="Q1826" s="56"/>
      <c r="S1826" s="62"/>
      <c r="T1826" s="73"/>
      <c r="U1826" s="62"/>
      <c r="V1826" s="62"/>
      <c r="W1826" s="52"/>
      <c r="X1826" s="57"/>
      <c r="AA1826" s="47" t="str">
        <f>CONCATENATE("&gt;",F1826,"_",C1826," ",Z1826)</f>
        <v xml:space="preserve">&gt;_ </v>
      </c>
      <c r="AB1826" s="44">
        <f>P1826</f>
        <v>0</v>
      </c>
      <c r="AH1826" s="45">
        <v>1825</v>
      </c>
    </row>
    <row r="1827" spans="1:34" ht="14.25" customHeight="1" thickTop="1" thickBot="1" x14ac:dyDescent="0.25">
      <c r="A1827" s="71">
        <v>100</v>
      </c>
      <c r="B1827" s="53">
        <f>(I1827/1000)/(A1827/1000000)</f>
        <v>0</v>
      </c>
      <c r="F1827" s="81"/>
      <c r="I1827" s="49"/>
      <c r="J1827" s="95"/>
      <c r="L1827" s="50"/>
      <c r="N1827" s="75"/>
      <c r="O1827" s="61"/>
      <c r="Q1827" s="56"/>
      <c r="S1827" s="62"/>
      <c r="T1827" s="73"/>
      <c r="U1827" s="62"/>
      <c r="V1827" s="62"/>
      <c r="W1827" s="52"/>
      <c r="X1827" s="57"/>
      <c r="AA1827" s="47" t="str">
        <f>CONCATENATE("&gt;",F1827,"_",C1827," ",Z1827)</f>
        <v xml:space="preserve">&gt;_ </v>
      </c>
      <c r="AB1827" s="44">
        <f>P1827</f>
        <v>0</v>
      </c>
      <c r="AH1827" s="45">
        <v>1826</v>
      </c>
    </row>
    <row r="1828" spans="1:34" ht="14.25" customHeight="1" thickTop="1" thickBot="1" x14ac:dyDescent="0.25">
      <c r="A1828" s="71">
        <v>100</v>
      </c>
      <c r="B1828" s="53">
        <f>(I1828/1000)/(A1828/1000000)</f>
        <v>0</v>
      </c>
      <c r="F1828" s="81"/>
      <c r="I1828" s="49"/>
      <c r="J1828" s="95"/>
      <c r="L1828" s="50"/>
      <c r="N1828" s="75"/>
      <c r="O1828" s="61"/>
      <c r="Q1828" s="56"/>
      <c r="S1828" s="62"/>
      <c r="T1828" s="73"/>
      <c r="U1828" s="62"/>
      <c r="V1828" s="62"/>
      <c r="W1828" s="52"/>
      <c r="X1828" s="57"/>
      <c r="AA1828" s="47" t="str">
        <f>CONCATENATE("&gt;",F1828,"_",C1828," ",Z1828)</f>
        <v xml:space="preserve">&gt;_ </v>
      </c>
      <c r="AB1828" s="44">
        <f>P1828</f>
        <v>0</v>
      </c>
      <c r="AH1828" s="45">
        <v>1827</v>
      </c>
    </row>
    <row r="1829" spans="1:34" ht="14.25" customHeight="1" thickTop="1" thickBot="1" x14ac:dyDescent="0.25">
      <c r="A1829" s="71">
        <v>100</v>
      </c>
      <c r="B1829" s="53">
        <f>(I1829/1000)/(A1829/1000000)</f>
        <v>0</v>
      </c>
      <c r="F1829" s="81"/>
      <c r="I1829" s="49"/>
      <c r="J1829" s="95"/>
      <c r="L1829" s="50"/>
      <c r="N1829" s="75"/>
      <c r="O1829" s="61"/>
      <c r="Q1829" s="56"/>
      <c r="S1829" s="62"/>
      <c r="T1829" s="73"/>
      <c r="U1829" s="62"/>
      <c r="V1829" s="62"/>
      <c r="W1829" s="52"/>
      <c r="X1829" s="57"/>
      <c r="AA1829" s="47" t="str">
        <f>CONCATENATE("&gt;",F1829,"_",C1829," ",Z1829)</f>
        <v xml:space="preserve">&gt;_ </v>
      </c>
      <c r="AB1829" s="44">
        <f>P1829</f>
        <v>0</v>
      </c>
      <c r="AH1829" s="45">
        <v>1828</v>
      </c>
    </row>
    <row r="1830" spans="1:34" ht="14.25" customHeight="1" thickTop="1" thickBot="1" x14ac:dyDescent="0.25">
      <c r="A1830" s="71">
        <v>100</v>
      </c>
      <c r="B1830" s="53">
        <f>(I1830/1000)/(A1830/1000000)</f>
        <v>0</v>
      </c>
      <c r="F1830" s="81"/>
      <c r="I1830" s="49"/>
      <c r="J1830" s="95"/>
      <c r="L1830" s="50"/>
      <c r="N1830" s="75"/>
      <c r="O1830" s="61"/>
      <c r="Q1830" s="56"/>
      <c r="S1830" s="62"/>
      <c r="T1830" s="73"/>
      <c r="U1830" s="62"/>
      <c r="V1830" s="62"/>
      <c r="W1830" s="52"/>
      <c r="X1830" s="57"/>
      <c r="AA1830" s="47" t="str">
        <f>CONCATENATE("&gt;",F1830,"_",C1830," ",Z1830)</f>
        <v xml:space="preserve">&gt;_ </v>
      </c>
      <c r="AB1830" s="44">
        <f>P1830</f>
        <v>0</v>
      </c>
      <c r="AH1830" s="45">
        <v>1829</v>
      </c>
    </row>
    <row r="1831" spans="1:34" ht="14.25" customHeight="1" thickTop="1" thickBot="1" x14ac:dyDescent="0.25">
      <c r="A1831" s="71">
        <v>100</v>
      </c>
      <c r="B1831" s="53">
        <f>(I1831/1000)/(A1831/1000000)</f>
        <v>0</v>
      </c>
      <c r="F1831" s="81"/>
      <c r="I1831" s="49"/>
      <c r="J1831" s="95"/>
      <c r="L1831" s="50"/>
      <c r="N1831" s="75"/>
      <c r="O1831" s="61"/>
      <c r="Q1831" s="56"/>
      <c r="S1831" s="62"/>
      <c r="T1831" s="73"/>
      <c r="U1831" s="62"/>
      <c r="V1831" s="62"/>
      <c r="W1831" s="52"/>
      <c r="X1831" s="57"/>
      <c r="AA1831" s="47" t="str">
        <f>CONCATENATE("&gt;",F1831,"_",C1831," ",Z1831)</f>
        <v xml:space="preserve">&gt;_ </v>
      </c>
      <c r="AB1831" s="44">
        <f>P1831</f>
        <v>0</v>
      </c>
      <c r="AH1831" s="45">
        <v>1830</v>
      </c>
    </row>
    <row r="1832" spans="1:34" ht="14.25" customHeight="1" thickTop="1" thickBot="1" x14ac:dyDescent="0.25">
      <c r="A1832" s="71">
        <v>100</v>
      </c>
      <c r="B1832" s="53">
        <f>(I1832/1000)/(A1832/1000000)</f>
        <v>0</v>
      </c>
      <c r="F1832" s="81"/>
      <c r="I1832" s="49"/>
      <c r="J1832" s="95"/>
      <c r="L1832" s="50"/>
      <c r="N1832" s="75"/>
      <c r="O1832" s="61"/>
      <c r="Q1832" s="56"/>
      <c r="S1832" s="62"/>
      <c r="T1832" s="73"/>
      <c r="U1832" s="62"/>
      <c r="V1832" s="62"/>
      <c r="W1832" s="52"/>
      <c r="X1832" s="57"/>
      <c r="AA1832" s="47" t="str">
        <f>CONCATENATE("&gt;",F1832,"_",C1832," ",Z1832)</f>
        <v xml:space="preserve">&gt;_ </v>
      </c>
      <c r="AB1832" s="44">
        <f>P1832</f>
        <v>0</v>
      </c>
      <c r="AH1832" s="45">
        <v>1831</v>
      </c>
    </row>
    <row r="1833" spans="1:34" ht="14.25" customHeight="1" thickTop="1" thickBot="1" x14ac:dyDescent="0.25">
      <c r="A1833" s="71">
        <v>100</v>
      </c>
      <c r="B1833" s="53">
        <f>(I1833/1000)/(A1833/1000000)</f>
        <v>0</v>
      </c>
      <c r="F1833" s="81"/>
      <c r="I1833" s="49"/>
      <c r="J1833" s="95"/>
      <c r="L1833" s="50"/>
      <c r="N1833" s="75"/>
      <c r="O1833" s="61"/>
      <c r="Q1833" s="56"/>
      <c r="S1833" s="62"/>
      <c r="T1833" s="73"/>
      <c r="U1833" s="62"/>
      <c r="V1833" s="62"/>
      <c r="W1833" s="52"/>
      <c r="X1833" s="57"/>
      <c r="AA1833" s="47" t="str">
        <f>CONCATENATE("&gt;",F1833,"_",C1833," ",Z1833)</f>
        <v xml:space="preserve">&gt;_ </v>
      </c>
      <c r="AB1833" s="44">
        <f>P1833</f>
        <v>0</v>
      </c>
      <c r="AH1833" s="45">
        <v>1832</v>
      </c>
    </row>
    <row r="1834" spans="1:34" ht="14.25" customHeight="1" thickTop="1" thickBot="1" x14ac:dyDescent="0.25">
      <c r="A1834" s="71">
        <v>100</v>
      </c>
      <c r="B1834" s="53">
        <f>(I1834/1000)/(A1834/1000000)</f>
        <v>0</v>
      </c>
      <c r="F1834" s="81"/>
      <c r="I1834" s="49"/>
      <c r="J1834" s="95"/>
      <c r="L1834" s="50"/>
      <c r="N1834" s="75"/>
      <c r="O1834" s="61"/>
      <c r="Q1834" s="56"/>
      <c r="S1834" s="62"/>
      <c r="T1834" s="73"/>
      <c r="U1834" s="62"/>
      <c r="V1834" s="62"/>
      <c r="W1834" s="52"/>
      <c r="X1834" s="57"/>
      <c r="AA1834" s="47" t="str">
        <f>CONCATENATE("&gt;",F1834,"_",C1834," ",Z1834)</f>
        <v xml:space="preserve">&gt;_ </v>
      </c>
      <c r="AB1834" s="44">
        <f>P1834</f>
        <v>0</v>
      </c>
      <c r="AH1834" s="45">
        <v>1833</v>
      </c>
    </row>
    <row r="1835" spans="1:34" ht="14.25" customHeight="1" thickTop="1" thickBot="1" x14ac:dyDescent="0.25">
      <c r="A1835" s="71">
        <v>100</v>
      </c>
      <c r="B1835" s="53">
        <f>(I1835/1000)/(A1835/1000000)</f>
        <v>0</v>
      </c>
      <c r="F1835" s="81"/>
      <c r="I1835" s="49"/>
      <c r="J1835" s="95"/>
      <c r="L1835" s="50"/>
      <c r="N1835" s="75"/>
      <c r="O1835" s="61"/>
      <c r="Q1835" s="56"/>
      <c r="S1835" s="62"/>
      <c r="T1835" s="73"/>
      <c r="U1835" s="62"/>
      <c r="V1835" s="62"/>
      <c r="W1835" s="52"/>
      <c r="X1835" s="57"/>
      <c r="AA1835" s="47" t="str">
        <f>CONCATENATE("&gt;",F1835,"_",C1835," ",Z1835)</f>
        <v xml:space="preserve">&gt;_ </v>
      </c>
      <c r="AB1835" s="44">
        <f>P1835</f>
        <v>0</v>
      </c>
      <c r="AH1835" s="45">
        <v>1834</v>
      </c>
    </row>
    <row r="1836" spans="1:34" ht="14.25" customHeight="1" thickTop="1" thickBot="1" x14ac:dyDescent="0.25">
      <c r="A1836" s="71">
        <v>100</v>
      </c>
      <c r="B1836" s="53">
        <f>(I1836/1000)/(A1836/1000000)</f>
        <v>0</v>
      </c>
      <c r="F1836" s="81"/>
      <c r="I1836" s="49"/>
      <c r="J1836" s="95"/>
      <c r="L1836" s="50"/>
      <c r="N1836" s="75"/>
      <c r="O1836" s="61"/>
      <c r="Q1836" s="56"/>
      <c r="S1836" s="62"/>
      <c r="T1836" s="73"/>
      <c r="U1836" s="62"/>
      <c r="V1836" s="62"/>
      <c r="W1836" s="52"/>
      <c r="X1836" s="57"/>
      <c r="AA1836" s="47" t="str">
        <f>CONCATENATE("&gt;",F1836,"_",C1836," ",Z1836)</f>
        <v xml:space="preserve">&gt;_ </v>
      </c>
      <c r="AB1836" s="44">
        <f>P1836</f>
        <v>0</v>
      </c>
      <c r="AH1836" s="45">
        <v>1835</v>
      </c>
    </row>
    <row r="1837" spans="1:34" ht="14.25" customHeight="1" thickTop="1" thickBot="1" x14ac:dyDescent="0.25">
      <c r="A1837" s="71">
        <v>100</v>
      </c>
      <c r="B1837" s="53">
        <f>(I1837/1000)/(A1837/1000000)</f>
        <v>0</v>
      </c>
      <c r="F1837" s="81"/>
      <c r="I1837" s="49"/>
      <c r="J1837" s="95"/>
      <c r="L1837" s="50"/>
      <c r="N1837" s="75"/>
      <c r="O1837" s="61"/>
      <c r="Q1837" s="56"/>
      <c r="S1837" s="62"/>
      <c r="T1837" s="73"/>
      <c r="U1837" s="62"/>
      <c r="V1837" s="62"/>
      <c r="W1837" s="52"/>
      <c r="X1837" s="57"/>
      <c r="AA1837" s="47" t="str">
        <f>CONCATENATE("&gt;",F1837,"_",C1837," ",Z1837)</f>
        <v xml:space="preserve">&gt;_ </v>
      </c>
      <c r="AB1837" s="44">
        <f>P1837</f>
        <v>0</v>
      </c>
      <c r="AH1837" s="45">
        <v>1836</v>
      </c>
    </row>
    <row r="1838" spans="1:34" ht="14.25" customHeight="1" thickTop="1" thickBot="1" x14ac:dyDescent="0.25">
      <c r="A1838" s="71">
        <v>100</v>
      </c>
      <c r="B1838" s="53">
        <f>(I1838/1000)/(A1838/1000000)</f>
        <v>0</v>
      </c>
      <c r="F1838" s="81"/>
      <c r="I1838" s="49"/>
      <c r="J1838" s="95"/>
      <c r="L1838" s="50"/>
      <c r="N1838" s="75"/>
      <c r="O1838" s="61"/>
      <c r="Q1838" s="56"/>
      <c r="S1838" s="62"/>
      <c r="T1838" s="73"/>
      <c r="U1838" s="62"/>
      <c r="V1838" s="62"/>
      <c r="W1838" s="52"/>
      <c r="X1838" s="57"/>
      <c r="AA1838" s="47" t="str">
        <f>CONCATENATE("&gt;",F1838,"_",C1838," ",Z1838)</f>
        <v xml:space="preserve">&gt;_ </v>
      </c>
      <c r="AB1838" s="44">
        <f>P1838</f>
        <v>0</v>
      </c>
      <c r="AH1838" s="45">
        <v>1837</v>
      </c>
    </row>
    <row r="1839" spans="1:34" ht="14.25" customHeight="1" thickTop="1" thickBot="1" x14ac:dyDescent="0.25">
      <c r="A1839" s="71">
        <v>100</v>
      </c>
      <c r="B1839" s="53">
        <f>(I1839/1000)/(A1839/1000000)</f>
        <v>0</v>
      </c>
      <c r="F1839" s="81"/>
      <c r="I1839" s="49"/>
      <c r="J1839" s="95"/>
      <c r="L1839" s="50"/>
      <c r="N1839" s="75"/>
      <c r="O1839" s="61"/>
      <c r="Q1839" s="56"/>
      <c r="S1839" s="62"/>
      <c r="T1839" s="73"/>
      <c r="U1839" s="62"/>
      <c r="V1839" s="62"/>
      <c r="W1839" s="52"/>
      <c r="X1839" s="57"/>
      <c r="AA1839" s="47" t="str">
        <f>CONCATENATE("&gt;",F1839,"_",C1839," ",Z1839)</f>
        <v xml:space="preserve">&gt;_ </v>
      </c>
      <c r="AB1839" s="44">
        <f>P1839</f>
        <v>0</v>
      </c>
      <c r="AH1839" s="45">
        <v>1838</v>
      </c>
    </row>
    <row r="1840" spans="1:34" ht="14.25" customHeight="1" thickTop="1" thickBot="1" x14ac:dyDescent="0.25">
      <c r="A1840" s="71">
        <v>100</v>
      </c>
      <c r="B1840" s="53">
        <f>(I1840/1000)/(A1840/1000000)</f>
        <v>0</v>
      </c>
      <c r="F1840" s="81"/>
      <c r="I1840" s="49"/>
      <c r="J1840" s="95"/>
      <c r="L1840" s="50"/>
      <c r="N1840" s="75"/>
      <c r="O1840" s="61"/>
      <c r="Q1840" s="56"/>
      <c r="S1840" s="62"/>
      <c r="T1840" s="73"/>
      <c r="U1840" s="62"/>
      <c r="V1840" s="62"/>
      <c r="W1840" s="52"/>
      <c r="X1840" s="57"/>
      <c r="AA1840" s="47" t="str">
        <f>CONCATENATE("&gt;",F1840,"_",C1840," ",Z1840)</f>
        <v xml:space="preserve">&gt;_ </v>
      </c>
      <c r="AB1840" s="44">
        <f>P1840</f>
        <v>0</v>
      </c>
      <c r="AH1840" s="45">
        <v>1839</v>
      </c>
    </row>
    <row r="1841" spans="1:34" ht="14.25" customHeight="1" thickTop="1" thickBot="1" x14ac:dyDescent="0.25">
      <c r="A1841" s="71">
        <v>100</v>
      </c>
      <c r="B1841" s="53">
        <f>(I1841/1000)/(A1841/1000000)</f>
        <v>0</v>
      </c>
      <c r="F1841" s="81"/>
      <c r="I1841" s="49"/>
      <c r="J1841" s="95"/>
      <c r="L1841" s="50"/>
      <c r="N1841" s="75"/>
      <c r="O1841" s="61"/>
      <c r="Q1841" s="56"/>
      <c r="S1841" s="62"/>
      <c r="T1841" s="73"/>
      <c r="U1841" s="62"/>
      <c r="V1841" s="62"/>
      <c r="W1841" s="52"/>
      <c r="X1841" s="57"/>
      <c r="AA1841" s="47" t="str">
        <f>CONCATENATE("&gt;",F1841,"_",C1841," ",Z1841)</f>
        <v xml:space="preserve">&gt;_ </v>
      </c>
      <c r="AB1841" s="44">
        <f>P1841</f>
        <v>0</v>
      </c>
      <c r="AH1841" s="45">
        <v>1840</v>
      </c>
    </row>
    <row r="1842" spans="1:34" ht="14.25" customHeight="1" thickTop="1" thickBot="1" x14ac:dyDescent="0.25">
      <c r="A1842" s="71">
        <v>100</v>
      </c>
      <c r="B1842" s="53">
        <f>(I1842/1000)/(A1842/1000000)</f>
        <v>0</v>
      </c>
      <c r="F1842" s="81"/>
      <c r="I1842" s="49"/>
      <c r="J1842" s="95"/>
      <c r="L1842" s="50"/>
      <c r="N1842" s="75"/>
      <c r="O1842" s="61"/>
      <c r="Q1842" s="56"/>
      <c r="S1842" s="62"/>
      <c r="T1842" s="73"/>
      <c r="U1842" s="62"/>
      <c r="V1842" s="62"/>
      <c r="W1842" s="52"/>
      <c r="X1842" s="57"/>
      <c r="AA1842" s="47" t="str">
        <f>CONCATENATE("&gt;",F1842,"_",C1842," ",Z1842)</f>
        <v xml:space="preserve">&gt;_ </v>
      </c>
      <c r="AB1842" s="44">
        <f>P1842</f>
        <v>0</v>
      </c>
      <c r="AH1842" s="45">
        <v>1841</v>
      </c>
    </row>
    <row r="1843" spans="1:34" ht="14.25" customHeight="1" thickTop="1" thickBot="1" x14ac:dyDescent="0.25">
      <c r="A1843" s="71">
        <v>100</v>
      </c>
      <c r="B1843" s="53">
        <f>(I1843/1000)/(A1843/1000000)</f>
        <v>0</v>
      </c>
      <c r="F1843" s="81"/>
      <c r="I1843" s="49"/>
      <c r="J1843" s="95"/>
      <c r="L1843" s="50"/>
      <c r="N1843" s="75"/>
      <c r="O1843" s="61"/>
      <c r="Q1843" s="56"/>
      <c r="S1843" s="62"/>
      <c r="T1843" s="73"/>
      <c r="U1843" s="62"/>
      <c r="V1843" s="62"/>
      <c r="W1843" s="52"/>
      <c r="X1843" s="57"/>
      <c r="AA1843" s="47" t="str">
        <f>CONCATENATE("&gt;",F1843,"_",C1843," ",Z1843)</f>
        <v xml:space="preserve">&gt;_ </v>
      </c>
      <c r="AB1843" s="44">
        <f>P1843</f>
        <v>0</v>
      </c>
      <c r="AH1843" s="45">
        <v>1842</v>
      </c>
    </row>
    <row r="1844" spans="1:34" ht="14.25" customHeight="1" thickTop="1" thickBot="1" x14ac:dyDescent="0.25">
      <c r="A1844" s="71">
        <v>100</v>
      </c>
      <c r="B1844" s="53">
        <f>(I1844/1000)/(A1844/1000000)</f>
        <v>0</v>
      </c>
      <c r="F1844" s="81"/>
      <c r="I1844" s="49"/>
      <c r="J1844" s="95"/>
      <c r="L1844" s="50"/>
      <c r="N1844" s="75"/>
      <c r="O1844" s="61"/>
      <c r="Q1844" s="56"/>
      <c r="S1844" s="62"/>
      <c r="T1844" s="73"/>
      <c r="U1844" s="62"/>
      <c r="V1844" s="62"/>
      <c r="W1844" s="52"/>
      <c r="X1844" s="57"/>
      <c r="AA1844" s="47" t="str">
        <f>CONCATENATE("&gt;",F1844,"_",C1844," ",Z1844)</f>
        <v xml:space="preserve">&gt;_ </v>
      </c>
      <c r="AB1844" s="44">
        <f>P1844</f>
        <v>0</v>
      </c>
      <c r="AH1844" s="45">
        <v>1843</v>
      </c>
    </row>
    <row r="1845" spans="1:34" ht="14.25" customHeight="1" thickTop="1" thickBot="1" x14ac:dyDescent="0.25">
      <c r="A1845" s="71">
        <v>100</v>
      </c>
      <c r="B1845" s="53">
        <f>(I1845/1000)/(A1845/1000000)</f>
        <v>0</v>
      </c>
      <c r="F1845" s="81"/>
      <c r="I1845" s="49"/>
      <c r="J1845" s="95"/>
      <c r="L1845" s="50"/>
      <c r="N1845" s="75"/>
      <c r="O1845" s="61"/>
      <c r="Q1845" s="56"/>
      <c r="S1845" s="62"/>
      <c r="T1845" s="73"/>
      <c r="U1845" s="62"/>
      <c r="V1845" s="62"/>
      <c r="W1845" s="52"/>
      <c r="X1845" s="57"/>
      <c r="AA1845" s="47" t="str">
        <f>CONCATENATE("&gt;",F1845,"_",C1845," ",Z1845)</f>
        <v xml:space="preserve">&gt;_ </v>
      </c>
      <c r="AB1845" s="44">
        <f>P1845</f>
        <v>0</v>
      </c>
      <c r="AH1845" s="45">
        <v>1844</v>
      </c>
    </row>
    <row r="1846" spans="1:34" ht="14.25" customHeight="1" thickTop="1" thickBot="1" x14ac:dyDescent="0.25">
      <c r="A1846" s="71">
        <v>100</v>
      </c>
      <c r="B1846" s="53">
        <f>(I1846/1000)/(A1846/1000000)</f>
        <v>0</v>
      </c>
      <c r="F1846" s="81"/>
      <c r="I1846" s="49"/>
      <c r="J1846" s="95"/>
      <c r="L1846" s="50"/>
      <c r="N1846" s="75"/>
      <c r="O1846" s="61"/>
      <c r="Q1846" s="56"/>
      <c r="S1846" s="62"/>
      <c r="T1846" s="73"/>
      <c r="U1846" s="62"/>
      <c r="V1846" s="62"/>
      <c r="W1846" s="52"/>
      <c r="X1846" s="57"/>
      <c r="AA1846" s="47" t="str">
        <f>CONCATENATE("&gt;",F1846,"_",C1846," ",Z1846)</f>
        <v xml:space="preserve">&gt;_ </v>
      </c>
      <c r="AB1846" s="44">
        <f>P1846</f>
        <v>0</v>
      </c>
      <c r="AH1846" s="45">
        <v>1845</v>
      </c>
    </row>
    <row r="1847" spans="1:34" ht="14.25" customHeight="1" thickTop="1" thickBot="1" x14ac:dyDescent="0.25">
      <c r="A1847" s="71">
        <v>100</v>
      </c>
      <c r="B1847" s="53">
        <f>(I1847/1000)/(A1847/1000000)</f>
        <v>0</v>
      </c>
      <c r="F1847" s="81"/>
      <c r="I1847" s="49"/>
      <c r="J1847" s="95"/>
      <c r="L1847" s="50"/>
      <c r="N1847" s="75"/>
      <c r="O1847" s="61"/>
      <c r="Q1847" s="56"/>
      <c r="S1847" s="62"/>
      <c r="T1847" s="73"/>
      <c r="U1847" s="62"/>
      <c r="V1847" s="62"/>
      <c r="W1847" s="52"/>
      <c r="X1847" s="57"/>
      <c r="AA1847" s="47" t="str">
        <f>CONCATENATE("&gt;",F1847,"_",C1847," ",Z1847)</f>
        <v xml:space="preserve">&gt;_ </v>
      </c>
      <c r="AB1847" s="44">
        <f>P1847</f>
        <v>0</v>
      </c>
      <c r="AH1847" s="45">
        <v>1846</v>
      </c>
    </row>
    <row r="1848" spans="1:34" ht="14.25" customHeight="1" thickTop="1" thickBot="1" x14ac:dyDescent="0.25">
      <c r="A1848" s="71">
        <v>100</v>
      </c>
      <c r="B1848" s="53">
        <f>(I1848/1000)/(A1848/1000000)</f>
        <v>0</v>
      </c>
      <c r="F1848" s="81"/>
      <c r="I1848" s="49"/>
      <c r="J1848" s="95"/>
      <c r="L1848" s="50"/>
      <c r="N1848" s="75"/>
      <c r="O1848" s="61"/>
      <c r="Q1848" s="56"/>
      <c r="S1848" s="62"/>
      <c r="T1848" s="73"/>
      <c r="U1848" s="62"/>
      <c r="V1848" s="62"/>
      <c r="W1848" s="52"/>
      <c r="X1848" s="57"/>
      <c r="AA1848" s="47" t="str">
        <f>CONCATENATE("&gt;",F1848,"_",C1848," ",Z1848)</f>
        <v xml:space="preserve">&gt;_ </v>
      </c>
      <c r="AB1848" s="44">
        <f>P1848</f>
        <v>0</v>
      </c>
      <c r="AH1848" s="45">
        <v>1847</v>
      </c>
    </row>
    <row r="1849" spans="1:34" ht="14.25" customHeight="1" thickTop="1" thickBot="1" x14ac:dyDescent="0.25">
      <c r="A1849" s="71">
        <v>100</v>
      </c>
      <c r="B1849" s="53">
        <f>(I1849/1000)/(A1849/1000000)</f>
        <v>0</v>
      </c>
      <c r="F1849" s="81"/>
      <c r="I1849" s="49"/>
      <c r="J1849" s="95"/>
      <c r="L1849" s="50"/>
      <c r="N1849" s="75"/>
      <c r="O1849" s="61"/>
      <c r="Q1849" s="56"/>
      <c r="S1849" s="62"/>
      <c r="T1849" s="73"/>
      <c r="U1849" s="62"/>
      <c r="V1849" s="62"/>
      <c r="W1849" s="52"/>
      <c r="X1849" s="57"/>
      <c r="AA1849" s="47" t="str">
        <f>CONCATENATE("&gt;",F1849,"_",C1849," ",Z1849)</f>
        <v xml:space="preserve">&gt;_ </v>
      </c>
      <c r="AB1849" s="44">
        <f>P1849</f>
        <v>0</v>
      </c>
      <c r="AH1849" s="45">
        <v>1848</v>
      </c>
    </row>
    <row r="1850" spans="1:34" ht="14.25" customHeight="1" thickTop="1" thickBot="1" x14ac:dyDescent="0.25">
      <c r="A1850" s="71">
        <v>100</v>
      </c>
      <c r="B1850" s="53">
        <f>(I1850/1000)/(A1850/1000000)</f>
        <v>0</v>
      </c>
      <c r="F1850" s="81"/>
      <c r="I1850" s="49"/>
      <c r="J1850" s="95"/>
      <c r="L1850" s="50"/>
      <c r="N1850" s="75"/>
      <c r="O1850" s="61"/>
      <c r="Q1850" s="56"/>
      <c r="S1850" s="62"/>
      <c r="T1850" s="73"/>
      <c r="U1850" s="62"/>
      <c r="V1850" s="62"/>
      <c r="W1850" s="52"/>
      <c r="X1850" s="57"/>
      <c r="AA1850" s="47" t="str">
        <f>CONCATENATE("&gt;",F1850,"_",C1850," ",Z1850)</f>
        <v xml:space="preserve">&gt;_ </v>
      </c>
      <c r="AB1850" s="44">
        <f>P1850</f>
        <v>0</v>
      </c>
      <c r="AH1850" s="45">
        <v>1849</v>
      </c>
    </row>
    <row r="1851" spans="1:34" ht="14.25" customHeight="1" thickTop="1" thickBot="1" x14ac:dyDescent="0.25">
      <c r="A1851" s="71">
        <v>100</v>
      </c>
      <c r="B1851" s="53">
        <f>(I1851/1000)/(A1851/1000000)</f>
        <v>0</v>
      </c>
      <c r="F1851" s="81"/>
      <c r="I1851" s="49"/>
      <c r="J1851" s="95"/>
      <c r="L1851" s="50"/>
      <c r="N1851" s="75"/>
      <c r="O1851" s="61"/>
      <c r="Q1851" s="56"/>
      <c r="S1851" s="62"/>
      <c r="T1851" s="73"/>
      <c r="U1851" s="62"/>
      <c r="V1851" s="62"/>
      <c r="W1851" s="52"/>
      <c r="X1851" s="57"/>
      <c r="AA1851" s="47" t="str">
        <f>CONCATENATE("&gt;",F1851,"_",C1851," ",Z1851)</f>
        <v xml:space="preserve">&gt;_ </v>
      </c>
      <c r="AB1851" s="44">
        <f>P1851</f>
        <v>0</v>
      </c>
      <c r="AH1851" s="45">
        <v>1850</v>
      </c>
    </row>
    <row r="1852" spans="1:34" ht="14.25" customHeight="1" thickTop="1" thickBot="1" x14ac:dyDescent="0.25">
      <c r="A1852" s="71">
        <v>100</v>
      </c>
      <c r="B1852" s="53">
        <f>(I1852/1000)/(A1852/1000000)</f>
        <v>0</v>
      </c>
      <c r="F1852" s="81"/>
      <c r="I1852" s="49"/>
      <c r="J1852" s="95"/>
      <c r="L1852" s="50"/>
      <c r="N1852" s="75"/>
      <c r="O1852" s="61"/>
      <c r="Q1852" s="56"/>
      <c r="S1852" s="62"/>
      <c r="T1852" s="73"/>
      <c r="U1852" s="62"/>
      <c r="V1852" s="62"/>
      <c r="W1852" s="52"/>
      <c r="X1852" s="57"/>
      <c r="AA1852" s="47" t="str">
        <f>CONCATENATE("&gt;",F1852,"_",C1852," ",Z1852)</f>
        <v xml:space="preserve">&gt;_ </v>
      </c>
      <c r="AB1852" s="44">
        <f>P1852</f>
        <v>0</v>
      </c>
      <c r="AH1852" s="45">
        <v>1851</v>
      </c>
    </row>
    <row r="1853" spans="1:34" ht="14.25" customHeight="1" thickTop="1" thickBot="1" x14ac:dyDescent="0.25">
      <c r="A1853" s="71">
        <v>100</v>
      </c>
      <c r="B1853" s="53">
        <f>(I1853/1000)/(A1853/1000000)</f>
        <v>0</v>
      </c>
      <c r="F1853" s="81"/>
      <c r="I1853" s="49"/>
      <c r="J1853" s="95"/>
      <c r="L1853" s="50"/>
      <c r="N1853" s="75"/>
      <c r="O1853" s="61"/>
      <c r="Q1853" s="56"/>
      <c r="S1853" s="62"/>
      <c r="T1853" s="73"/>
      <c r="U1853" s="62"/>
      <c r="V1853" s="62"/>
      <c r="W1853" s="52"/>
      <c r="X1853" s="57"/>
      <c r="AA1853" s="47" t="str">
        <f>CONCATENATE("&gt;",F1853,"_",C1853," ",Z1853)</f>
        <v xml:space="preserve">&gt;_ </v>
      </c>
      <c r="AB1853" s="44">
        <f>P1853</f>
        <v>0</v>
      </c>
      <c r="AH1853" s="45">
        <v>1852</v>
      </c>
    </row>
    <row r="1854" spans="1:34" ht="14.25" customHeight="1" thickTop="1" thickBot="1" x14ac:dyDescent="0.25">
      <c r="A1854" s="71">
        <v>100</v>
      </c>
      <c r="B1854" s="53">
        <f>(I1854/1000)/(A1854/1000000)</f>
        <v>0</v>
      </c>
      <c r="F1854" s="81"/>
      <c r="I1854" s="49"/>
      <c r="J1854" s="95"/>
      <c r="L1854" s="50"/>
      <c r="N1854" s="75"/>
      <c r="O1854" s="61"/>
      <c r="Q1854" s="56"/>
      <c r="S1854" s="62"/>
      <c r="T1854" s="73"/>
      <c r="U1854" s="62"/>
      <c r="V1854" s="62"/>
      <c r="W1854" s="52"/>
      <c r="X1854" s="57"/>
      <c r="AA1854" s="47" t="str">
        <f>CONCATENATE("&gt;",F1854,"_",C1854," ",Z1854)</f>
        <v xml:space="preserve">&gt;_ </v>
      </c>
      <c r="AB1854" s="44">
        <f>P1854</f>
        <v>0</v>
      </c>
      <c r="AH1854" s="45">
        <v>1853</v>
      </c>
    </row>
    <row r="1855" spans="1:34" ht="14.25" customHeight="1" thickTop="1" thickBot="1" x14ac:dyDescent="0.25">
      <c r="A1855" s="71">
        <v>100</v>
      </c>
      <c r="B1855" s="53">
        <f>(I1855/1000)/(A1855/1000000)</f>
        <v>0</v>
      </c>
      <c r="F1855" s="81"/>
      <c r="I1855" s="49"/>
      <c r="J1855" s="95"/>
      <c r="L1855" s="50"/>
      <c r="N1855" s="75"/>
      <c r="O1855" s="61"/>
      <c r="Q1855" s="56"/>
      <c r="S1855" s="62"/>
      <c r="T1855" s="73"/>
      <c r="U1855" s="62"/>
      <c r="V1855" s="62"/>
      <c r="W1855" s="52"/>
      <c r="X1855" s="57"/>
      <c r="AA1855" s="47" t="str">
        <f>CONCATENATE("&gt;",F1855,"_",C1855," ",Z1855)</f>
        <v xml:space="preserve">&gt;_ </v>
      </c>
      <c r="AB1855" s="44">
        <f>P1855</f>
        <v>0</v>
      </c>
      <c r="AH1855" s="45">
        <v>1854</v>
      </c>
    </row>
    <row r="1856" spans="1:34" ht="14.25" customHeight="1" thickTop="1" thickBot="1" x14ac:dyDescent="0.25">
      <c r="A1856" s="71">
        <v>100</v>
      </c>
      <c r="B1856" s="53">
        <f>(I1856/1000)/(A1856/1000000)</f>
        <v>0</v>
      </c>
      <c r="F1856" s="81"/>
      <c r="I1856" s="49"/>
      <c r="J1856" s="95"/>
      <c r="L1856" s="50"/>
      <c r="N1856" s="75"/>
      <c r="O1856" s="61"/>
      <c r="Q1856" s="56"/>
      <c r="S1856" s="62"/>
      <c r="T1856" s="73"/>
      <c r="U1856" s="62"/>
      <c r="V1856" s="62"/>
      <c r="W1856" s="52"/>
      <c r="X1856" s="57"/>
      <c r="AA1856" s="47" t="str">
        <f>CONCATENATE("&gt;",F1856,"_",C1856," ",Z1856)</f>
        <v xml:space="preserve">&gt;_ </v>
      </c>
      <c r="AB1856" s="44">
        <f>P1856</f>
        <v>0</v>
      </c>
      <c r="AH1856" s="45">
        <v>1855</v>
      </c>
    </row>
    <row r="1857" spans="1:34" ht="14.25" customHeight="1" thickTop="1" thickBot="1" x14ac:dyDescent="0.25">
      <c r="A1857" s="71">
        <v>100</v>
      </c>
      <c r="B1857" s="53">
        <f>(I1857/1000)/(A1857/1000000)</f>
        <v>0</v>
      </c>
      <c r="F1857" s="81"/>
      <c r="I1857" s="49"/>
      <c r="J1857" s="95"/>
      <c r="L1857" s="50"/>
      <c r="N1857" s="75"/>
      <c r="O1857" s="61"/>
      <c r="Q1857" s="56"/>
      <c r="S1857" s="62"/>
      <c r="T1857" s="73"/>
      <c r="U1857" s="62"/>
      <c r="V1857" s="62"/>
      <c r="W1857" s="52"/>
      <c r="X1857" s="57"/>
      <c r="AA1857" s="47" t="str">
        <f>CONCATENATE("&gt;",F1857,"_",C1857," ",Z1857)</f>
        <v xml:space="preserve">&gt;_ </v>
      </c>
      <c r="AB1857" s="44">
        <f>P1857</f>
        <v>0</v>
      </c>
      <c r="AH1857" s="45">
        <v>1856</v>
      </c>
    </row>
    <row r="1858" spans="1:34" ht="14.25" customHeight="1" thickTop="1" thickBot="1" x14ac:dyDescent="0.25">
      <c r="A1858" s="71">
        <v>100</v>
      </c>
      <c r="B1858" s="53">
        <f>(I1858/1000)/(A1858/1000000)</f>
        <v>0</v>
      </c>
      <c r="F1858" s="81"/>
      <c r="I1858" s="49"/>
      <c r="J1858" s="95"/>
      <c r="L1858" s="50"/>
      <c r="N1858" s="75"/>
      <c r="O1858" s="61"/>
      <c r="Q1858" s="56"/>
      <c r="S1858" s="62"/>
      <c r="T1858" s="73"/>
      <c r="U1858" s="62"/>
      <c r="V1858" s="62"/>
      <c r="W1858" s="52"/>
      <c r="X1858" s="57"/>
      <c r="AA1858" s="47" t="str">
        <f>CONCATENATE("&gt;",F1858,"_",C1858," ",Z1858)</f>
        <v xml:space="preserve">&gt;_ </v>
      </c>
      <c r="AB1858" s="44">
        <f>P1858</f>
        <v>0</v>
      </c>
      <c r="AH1858" s="45">
        <v>1857</v>
      </c>
    </row>
    <row r="1859" spans="1:34" ht="14.25" customHeight="1" thickTop="1" thickBot="1" x14ac:dyDescent="0.25">
      <c r="A1859" s="71">
        <v>100</v>
      </c>
      <c r="B1859" s="53">
        <f>(I1859/1000)/(A1859/1000000)</f>
        <v>0</v>
      </c>
      <c r="F1859" s="81"/>
      <c r="I1859" s="49"/>
      <c r="J1859" s="95"/>
      <c r="L1859" s="50"/>
      <c r="N1859" s="75"/>
      <c r="O1859" s="61"/>
      <c r="Q1859" s="56"/>
      <c r="S1859" s="62"/>
      <c r="T1859" s="73"/>
      <c r="U1859" s="62"/>
      <c r="V1859" s="62"/>
      <c r="W1859" s="52"/>
      <c r="X1859" s="57"/>
      <c r="AA1859" s="47" t="str">
        <f>CONCATENATE("&gt;",F1859,"_",C1859," ",Z1859)</f>
        <v xml:space="preserve">&gt;_ </v>
      </c>
      <c r="AB1859" s="44">
        <f>P1859</f>
        <v>0</v>
      </c>
      <c r="AH1859" s="45">
        <v>1858</v>
      </c>
    </row>
    <row r="1860" spans="1:34" ht="14.25" customHeight="1" thickTop="1" thickBot="1" x14ac:dyDescent="0.25">
      <c r="A1860" s="71">
        <v>100</v>
      </c>
      <c r="B1860" s="53">
        <f>(I1860/1000)/(A1860/1000000)</f>
        <v>0</v>
      </c>
      <c r="F1860" s="81"/>
      <c r="I1860" s="49"/>
      <c r="J1860" s="95"/>
      <c r="L1860" s="50"/>
      <c r="N1860" s="75"/>
      <c r="O1860" s="61"/>
      <c r="Q1860" s="56"/>
      <c r="S1860" s="62"/>
      <c r="T1860" s="73"/>
      <c r="U1860" s="62"/>
      <c r="V1860" s="62"/>
      <c r="W1860" s="52"/>
      <c r="X1860" s="57"/>
      <c r="AA1860" s="47" t="str">
        <f>CONCATENATE("&gt;",F1860,"_",C1860," ",Z1860)</f>
        <v xml:space="preserve">&gt;_ </v>
      </c>
      <c r="AB1860" s="44">
        <f>P1860</f>
        <v>0</v>
      </c>
      <c r="AH1860" s="45">
        <v>1859</v>
      </c>
    </row>
    <row r="1861" spans="1:34" ht="14.25" customHeight="1" thickTop="1" thickBot="1" x14ac:dyDescent="0.25">
      <c r="A1861" s="71">
        <v>100</v>
      </c>
      <c r="B1861" s="53">
        <f>(I1861/1000)/(A1861/1000000)</f>
        <v>0</v>
      </c>
      <c r="F1861" s="81"/>
      <c r="I1861" s="49"/>
      <c r="J1861" s="95"/>
      <c r="L1861" s="50"/>
      <c r="N1861" s="75"/>
      <c r="O1861" s="61"/>
      <c r="Q1861" s="56"/>
      <c r="S1861" s="62"/>
      <c r="T1861" s="73"/>
      <c r="U1861" s="62"/>
      <c r="V1861" s="62"/>
      <c r="W1861" s="52"/>
      <c r="X1861" s="57"/>
      <c r="AA1861" s="47" t="str">
        <f>CONCATENATE("&gt;",F1861,"_",C1861," ",Z1861)</f>
        <v xml:space="preserve">&gt;_ </v>
      </c>
      <c r="AB1861" s="44">
        <f>P1861</f>
        <v>0</v>
      </c>
      <c r="AH1861" s="45">
        <v>1860</v>
      </c>
    </row>
    <row r="1862" spans="1:34" ht="14.25" customHeight="1" thickTop="1" thickBot="1" x14ac:dyDescent="0.25">
      <c r="A1862" s="71">
        <v>100</v>
      </c>
      <c r="B1862" s="53">
        <f>(I1862/1000)/(A1862/1000000)</f>
        <v>0</v>
      </c>
      <c r="F1862" s="81"/>
      <c r="I1862" s="49"/>
      <c r="J1862" s="95"/>
      <c r="L1862" s="50"/>
      <c r="N1862" s="75"/>
      <c r="O1862" s="61"/>
      <c r="Q1862" s="56"/>
      <c r="S1862" s="62"/>
      <c r="T1862" s="73"/>
      <c r="U1862" s="62"/>
      <c r="V1862" s="62"/>
      <c r="W1862" s="52"/>
      <c r="X1862" s="57"/>
      <c r="AA1862" s="47" t="str">
        <f>CONCATENATE("&gt;",F1862,"_",C1862," ",Z1862)</f>
        <v xml:space="preserve">&gt;_ </v>
      </c>
      <c r="AB1862" s="44">
        <f>P1862</f>
        <v>0</v>
      </c>
      <c r="AH1862" s="45">
        <v>1861</v>
      </c>
    </row>
    <row r="1863" spans="1:34" ht="14.25" customHeight="1" thickTop="1" thickBot="1" x14ac:dyDescent="0.25">
      <c r="A1863" s="71">
        <v>100</v>
      </c>
      <c r="B1863" s="53">
        <f>(I1863/1000)/(A1863/1000000)</f>
        <v>0</v>
      </c>
      <c r="F1863" s="81"/>
      <c r="I1863" s="49"/>
      <c r="J1863" s="95"/>
      <c r="L1863" s="50"/>
      <c r="N1863" s="75"/>
      <c r="O1863" s="61"/>
      <c r="Q1863" s="56"/>
      <c r="S1863" s="62"/>
      <c r="T1863" s="73"/>
      <c r="U1863" s="62"/>
      <c r="V1863" s="62"/>
      <c r="W1863" s="52"/>
      <c r="X1863" s="57"/>
      <c r="AA1863" s="47" t="str">
        <f>CONCATENATE("&gt;",F1863,"_",C1863," ",Z1863)</f>
        <v xml:space="preserve">&gt;_ </v>
      </c>
      <c r="AB1863" s="44">
        <f>P1863</f>
        <v>0</v>
      </c>
      <c r="AH1863" s="45">
        <v>1862</v>
      </c>
    </row>
    <row r="1864" spans="1:34" ht="14.25" customHeight="1" thickTop="1" thickBot="1" x14ac:dyDescent="0.25">
      <c r="A1864" s="71">
        <v>100</v>
      </c>
      <c r="B1864" s="53">
        <f>(I1864/1000)/(A1864/1000000)</f>
        <v>0</v>
      </c>
      <c r="F1864" s="81"/>
      <c r="I1864" s="49"/>
      <c r="J1864" s="95"/>
      <c r="L1864" s="50"/>
      <c r="N1864" s="75"/>
      <c r="O1864" s="61"/>
      <c r="Q1864" s="56"/>
      <c r="S1864" s="62"/>
      <c r="T1864" s="73"/>
      <c r="U1864" s="62"/>
      <c r="V1864" s="62"/>
      <c r="W1864" s="52"/>
      <c r="X1864" s="57"/>
      <c r="AA1864" s="47" t="str">
        <f>CONCATENATE("&gt;",F1864,"_",C1864," ",Z1864)</f>
        <v xml:space="preserve">&gt;_ </v>
      </c>
      <c r="AB1864" s="44">
        <f>P1864</f>
        <v>0</v>
      </c>
      <c r="AH1864" s="45">
        <v>1863</v>
      </c>
    </row>
    <row r="1865" spans="1:34" ht="14.25" customHeight="1" thickTop="1" thickBot="1" x14ac:dyDescent="0.25">
      <c r="A1865" s="71">
        <v>100</v>
      </c>
      <c r="B1865" s="53">
        <f>(I1865/1000)/(A1865/1000000)</f>
        <v>0</v>
      </c>
      <c r="F1865" s="81"/>
      <c r="I1865" s="49"/>
      <c r="J1865" s="95"/>
      <c r="L1865" s="50"/>
      <c r="N1865" s="75"/>
      <c r="O1865" s="61"/>
      <c r="Q1865" s="56"/>
      <c r="S1865" s="62"/>
      <c r="T1865" s="73"/>
      <c r="U1865" s="62"/>
      <c r="V1865" s="62"/>
      <c r="W1865" s="52"/>
      <c r="X1865" s="57"/>
      <c r="AA1865" s="47" t="str">
        <f>CONCATENATE("&gt;",F1865,"_",C1865," ",Z1865)</f>
        <v xml:space="preserve">&gt;_ </v>
      </c>
      <c r="AB1865" s="44">
        <f>P1865</f>
        <v>0</v>
      </c>
      <c r="AH1865" s="45">
        <v>1864</v>
      </c>
    </row>
    <row r="1866" spans="1:34" ht="14.25" customHeight="1" thickTop="1" thickBot="1" x14ac:dyDescent="0.25">
      <c r="A1866" s="71">
        <v>100</v>
      </c>
      <c r="B1866" s="53">
        <f>(I1866/1000)/(A1866/1000000)</f>
        <v>0</v>
      </c>
      <c r="F1866" s="81"/>
      <c r="I1866" s="49"/>
      <c r="J1866" s="95"/>
      <c r="L1866" s="50"/>
      <c r="N1866" s="75"/>
      <c r="O1866" s="61"/>
      <c r="Q1866" s="56"/>
      <c r="S1866" s="62"/>
      <c r="T1866" s="73"/>
      <c r="U1866" s="62"/>
      <c r="V1866" s="62"/>
      <c r="W1866" s="52"/>
      <c r="X1866" s="57"/>
      <c r="AA1866" s="47" t="str">
        <f>CONCATENATE("&gt;",F1866,"_",C1866," ",Z1866)</f>
        <v xml:space="preserve">&gt;_ </v>
      </c>
      <c r="AB1866" s="44">
        <f>P1866</f>
        <v>0</v>
      </c>
      <c r="AH1866" s="45">
        <v>1865</v>
      </c>
    </row>
    <row r="1867" spans="1:34" ht="14.25" customHeight="1" thickTop="1" thickBot="1" x14ac:dyDescent="0.25">
      <c r="A1867" s="71">
        <v>100</v>
      </c>
      <c r="B1867" s="53">
        <f>(I1867/1000)/(A1867/1000000)</f>
        <v>0</v>
      </c>
      <c r="F1867" s="81"/>
      <c r="I1867" s="49"/>
      <c r="J1867" s="95"/>
      <c r="L1867" s="50"/>
      <c r="N1867" s="75"/>
      <c r="O1867" s="61"/>
      <c r="Q1867" s="56"/>
      <c r="S1867" s="62"/>
      <c r="T1867" s="73"/>
      <c r="U1867" s="62"/>
      <c r="V1867" s="62"/>
      <c r="W1867" s="52"/>
      <c r="X1867" s="57"/>
      <c r="AA1867" s="47" t="str">
        <f>CONCATENATE("&gt;",F1867,"_",C1867," ",Z1867)</f>
        <v xml:space="preserve">&gt;_ </v>
      </c>
      <c r="AB1867" s="44">
        <f>P1867</f>
        <v>0</v>
      </c>
      <c r="AH1867" s="45">
        <v>1866</v>
      </c>
    </row>
    <row r="1868" spans="1:34" ht="14.25" customHeight="1" thickTop="1" thickBot="1" x14ac:dyDescent="0.25">
      <c r="A1868" s="71">
        <v>100</v>
      </c>
      <c r="B1868" s="53">
        <f>(I1868/1000)/(A1868/1000000)</f>
        <v>0</v>
      </c>
      <c r="F1868" s="81"/>
      <c r="I1868" s="49"/>
      <c r="J1868" s="95"/>
      <c r="L1868" s="50"/>
      <c r="N1868" s="75"/>
      <c r="O1868" s="61"/>
      <c r="Q1868" s="56"/>
      <c r="S1868" s="62"/>
      <c r="T1868" s="73"/>
      <c r="U1868" s="62"/>
      <c r="V1868" s="62"/>
      <c r="W1868" s="52"/>
      <c r="X1868" s="57"/>
      <c r="AA1868" s="47" t="str">
        <f>CONCATENATE("&gt;",F1868,"_",C1868," ",Z1868)</f>
        <v xml:space="preserve">&gt;_ </v>
      </c>
      <c r="AB1868" s="44">
        <f>P1868</f>
        <v>0</v>
      </c>
      <c r="AH1868" s="45">
        <v>1867</v>
      </c>
    </row>
    <row r="1869" spans="1:34" ht="14.25" customHeight="1" thickTop="1" thickBot="1" x14ac:dyDescent="0.25">
      <c r="A1869" s="71">
        <v>100</v>
      </c>
      <c r="B1869" s="53">
        <f>(I1869/1000)/(A1869/1000000)</f>
        <v>0</v>
      </c>
      <c r="F1869" s="81"/>
      <c r="I1869" s="49"/>
      <c r="J1869" s="95"/>
      <c r="L1869" s="50"/>
      <c r="N1869" s="75"/>
      <c r="O1869" s="61"/>
      <c r="Q1869" s="56"/>
      <c r="S1869" s="62"/>
      <c r="T1869" s="73"/>
      <c r="U1869" s="62"/>
      <c r="V1869" s="62"/>
      <c r="W1869" s="52"/>
      <c r="X1869" s="57"/>
      <c r="AA1869" s="47" t="str">
        <f>CONCATENATE("&gt;",F1869,"_",C1869," ",Z1869)</f>
        <v xml:space="preserve">&gt;_ </v>
      </c>
      <c r="AB1869" s="44">
        <f>P1869</f>
        <v>0</v>
      </c>
      <c r="AH1869" s="45">
        <v>1868</v>
      </c>
    </row>
    <row r="1870" spans="1:34" ht="14.25" customHeight="1" thickTop="1" thickBot="1" x14ac:dyDescent="0.25">
      <c r="A1870" s="71">
        <v>100</v>
      </c>
      <c r="B1870" s="53">
        <f>(I1870/1000)/(A1870/1000000)</f>
        <v>0</v>
      </c>
      <c r="F1870" s="81"/>
      <c r="I1870" s="49"/>
      <c r="J1870" s="95"/>
      <c r="L1870" s="50"/>
      <c r="N1870" s="75"/>
      <c r="O1870" s="61"/>
      <c r="Q1870" s="56"/>
      <c r="S1870" s="62"/>
      <c r="T1870" s="73"/>
      <c r="U1870" s="62"/>
      <c r="V1870" s="62"/>
      <c r="W1870" s="52"/>
      <c r="X1870" s="57"/>
      <c r="AA1870" s="47" t="str">
        <f>CONCATENATE("&gt;",F1870,"_",C1870," ",Z1870)</f>
        <v xml:space="preserve">&gt;_ </v>
      </c>
      <c r="AB1870" s="44">
        <f>P1870</f>
        <v>0</v>
      </c>
      <c r="AH1870" s="45">
        <v>1869</v>
      </c>
    </row>
    <row r="1871" spans="1:34" ht="14.25" customHeight="1" thickTop="1" thickBot="1" x14ac:dyDescent="0.25">
      <c r="A1871" s="71">
        <v>100</v>
      </c>
      <c r="B1871" s="53">
        <f>(I1871/1000)/(A1871/1000000)</f>
        <v>0</v>
      </c>
      <c r="F1871" s="81"/>
      <c r="I1871" s="49"/>
      <c r="J1871" s="95"/>
      <c r="L1871" s="50"/>
      <c r="N1871" s="75"/>
      <c r="O1871" s="61"/>
      <c r="Q1871" s="56"/>
      <c r="S1871" s="62"/>
      <c r="T1871" s="73"/>
      <c r="U1871" s="62"/>
      <c r="V1871" s="62"/>
      <c r="W1871" s="52"/>
      <c r="X1871" s="57"/>
      <c r="AA1871" s="47" t="str">
        <f>CONCATENATE("&gt;",F1871,"_",C1871," ",Z1871)</f>
        <v xml:space="preserve">&gt;_ </v>
      </c>
      <c r="AB1871" s="44">
        <f>P1871</f>
        <v>0</v>
      </c>
      <c r="AH1871" s="45">
        <v>1870</v>
      </c>
    </row>
    <row r="1872" spans="1:34" ht="14.25" customHeight="1" thickTop="1" thickBot="1" x14ac:dyDescent="0.25">
      <c r="A1872" s="71">
        <v>100</v>
      </c>
      <c r="B1872" s="53">
        <f>(I1872/1000)/(A1872/1000000)</f>
        <v>0</v>
      </c>
      <c r="F1872" s="81"/>
      <c r="I1872" s="49"/>
      <c r="J1872" s="95"/>
      <c r="L1872" s="50"/>
      <c r="N1872" s="75"/>
      <c r="O1872" s="61"/>
      <c r="Q1872" s="56"/>
      <c r="S1872" s="62"/>
      <c r="T1872" s="73"/>
      <c r="U1872" s="62"/>
      <c r="V1872" s="62"/>
      <c r="W1872" s="52"/>
      <c r="X1872" s="57"/>
      <c r="AA1872" s="47" t="str">
        <f>CONCATENATE("&gt;",F1872,"_",C1872," ",Z1872)</f>
        <v xml:space="preserve">&gt;_ </v>
      </c>
      <c r="AB1872" s="44">
        <f>P1872</f>
        <v>0</v>
      </c>
      <c r="AH1872" s="45">
        <v>1871</v>
      </c>
    </row>
    <row r="1873" spans="1:34" ht="14.25" customHeight="1" thickTop="1" thickBot="1" x14ac:dyDescent="0.25">
      <c r="A1873" s="71">
        <v>100</v>
      </c>
      <c r="B1873" s="53">
        <f>(I1873/1000)/(A1873/1000000)</f>
        <v>0</v>
      </c>
      <c r="F1873" s="81"/>
      <c r="I1873" s="49"/>
      <c r="J1873" s="95"/>
      <c r="L1873" s="50"/>
      <c r="N1873" s="75"/>
      <c r="O1873" s="61"/>
      <c r="Q1873" s="56"/>
      <c r="S1873" s="62"/>
      <c r="T1873" s="73"/>
      <c r="U1873" s="62"/>
      <c r="V1873" s="62"/>
      <c r="W1873" s="52"/>
      <c r="X1873" s="57"/>
      <c r="AA1873" s="47" t="str">
        <f>CONCATENATE("&gt;",F1873,"_",C1873," ",Z1873)</f>
        <v xml:space="preserve">&gt;_ </v>
      </c>
      <c r="AB1873" s="44">
        <f>P1873</f>
        <v>0</v>
      </c>
      <c r="AH1873" s="45">
        <v>1872</v>
      </c>
    </row>
    <row r="1874" spans="1:34" ht="14.25" customHeight="1" thickTop="1" thickBot="1" x14ac:dyDescent="0.25">
      <c r="A1874" s="71">
        <v>100</v>
      </c>
      <c r="B1874" s="53">
        <f>(I1874/1000)/(A1874/1000000)</f>
        <v>0</v>
      </c>
      <c r="F1874" s="81"/>
      <c r="I1874" s="49"/>
      <c r="J1874" s="95"/>
      <c r="L1874" s="50"/>
      <c r="N1874" s="75"/>
      <c r="O1874" s="61"/>
      <c r="Q1874" s="56"/>
      <c r="S1874" s="62"/>
      <c r="T1874" s="73"/>
      <c r="U1874" s="62"/>
      <c r="V1874" s="62"/>
      <c r="W1874" s="52"/>
      <c r="X1874" s="57"/>
      <c r="AA1874" s="47" t="str">
        <f>CONCATENATE("&gt;",F1874,"_",C1874," ",Z1874)</f>
        <v xml:space="preserve">&gt;_ </v>
      </c>
      <c r="AB1874" s="44">
        <f>P1874</f>
        <v>0</v>
      </c>
      <c r="AH1874" s="45">
        <v>1873</v>
      </c>
    </row>
    <row r="1875" spans="1:34" ht="14.25" customHeight="1" thickTop="1" thickBot="1" x14ac:dyDescent="0.25">
      <c r="A1875" s="71">
        <v>100</v>
      </c>
      <c r="B1875" s="53">
        <f>(I1875/1000)/(A1875/1000000)</f>
        <v>0</v>
      </c>
      <c r="F1875" s="81"/>
      <c r="I1875" s="49"/>
      <c r="J1875" s="95"/>
      <c r="L1875" s="50"/>
      <c r="N1875" s="75"/>
      <c r="O1875" s="61"/>
      <c r="Q1875" s="56"/>
      <c r="S1875" s="62"/>
      <c r="T1875" s="73"/>
      <c r="U1875" s="62"/>
      <c r="V1875" s="62"/>
      <c r="W1875" s="52"/>
      <c r="X1875" s="57"/>
      <c r="AA1875" s="47" t="str">
        <f>CONCATENATE("&gt;",F1875,"_",C1875," ",Z1875)</f>
        <v xml:space="preserve">&gt;_ </v>
      </c>
      <c r="AB1875" s="44">
        <f>P1875</f>
        <v>0</v>
      </c>
      <c r="AH1875" s="45">
        <v>1874</v>
      </c>
    </row>
    <row r="1876" spans="1:34" ht="14.25" customHeight="1" thickTop="1" thickBot="1" x14ac:dyDescent="0.25">
      <c r="A1876" s="71">
        <v>100</v>
      </c>
      <c r="B1876" s="53">
        <f>(I1876/1000)/(A1876/1000000)</f>
        <v>0</v>
      </c>
      <c r="F1876" s="81"/>
      <c r="I1876" s="49"/>
      <c r="J1876" s="95"/>
      <c r="L1876" s="50"/>
      <c r="N1876" s="75"/>
      <c r="O1876" s="61"/>
      <c r="Q1876" s="56"/>
      <c r="S1876" s="62"/>
      <c r="T1876" s="73"/>
      <c r="U1876" s="62"/>
      <c r="V1876" s="62"/>
      <c r="W1876" s="52"/>
      <c r="X1876" s="57"/>
      <c r="AA1876" s="47" t="str">
        <f>CONCATENATE("&gt;",F1876,"_",C1876," ",Z1876)</f>
        <v xml:space="preserve">&gt;_ </v>
      </c>
      <c r="AB1876" s="44">
        <f>P1876</f>
        <v>0</v>
      </c>
      <c r="AH1876" s="45">
        <v>1875</v>
      </c>
    </row>
    <row r="1877" spans="1:34" ht="14.25" customHeight="1" thickTop="1" thickBot="1" x14ac:dyDescent="0.25">
      <c r="A1877" s="71">
        <v>100</v>
      </c>
      <c r="B1877" s="53">
        <f>(I1877/1000)/(A1877/1000000)</f>
        <v>0</v>
      </c>
      <c r="F1877" s="81"/>
      <c r="I1877" s="49"/>
      <c r="J1877" s="95"/>
      <c r="L1877" s="50"/>
      <c r="N1877" s="75"/>
      <c r="O1877" s="61"/>
      <c r="Q1877" s="56"/>
      <c r="S1877" s="62"/>
      <c r="T1877" s="73"/>
      <c r="U1877" s="62"/>
      <c r="V1877" s="62"/>
      <c r="W1877" s="52"/>
      <c r="X1877" s="57"/>
      <c r="AA1877" s="47" t="str">
        <f>CONCATENATE("&gt;",F1877,"_",C1877," ",Z1877)</f>
        <v xml:space="preserve">&gt;_ </v>
      </c>
      <c r="AB1877" s="44">
        <f>P1877</f>
        <v>0</v>
      </c>
      <c r="AH1877" s="45">
        <v>1876</v>
      </c>
    </row>
    <row r="1878" spans="1:34" ht="14.25" customHeight="1" thickTop="1" thickBot="1" x14ac:dyDescent="0.25">
      <c r="A1878" s="71">
        <v>100</v>
      </c>
      <c r="B1878" s="53">
        <f>(I1878/1000)/(A1878/1000000)</f>
        <v>0</v>
      </c>
      <c r="F1878" s="81"/>
      <c r="I1878" s="49"/>
      <c r="J1878" s="95"/>
      <c r="L1878" s="50"/>
      <c r="N1878" s="75"/>
      <c r="O1878" s="61"/>
      <c r="Q1878" s="56"/>
      <c r="S1878" s="62"/>
      <c r="T1878" s="73"/>
      <c r="U1878" s="62"/>
      <c r="V1878" s="62"/>
      <c r="W1878" s="52"/>
      <c r="X1878" s="57"/>
      <c r="AA1878" s="47" t="str">
        <f>CONCATENATE("&gt;",F1878,"_",C1878," ",Z1878)</f>
        <v xml:space="preserve">&gt;_ </v>
      </c>
      <c r="AB1878" s="44">
        <f>P1878</f>
        <v>0</v>
      </c>
      <c r="AH1878" s="45">
        <v>1877</v>
      </c>
    </row>
    <row r="1879" spans="1:34" ht="14.25" customHeight="1" thickTop="1" thickBot="1" x14ac:dyDescent="0.25">
      <c r="A1879" s="71">
        <v>100</v>
      </c>
      <c r="B1879" s="53">
        <f>(I1879/1000)/(A1879/1000000)</f>
        <v>0</v>
      </c>
      <c r="F1879" s="81"/>
      <c r="I1879" s="49"/>
      <c r="J1879" s="95"/>
      <c r="L1879" s="50"/>
      <c r="N1879" s="75"/>
      <c r="O1879" s="61"/>
      <c r="Q1879" s="56"/>
      <c r="S1879" s="62"/>
      <c r="T1879" s="73"/>
      <c r="U1879" s="62"/>
      <c r="V1879" s="62"/>
      <c r="W1879" s="52"/>
      <c r="X1879" s="57"/>
      <c r="AA1879" s="47" t="str">
        <f>CONCATENATE("&gt;",F1879,"_",C1879," ",Z1879)</f>
        <v xml:space="preserve">&gt;_ </v>
      </c>
      <c r="AB1879" s="44">
        <f>P1879</f>
        <v>0</v>
      </c>
      <c r="AH1879" s="45">
        <v>1878</v>
      </c>
    </row>
    <row r="1880" spans="1:34" ht="14.25" customHeight="1" thickTop="1" thickBot="1" x14ac:dyDescent="0.25">
      <c r="A1880" s="71">
        <v>100</v>
      </c>
      <c r="B1880" s="53">
        <f>(I1880/1000)/(A1880/1000000)</f>
        <v>0</v>
      </c>
      <c r="F1880" s="81"/>
      <c r="I1880" s="49"/>
      <c r="J1880" s="95"/>
      <c r="L1880" s="50"/>
      <c r="N1880" s="75"/>
      <c r="O1880" s="61"/>
      <c r="Q1880" s="56"/>
      <c r="S1880" s="62"/>
      <c r="T1880" s="73"/>
      <c r="U1880" s="62"/>
      <c r="V1880" s="62"/>
      <c r="W1880" s="52"/>
      <c r="X1880" s="57"/>
      <c r="AA1880" s="47" t="str">
        <f>CONCATENATE("&gt;",F1880,"_",C1880," ",Z1880)</f>
        <v xml:space="preserve">&gt;_ </v>
      </c>
      <c r="AB1880" s="44">
        <f>P1880</f>
        <v>0</v>
      </c>
      <c r="AH1880" s="45">
        <v>1879</v>
      </c>
    </row>
    <row r="1881" spans="1:34" ht="14.25" customHeight="1" thickTop="1" thickBot="1" x14ac:dyDescent="0.25">
      <c r="A1881" s="71">
        <v>100</v>
      </c>
      <c r="B1881" s="53">
        <f>(I1881/1000)/(A1881/1000000)</f>
        <v>0</v>
      </c>
      <c r="F1881" s="81"/>
      <c r="I1881" s="49"/>
      <c r="J1881" s="95"/>
      <c r="L1881" s="50"/>
      <c r="N1881" s="75"/>
      <c r="O1881" s="61"/>
      <c r="Q1881" s="56"/>
      <c r="S1881" s="62"/>
      <c r="T1881" s="73"/>
      <c r="U1881" s="62"/>
      <c r="V1881" s="62"/>
      <c r="W1881" s="52"/>
      <c r="X1881" s="57"/>
      <c r="AA1881" s="47" t="str">
        <f>CONCATENATE("&gt;",F1881,"_",C1881," ",Z1881)</f>
        <v xml:space="preserve">&gt;_ </v>
      </c>
      <c r="AB1881" s="44">
        <f>P1881</f>
        <v>0</v>
      </c>
      <c r="AH1881" s="45">
        <v>1880</v>
      </c>
    </row>
    <row r="1882" spans="1:34" ht="14.25" customHeight="1" thickTop="1" thickBot="1" x14ac:dyDescent="0.25">
      <c r="A1882" s="71">
        <v>100</v>
      </c>
      <c r="B1882" s="53">
        <f>(I1882/1000)/(A1882/1000000)</f>
        <v>0</v>
      </c>
      <c r="F1882" s="81"/>
      <c r="I1882" s="49"/>
      <c r="J1882" s="95"/>
      <c r="L1882" s="50"/>
      <c r="N1882" s="75"/>
      <c r="O1882" s="61"/>
      <c r="Q1882" s="56"/>
      <c r="S1882" s="62"/>
      <c r="T1882" s="73"/>
      <c r="U1882" s="62"/>
      <c r="V1882" s="62"/>
      <c r="W1882" s="52"/>
      <c r="X1882" s="57"/>
      <c r="AA1882" s="47" t="str">
        <f>CONCATENATE("&gt;",F1882,"_",C1882," ",Z1882)</f>
        <v xml:space="preserve">&gt;_ </v>
      </c>
      <c r="AB1882" s="44">
        <f>P1882</f>
        <v>0</v>
      </c>
      <c r="AH1882" s="45">
        <v>1881</v>
      </c>
    </row>
    <row r="1883" spans="1:34" ht="14.25" customHeight="1" thickTop="1" thickBot="1" x14ac:dyDescent="0.25">
      <c r="A1883" s="71">
        <v>100</v>
      </c>
      <c r="B1883" s="53">
        <f>(I1883/1000)/(A1883/1000000)</f>
        <v>0</v>
      </c>
      <c r="F1883" s="81"/>
      <c r="I1883" s="49"/>
      <c r="J1883" s="95"/>
      <c r="L1883" s="50"/>
      <c r="N1883" s="75"/>
      <c r="O1883" s="61"/>
      <c r="Q1883" s="56"/>
      <c r="S1883" s="62"/>
      <c r="T1883" s="73"/>
      <c r="U1883" s="62"/>
      <c r="V1883" s="62"/>
      <c r="W1883" s="52"/>
      <c r="X1883" s="57"/>
      <c r="AA1883" s="47" t="str">
        <f>CONCATENATE("&gt;",F1883,"_",C1883," ",Z1883)</f>
        <v xml:space="preserve">&gt;_ </v>
      </c>
      <c r="AB1883" s="44">
        <f>P1883</f>
        <v>0</v>
      </c>
      <c r="AH1883" s="45">
        <v>1882</v>
      </c>
    </row>
    <row r="1884" spans="1:34" ht="14.25" customHeight="1" thickTop="1" thickBot="1" x14ac:dyDescent="0.25">
      <c r="A1884" s="71">
        <v>100</v>
      </c>
      <c r="B1884" s="53">
        <f>(I1884/1000)/(A1884/1000000)</f>
        <v>0</v>
      </c>
      <c r="F1884" s="81"/>
      <c r="I1884" s="49"/>
      <c r="J1884" s="95"/>
      <c r="L1884" s="50"/>
      <c r="N1884" s="75"/>
      <c r="O1884" s="61"/>
      <c r="Q1884" s="56"/>
      <c r="S1884" s="62"/>
      <c r="T1884" s="73"/>
      <c r="U1884" s="62"/>
      <c r="V1884" s="62"/>
      <c r="W1884" s="52"/>
      <c r="X1884" s="57"/>
      <c r="AA1884" s="47" t="str">
        <f>CONCATENATE("&gt;",F1884,"_",C1884," ",Z1884)</f>
        <v xml:space="preserve">&gt;_ </v>
      </c>
      <c r="AB1884" s="44">
        <f>P1884</f>
        <v>0</v>
      </c>
      <c r="AH1884" s="45">
        <v>1883</v>
      </c>
    </row>
    <row r="1885" spans="1:34" ht="14.25" customHeight="1" thickTop="1" thickBot="1" x14ac:dyDescent="0.25">
      <c r="A1885" s="71">
        <v>100</v>
      </c>
      <c r="B1885" s="53">
        <f>(I1885/1000)/(A1885/1000000)</f>
        <v>0</v>
      </c>
      <c r="F1885" s="81"/>
      <c r="I1885" s="49"/>
      <c r="J1885" s="95"/>
      <c r="L1885" s="50"/>
      <c r="N1885" s="75"/>
      <c r="O1885" s="61"/>
      <c r="Q1885" s="56"/>
      <c r="S1885" s="62"/>
      <c r="T1885" s="73"/>
      <c r="U1885" s="62"/>
      <c r="V1885" s="62"/>
      <c r="W1885" s="52"/>
      <c r="X1885" s="57"/>
      <c r="AA1885" s="47" t="str">
        <f>CONCATENATE("&gt;",F1885,"_",C1885," ",Z1885)</f>
        <v xml:space="preserve">&gt;_ </v>
      </c>
      <c r="AB1885" s="44">
        <f>P1885</f>
        <v>0</v>
      </c>
      <c r="AH1885" s="45">
        <v>1884</v>
      </c>
    </row>
    <row r="1886" spans="1:34" ht="14.25" customHeight="1" thickTop="1" thickBot="1" x14ac:dyDescent="0.25">
      <c r="A1886" s="71">
        <v>100</v>
      </c>
      <c r="B1886" s="53">
        <f>(I1886/1000)/(A1886/1000000)</f>
        <v>0</v>
      </c>
      <c r="F1886" s="81"/>
      <c r="I1886" s="49"/>
      <c r="J1886" s="95"/>
      <c r="L1886" s="50"/>
      <c r="N1886" s="75"/>
      <c r="O1886" s="61"/>
      <c r="Q1886" s="56"/>
      <c r="S1886" s="62"/>
      <c r="T1886" s="73"/>
      <c r="U1886" s="62"/>
      <c r="V1886" s="62"/>
      <c r="W1886" s="52"/>
      <c r="X1886" s="57"/>
      <c r="AA1886" s="47" t="str">
        <f>CONCATENATE("&gt;",F1886,"_",C1886," ",Z1886)</f>
        <v xml:space="preserve">&gt;_ </v>
      </c>
      <c r="AB1886" s="44">
        <f>P1886</f>
        <v>0</v>
      </c>
      <c r="AH1886" s="45">
        <v>1885</v>
      </c>
    </row>
    <row r="1887" spans="1:34" ht="14.25" customHeight="1" thickTop="1" thickBot="1" x14ac:dyDescent="0.25">
      <c r="A1887" s="71">
        <v>100</v>
      </c>
      <c r="B1887" s="53">
        <f>(I1887/1000)/(A1887/1000000)</f>
        <v>0</v>
      </c>
      <c r="F1887" s="81"/>
      <c r="I1887" s="49"/>
      <c r="J1887" s="95"/>
      <c r="L1887" s="50"/>
      <c r="N1887" s="75"/>
      <c r="O1887" s="61"/>
      <c r="Q1887" s="56"/>
      <c r="S1887" s="62"/>
      <c r="T1887" s="73"/>
      <c r="U1887" s="62"/>
      <c r="V1887" s="62"/>
      <c r="W1887" s="52"/>
      <c r="X1887" s="57"/>
      <c r="AA1887" s="47" t="str">
        <f>CONCATENATE("&gt;",F1887,"_",C1887," ",Z1887)</f>
        <v xml:space="preserve">&gt;_ </v>
      </c>
      <c r="AB1887" s="44">
        <f>P1887</f>
        <v>0</v>
      </c>
      <c r="AH1887" s="45">
        <v>1886</v>
      </c>
    </row>
    <row r="1888" spans="1:34" ht="14.25" customHeight="1" thickTop="1" thickBot="1" x14ac:dyDescent="0.25">
      <c r="A1888" s="71">
        <v>100</v>
      </c>
      <c r="B1888" s="53">
        <f>(I1888/1000)/(A1888/1000000)</f>
        <v>0</v>
      </c>
      <c r="F1888" s="81"/>
      <c r="I1888" s="49"/>
      <c r="J1888" s="95"/>
      <c r="L1888" s="50"/>
      <c r="N1888" s="75"/>
      <c r="O1888" s="61"/>
      <c r="Q1888" s="56"/>
      <c r="S1888" s="62"/>
      <c r="T1888" s="73"/>
      <c r="U1888" s="62"/>
      <c r="V1888" s="62"/>
      <c r="W1888" s="52"/>
      <c r="X1888" s="57"/>
      <c r="AA1888" s="47" t="str">
        <f>CONCATENATE("&gt;",F1888,"_",C1888," ",Z1888)</f>
        <v xml:space="preserve">&gt;_ </v>
      </c>
      <c r="AB1888" s="44">
        <f>P1888</f>
        <v>0</v>
      </c>
      <c r="AH1888" s="45">
        <v>1887</v>
      </c>
    </row>
    <row r="1889" spans="1:34" ht="14.25" customHeight="1" thickTop="1" thickBot="1" x14ac:dyDescent="0.25">
      <c r="A1889" s="71">
        <v>100</v>
      </c>
      <c r="B1889" s="53">
        <f>(I1889/1000)/(A1889/1000000)</f>
        <v>0</v>
      </c>
      <c r="F1889" s="81"/>
      <c r="I1889" s="49"/>
      <c r="J1889" s="95"/>
      <c r="L1889" s="50"/>
      <c r="N1889" s="75"/>
      <c r="O1889" s="61"/>
      <c r="Q1889" s="56"/>
      <c r="S1889" s="62"/>
      <c r="T1889" s="73"/>
      <c r="U1889" s="62"/>
      <c r="V1889" s="62"/>
      <c r="W1889" s="52"/>
      <c r="X1889" s="57"/>
      <c r="AA1889" s="47" t="str">
        <f>CONCATENATE("&gt;",F1889,"_",C1889," ",Z1889)</f>
        <v xml:space="preserve">&gt;_ </v>
      </c>
      <c r="AB1889" s="44">
        <f>P1889</f>
        <v>0</v>
      </c>
      <c r="AH1889" s="45">
        <v>1888</v>
      </c>
    </row>
    <row r="1890" spans="1:34" ht="14.25" customHeight="1" thickTop="1" thickBot="1" x14ac:dyDescent="0.25">
      <c r="A1890" s="71">
        <v>100</v>
      </c>
      <c r="B1890" s="53">
        <f>(I1890/1000)/(A1890/1000000)</f>
        <v>0</v>
      </c>
      <c r="F1890" s="81"/>
      <c r="I1890" s="49"/>
      <c r="J1890" s="95"/>
      <c r="L1890" s="50"/>
      <c r="N1890" s="75"/>
      <c r="O1890" s="61"/>
      <c r="Q1890" s="56"/>
      <c r="S1890" s="62"/>
      <c r="T1890" s="73"/>
      <c r="U1890" s="62"/>
      <c r="V1890" s="62"/>
      <c r="W1890" s="52"/>
      <c r="X1890" s="57"/>
      <c r="AA1890" s="47" t="str">
        <f>CONCATENATE("&gt;",F1890,"_",C1890," ",Z1890)</f>
        <v xml:space="preserve">&gt;_ </v>
      </c>
      <c r="AB1890" s="44">
        <f>P1890</f>
        <v>0</v>
      </c>
      <c r="AH1890" s="45">
        <v>1889</v>
      </c>
    </row>
    <row r="1891" spans="1:34" ht="14.25" customHeight="1" thickTop="1" thickBot="1" x14ac:dyDescent="0.25">
      <c r="A1891" s="71">
        <v>100</v>
      </c>
      <c r="B1891" s="53">
        <f>(I1891/1000)/(A1891/1000000)</f>
        <v>0</v>
      </c>
      <c r="F1891" s="81"/>
      <c r="I1891" s="49"/>
      <c r="J1891" s="95"/>
      <c r="L1891" s="50"/>
      <c r="N1891" s="75"/>
      <c r="O1891" s="61"/>
      <c r="Q1891" s="56"/>
      <c r="S1891" s="62"/>
      <c r="T1891" s="73"/>
      <c r="U1891" s="62"/>
      <c r="V1891" s="62"/>
      <c r="W1891" s="52"/>
      <c r="X1891" s="57"/>
      <c r="AA1891" s="47" t="str">
        <f>CONCATENATE("&gt;",F1891,"_",C1891," ",Z1891)</f>
        <v xml:space="preserve">&gt;_ </v>
      </c>
      <c r="AB1891" s="44">
        <f>P1891</f>
        <v>0</v>
      </c>
      <c r="AH1891" s="45">
        <v>1890</v>
      </c>
    </row>
    <row r="1892" spans="1:34" ht="14.25" customHeight="1" thickTop="1" thickBot="1" x14ac:dyDescent="0.25">
      <c r="A1892" s="71">
        <v>100</v>
      </c>
      <c r="B1892" s="53">
        <f>(I1892/1000)/(A1892/1000000)</f>
        <v>0</v>
      </c>
      <c r="F1892" s="81"/>
      <c r="I1892" s="49"/>
      <c r="J1892" s="95"/>
      <c r="L1892" s="50"/>
      <c r="N1892" s="75"/>
      <c r="O1892" s="61"/>
      <c r="Q1892" s="56"/>
      <c r="S1892" s="62"/>
      <c r="T1892" s="73"/>
      <c r="U1892" s="62"/>
      <c r="V1892" s="62"/>
      <c r="W1892" s="52"/>
      <c r="X1892" s="57"/>
      <c r="AA1892" s="47" t="str">
        <f>CONCATENATE("&gt;",F1892,"_",C1892," ",Z1892)</f>
        <v xml:space="preserve">&gt;_ </v>
      </c>
      <c r="AB1892" s="44">
        <f>P1892</f>
        <v>0</v>
      </c>
      <c r="AH1892" s="45">
        <v>1891</v>
      </c>
    </row>
    <row r="1893" spans="1:34" ht="14.25" customHeight="1" thickTop="1" thickBot="1" x14ac:dyDescent="0.25">
      <c r="A1893" s="71">
        <v>100</v>
      </c>
      <c r="B1893" s="53">
        <f>(I1893/1000)/(A1893/1000000)</f>
        <v>0</v>
      </c>
      <c r="F1893" s="81"/>
      <c r="I1893" s="49"/>
      <c r="J1893" s="95"/>
      <c r="L1893" s="50"/>
      <c r="N1893" s="75"/>
      <c r="O1893" s="61"/>
      <c r="Q1893" s="56"/>
      <c r="S1893" s="62"/>
      <c r="T1893" s="73"/>
      <c r="U1893" s="62"/>
      <c r="V1893" s="62"/>
      <c r="W1893" s="52"/>
      <c r="X1893" s="57"/>
      <c r="AA1893" s="47" t="str">
        <f>CONCATENATE("&gt;",F1893,"_",C1893," ",Z1893)</f>
        <v xml:space="preserve">&gt;_ </v>
      </c>
      <c r="AB1893" s="44">
        <f>P1893</f>
        <v>0</v>
      </c>
      <c r="AH1893" s="45">
        <v>1892</v>
      </c>
    </row>
    <row r="1894" spans="1:34" ht="14.25" customHeight="1" thickTop="1" thickBot="1" x14ac:dyDescent="0.25">
      <c r="A1894" s="71">
        <v>100</v>
      </c>
      <c r="B1894" s="53">
        <f>(I1894/1000)/(A1894/1000000)</f>
        <v>0</v>
      </c>
      <c r="F1894" s="81"/>
      <c r="I1894" s="49"/>
      <c r="J1894" s="95"/>
      <c r="L1894" s="50"/>
      <c r="N1894" s="75"/>
      <c r="O1894" s="61"/>
      <c r="Q1894" s="56"/>
      <c r="S1894" s="62"/>
      <c r="T1894" s="73"/>
      <c r="U1894" s="62"/>
      <c r="V1894" s="62"/>
      <c r="W1894" s="52"/>
      <c r="X1894" s="57"/>
      <c r="AA1894" s="47" t="str">
        <f>CONCATENATE("&gt;",F1894,"_",C1894," ",Z1894)</f>
        <v xml:space="preserve">&gt;_ </v>
      </c>
      <c r="AB1894" s="44">
        <f>P1894</f>
        <v>0</v>
      </c>
      <c r="AH1894" s="45">
        <v>1893</v>
      </c>
    </row>
    <row r="1895" spans="1:34" ht="14.25" customHeight="1" thickTop="1" thickBot="1" x14ac:dyDescent="0.25">
      <c r="A1895" s="71">
        <v>100</v>
      </c>
      <c r="B1895" s="53">
        <f>(I1895/1000)/(A1895/1000000)</f>
        <v>0</v>
      </c>
      <c r="F1895" s="81"/>
      <c r="I1895" s="49"/>
      <c r="J1895" s="95"/>
      <c r="L1895" s="50"/>
      <c r="N1895" s="75"/>
      <c r="O1895" s="61"/>
      <c r="Q1895" s="56"/>
      <c r="S1895" s="62"/>
      <c r="T1895" s="73"/>
      <c r="U1895" s="62"/>
      <c r="V1895" s="62"/>
      <c r="W1895" s="52"/>
      <c r="X1895" s="57"/>
      <c r="AA1895" s="47" t="str">
        <f>CONCATENATE("&gt;",F1895,"_",C1895," ",Z1895)</f>
        <v xml:space="preserve">&gt;_ </v>
      </c>
      <c r="AB1895" s="44">
        <f>P1895</f>
        <v>0</v>
      </c>
      <c r="AH1895" s="45">
        <v>1894</v>
      </c>
    </row>
    <row r="1896" spans="1:34" ht="14.25" customHeight="1" thickTop="1" thickBot="1" x14ac:dyDescent="0.25">
      <c r="A1896" s="71">
        <v>100</v>
      </c>
      <c r="B1896" s="53">
        <f>(I1896/1000)/(A1896/1000000)</f>
        <v>0</v>
      </c>
      <c r="F1896" s="81"/>
      <c r="I1896" s="49"/>
      <c r="J1896" s="95"/>
      <c r="L1896" s="50"/>
      <c r="N1896" s="75"/>
      <c r="O1896" s="61"/>
      <c r="Q1896" s="56"/>
      <c r="S1896" s="62"/>
      <c r="T1896" s="73"/>
      <c r="U1896" s="62"/>
      <c r="V1896" s="62"/>
      <c r="W1896" s="52"/>
      <c r="X1896" s="57"/>
      <c r="AA1896" s="47" t="str">
        <f>CONCATENATE("&gt;",F1896,"_",C1896," ",Z1896)</f>
        <v xml:space="preserve">&gt;_ </v>
      </c>
      <c r="AB1896" s="44">
        <f>P1896</f>
        <v>0</v>
      </c>
      <c r="AH1896" s="45">
        <v>1895</v>
      </c>
    </row>
    <row r="1897" spans="1:34" ht="14.25" customHeight="1" thickTop="1" thickBot="1" x14ac:dyDescent="0.25">
      <c r="A1897" s="71">
        <v>100</v>
      </c>
      <c r="B1897" s="53">
        <f>(I1897/1000)/(A1897/1000000)</f>
        <v>0</v>
      </c>
      <c r="F1897" s="81"/>
      <c r="I1897" s="49"/>
      <c r="J1897" s="95"/>
      <c r="L1897" s="50"/>
      <c r="N1897" s="75"/>
      <c r="O1897" s="61"/>
      <c r="Q1897" s="56"/>
      <c r="S1897" s="62"/>
      <c r="T1897" s="73"/>
      <c r="U1897" s="62"/>
      <c r="V1897" s="62"/>
      <c r="W1897" s="52"/>
      <c r="X1897" s="57"/>
      <c r="AA1897" s="47" t="str">
        <f>CONCATENATE("&gt;",F1897,"_",C1897," ",Z1897)</f>
        <v xml:space="preserve">&gt;_ </v>
      </c>
      <c r="AB1897" s="44">
        <f>P1897</f>
        <v>0</v>
      </c>
      <c r="AH1897" s="45">
        <v>1896</v>
      </c>
    </row>
    <row r="1898" spans="1:34" ht="14.25" customHeight="1" thickTop="1" thickBot="1" x14ac:dyDescent="0.25">
      <c r="A1898" s="71">
        <v>100</v>
      </c>
      <c r="B1898" s="53">
        <f>(I1898/1000)/(A1898/1000000)</f>
        <v>0</v>
      </c>
      <c r="F1898" s="81"/>
      <c r="I1898" s="49"/>
      <c r="J1898" s="95"/>
      <c r="L1898" s="50"/>
      <c r="N1898" s="75"/>
      <c r="O1898" s="61"/>
      <c r="Q1898" s="56"/>
      <c r="S1898" s="62"/>
      <c r="T1898" s="73"/>
      <c r="U1898" s="62"/>
      <c r="V1898" s="62"/>
      <c r="W1898" s="52"/>
      <c r="X1898" s="57"/>
      <c r="AA1898" s="47" t="str">
        <f>CONCATENATE("&gt;",F1898,"_",C1898," ",Z1898)</f>
        <v xml:space="preserve">&gt;_ </v>
      </c>
      <c r="AB1898" s="44">
        <f>P1898</f>
        <v>0</v>
      </c>
      <c r="AH1898" s="45">
        <v>1897</v>
      </c>
    </row>
    <row r="1899" spans="1:34" ht="14.25" customHeight="1" thickTop="1" thickBot="1" x14ac:dyDescent="0.25">
      <c r="A1899" s="71">
        <v>100</v>
      </c>
      <c r="B1899" s="53">
        <f>(I1899/1000)/(A1899/1000000)</f>
        <v>0</v>
      </c>
      <c r="F1899" s="81"/>
      <c r="I1899" s="49"/>
      <c r="J1899" s="95"/>
      <c r="L1899" s="50"/>
      <c r="N1899" s="75"/>
      <c r="O1899" s="61"/>
      <c r="Q1899" s="56"/>
      <c r="S1899" s="62"/>
      <c r="T1899" s="73"/>
      <c r="U1899" s="62"/>
      <c r="V1899" s="62"/>
      <c r="W1899" s="52"/>
      <c r="X1899" s="57"/>
      <c r="AA1899" s="47" t="str">
        <f>CONCATENATE("&gt;",F1899,"_",C1899," ",Z1899)</f>
        <v xml:space="preserve">&gt;_ </v>
      </c>
      <c r="AB1899" s="44">
        <f>P1899</f>
        <v>0</v>
      </c>
      <c r="AH1899" s="45">
        <v>1898</v>
      </c>
    </row>
    <row r="1900" spans="1:34" ht="14.25" customHeight="1" thickTop="1" thickBot="1" x14ac:dyDescent="0.25">
      <c r="A1900" s="71">
        <v>100</v>
      </c>
      <c r="B1900" s="53">
        <f>(I1900/1000)/(A1900/1000000)</f>
        <v>0</v>
      </c>
      <c r="F1900" s="81"/>
      <c r="I1900" s="49"/>
      <c r="J1900" s="95"/>
      <c r="L1900" s="50"/>
      <c r="N1900" s="75"/>
      <c r="O1900" s="61"/>
      <c r="Q1900" s="56"/>
      <c r="S1900" s="62"/>
      <c r="T1900" s="73"/>
      <c r="U1900" s="62"/>
      <c r="V1900" s="62"/>
      <c r="W1900" s="52"/>
      <c r="X1900" s="57"/>
      <c r="AA1900" s="47" t="str">
        <f>CONCATENATE("&gt;",F1900,"_",C1900," ",Z1900)</f>
        <v xml:space="preserve">&gt;_ </v>
      </c>
      <c r="AB1900" s="44">
        <f>P1900</f>
        <v>0</v>
      </c>
      <c r="AH1900" s="45">
        <v>1899</v>
      </c>
    </row>
    <row r="1901" spans="1:34" ht="14.25" customHeight="1" thickTop="1" thickBot="1" x14ac:dyDescent="0.25">
      <c r="A1901" s="71">
        <v>100</v>
      </c>
      <c r="B1901" s="53">
        <f>(I1901/1000)/(A1901/1000000)</f>
        <v>0</v>
      </c>
      <c r="F1901" s="81"/>
      <c r="I1901" s="49"/>
      <c r="J1901" s="95"/>
      <c r="L1901" s="50"/>
      <c r="N1901" s="75"/>
      <c r="O1901" s="61"/>
      <c r="Q1901" s="56"/>
      <c r="S1901" s="62"/>
      <c r="T1901" s="73"/>
      <c r="U1901" s="62"/>
      <c r="V1901" s="62"/>
      <c r="W1901" s="52"/>
      <c r="X1901" s="57"/>
      <c r="AA1901" s="47" t="str">
        <f>CONCATENATE("&gt;",F1901,"_",C1901," ",Z1901)</f>
        <v xml:space="preserve">&gt;_ </v>
      </c>
      <c r="AB1901" s="44">
        <f>P1901</f>
        <v>0</v>
      </c>
      <c r="AH1901" s="45">
        <v>1900</v>
      </c>
    </row>
    <row r="1902" spans="1:34" ht="14.25" customHeight="1" thickTop="1" thickBot="1" x14ac:dyDescent="0.25">
      <c r="A1902" s="71">
        <v>100</v>
      </c>
      <c r="B1902" s="53">
        <f>(I1902/1000)/(A1902/1000000)</f>
        <v>0</v>
      </c>
      <c r="F1902" s="81"/>
      <c r="I1902" s="49"/>
      <c r="J1902" s="95"/>
      <c r="L1902" s="50"/>
      <c r="N1902" s="75"/>
      <c r="O1902" s="61"/>
      <c r="Q1902" s="56"/>
      <c r="S1902" s="62"/>
      <c r="T1902" s="73"/>
      <c r="U1902" s="62"/>
      <c r="V1902" s="62"/>
      <c r="W1902" s="52"/>
      <c r="X1902" s="57"/>
      <c r="AA1902" s="47" t="str">
        <f>CONCATENATE("&gt;",F1902,"_",C1902," ",Z1902)</f>
        <v xml:space="preserve">&gt;_ </v>
      </c>
      <c r="AB1902" s="44">
        <f>P1902</f>
        <v>0</v>
      </c>
      <c r="AH1902" s="45">
        <v>1901</v>
      </c>
    </row>
    <row r="1903" spans="1:34" ht="14.25" customHeight="1" thickTop="1" thickBot="1" x14ac:dyDescent="0.25">
      <c r="A1903" s="71">
        <v>100</v>
      </c>
      <c r="B1903" s="53">
        <f>(I1903/1000)/(A1903/1000000)</f>
        <v>0</v>
      </c>
      <c r="F1903" s="81"/>
      <c r="I1903" s="49"/>
      <c r="J1903" s="95"/>
      <c r="L1903" s="50"/>
      <c r="N1903" s="75"/>
      <c r="O1903" s="61"/>
      <c r="Q1903" s="56"/>
      <c r="S1903" s="62"/>
      <c r="T1903" s="73"/>
      <c r="U1903" s="62"/>
      <c r="V1903" s="62"/>
      <c r="W1903" s="52"/>
      <c r="X1903" s="57"/>
      <c r="AA1903" s="47" t="str">
        <f>CONCATENATE("&gt;",F1903,"_",C1903," ",Z1903)</f>
        <v xml:space="preserve">&gt;_ </v>
      </c>
      <c r="AB1903" s="44">
        <f>P1903</f>
        <v>0</v>
      </c>
      <c r="AH1903" s="45">
        <v>1902</v>
      </c>
    </row>
    <row r="1904" spans="1:34" ht="14.25" customHeight="1" thickTop="1" thickBot="1" x14ac:dyDescent="0.25">
      <c r="A1904" s="71">
        <v>100</v>
      </c>
      <c r="B1904" s="53">
        <f>(I1904/1000)/(A1904/1000000)</f>
        <v>0</v>
      </c>
      <c r="F1904" s="81"/>
      <c r="I1904" s="49"/>
      <c r="J1904" s="95"/>
      <c r="L1904" s="50"/>
      <c r="N1904" s="75"/>
      <c r="O1904" s="61"/>
      <c r="Q1904" s="56"/>
      <c r="S1904" s="62"/>
      <c r="T1904" s="73"/>
      <c r="U1904" s="62"/>
      <c r="V1904" s="62"/>
      <c r="W1904" s="52"/>
      <c r="X1904" s="57"/>
      <c r="AA1904" s="47" t="str">
        <f>CONCATENATE("&gt;",F1904,"_",C1904," ",Z1904)</f>
        <v xml:space="preserve">&gt;_ </v>
      </c>
      <c r="AB1904" s="44">
        <f>P1904</f>
        <v>0</v>
      </c>
      <c r="AH1904" s="45">
        <v>1903</v>
      </c>
    </row>
    <row r="1905" spans="1:34" ht="14.25" customHeight="1" thickTop="1" thickBot="1" x14ac:dyDescent="0.25">
      <c r="A1905" s="71">
        <v>100</v>
      </c>
      <c r="B1905" s="53">
        <f>(I1905/1000)/(A1905/1000000)</f>
        <v>0</v>
      </c>
      <c r="F1905" s="81"/>
      <c r="I1905" s="49"/>
      <c r="J1905" s="95"/>
      <c r="L1905" s="50"/>
      <c r="N1905" s="75"/>
      <c r="O1905" s="61"/>
      <c r="Q1905" s="56"/>
      <c r="S1905" s="62"/>
      <c r="T1905" s="73"/>
      <c r="U1905" s="62"/>
      <c r="V1905" s="62"/>
      <c r="W1905" s="52"/>
      <c r="X1905" s="57"/>
      <c r="AA1905" s="47" t="str">
        <f>CONCATENATE("&gt;",F1905,"_",C1905," ",Z1905)</f>
        <v xml:space="preserve">&gt;_ </v>
      </c>
      <c r="AB1905" s="44">
        <f>P1905</f>
        <v>0</v>
      </c>
      <c r="AH1905" s="45">
        <v>1904</v>
      </c>
    </row>
    <row r="1906" spans="1:34" ht="14.25" customHeight="1" thickTop="1" thickBot="1" x14ac:dyDescent="0.25">
      <c r="A1906" s="71">
        <v>100</v>
      </c>
      <c r="B1906" s="53">
        <f>(I1906/1000)/(A1906/1000000)</f>
        <v>0</v>
      </c>
      <c r="F1906" s="81"/>
      <c r="I1906" s="49"/>
      <c r="J1906" s="95"/>
      <c r="L1906" s="50"/>
      <c r="N1906" s="75"/>
      <c r="O1906" s="61"/>
      <c r="Q1906" s="56"/>
      <c r="S1906" s="62"/>
      <c r="T1906" s="73"/>
      <c r="U1906" s="62"/>
      <c r="V1906" s="62"/>
      <c r="W1906" s="52"/>
      <c r="X1906" s="57"/>
      <c r="AA1906" s="47" t="str">
        <f>CONCATENATE("&gt;",F1906,"_",C1906," ",Z1906)</f>
        <v xml:space="preserve">&gt;_ </v>
      </c>
      <c r="AB1906" s="44">
        <f>P1906</f>
        <v>0</v>
      </c>
      <c r="AH1906" s="45">
        <v>1905</v>
      </c>
    </row>
    <row r="1907" spans="1:34" ht="14.25" customHeight="1" thickTop="1" thickBot="1" x14ac:dyDescent="0.25">
      <c r="A1907" s="71">
        <v>100</v>
      </c>
      <c r="B1907" s="53">
        <f>(I1907/1000)/(A1907/1000000)</f>
        <v>0</v>
      </c>
      <c r="F1907" s="81"/>
      <c r="I1907" s="49"/>
      <c r="J1907" s="95"/>
      <c r="L1907" s="50"/>
      <c r="N1907" s="75"/>
      <c r="O1907" s="61"/>
      <c r="Q1907" s="56"/>
      <c r="S1907" s="62"/>
      <c r="T1907" s="73"/>
      <c r="U1907" s="62"/>
      <c r="V1907" s="62"/>
      <c r="W1907" s="52"/>
      <c r="X1907" s="57"/>
      <c r="AA1907" s="47" t="str">
        <f>CONCATENATE("&gt;",F1907,"_",C1907," ",Z1907)</f>
        <v xml:space="preserve">&gt;_ </v>
      </c>
      <c r="AB1907" s="44">
        <f>P1907</f>
        <v>0</v>
      </c>
      <c r="AH1907" s="45">
        <v>1906</v>
      </c>
    </row>
    <row r="1908" spans="1:34" ht="14.25" customHeight="1" thickTop="1" thickBot="1" x14ac:dyDescent="0.25">
      <c r="A1908" s="71">
        <v>100</v>
      </c>
      <c r="B1908" s="53">
        <f>(I1908/1000)/(A1908/1000000)</f>
        <v>0</v>
      </c>
      <c r="F1908" s="81"/>
      <c r="I1908" s="49"/>
      <c r="J1908" s="95"/>
      <c r="L1908" s="50"/>
      <c r="N1908" s="75"/>
      <c r="O1908" s="61"/>
      <c r="Q1908" s="56"/>
      <c r="S1908" s="62"/>
      <c r="T1908" s="73"/>
      <c r="U1908" s="62"/>
      <c r="V1908" s="62"/>
      <c r="W1908" s="52"/>
      <c r="X1908" s="57"/>
      <c r="AA1908" s="47" t="str">
        <f>CONCATENATE("&gt;",F1908,"_",C1908," ",Z1908)</f>
        <v xml:space="preserve">&gt;_ </v>
      </c>
      <c r="AB1908" s="44">
        <f>P1908</f>
        <v>0</v>
      </c>
      <c r="AH1908" s="45">
        <v>1907</v>
      </c>
    </row>
    <row r="1909" spans="1:34" ht="14.25" customHeight="1" thickTop="1" thickBot="1" x14ac:dyDescent="0.25">
      <c r="A1909" s="71">
        <v>100</v>
      </c>
      <c r="B1909" s="53">
        <f>(I1909/1000)/(A1909/1000000)</f>
        <v>0</v>
      </c>
      <c r="F1909" s="81"/>
      <c r="I1909" s="49"/>
      <c r="J1909" s="95"/>
      <c r="L1909" s="50"/>
      <c r="N1909" s="75"/>
      <c r="O1909" s="61"/>
      <c r="Q1909" s="56"/>
      <c r="S1909" s="62"/>
      <c r="T1909" s="73"/>
      <c r="U1909" s="62"/>
      <c r="V1909" s="62"/>
      <c r="W1909" s="52"/>
      <c r="X1909" s="57"/>
      <c r="AA1909" s="47" t="str">
        <f>CONCATENATE("&gt;",F1909,"_",C1909," ",Z1909)</f>
        <v xml:space="preserve">&gt;_ </v>
      </c>
      <c r="AB1909" s="44">
        <f>P1909</f>
        <v>0</v>
      </c>
      <c r="AH1909" s="45">
        <v>1908</v>
      </c>
    </row>
    <row r="1910" spans="1:34" ht="14.25" customHeight="1" thickTop="1" thickBot="1" x14ac:dyDescent="0.25">
      <c r="A1910" s="71">
        <v>100</v>
      </c>
      <c r="B1910" s="53">
        <f>(I1910/1000)/(A1910/1000000)</f>
        <v>0</v>
      </c>
      <c r="F1910" s="81"/>
      <c r="I1910" s="49"/>
      <c r="J1910" s="95"/>
      <c r="L1910" s="50"/>
      <c r="N1910" s="75"/>
      <c r="O1910" s="61"/>
      <c r="Q1910" s="56"/>
      <c r="S1910" s="62"/>
      <c r="T1910" s="73"/>
      <c r="U1910" s="62"/>
      <c r="V1910" s="62"/>
      <c r="W1910" s="52"/>
      <c r="X1910" s="57"/>
      <c r="AA1910" s="47" t="str">
        <f>CONCATENATE("&gt;",F1910,"_",C1910," ",Z1910)</f>
        <v xml:space="preserve">&gt;_ </v>
      </c>
      <c r="AB1910" s="44">
        <f>P1910</f>
        <v>0</v>
      </c>
      <c r="AH1910" s="45">
        <v>1909</v>
      </c>
    </row>
    <row r="1911" spans="1:34" ht="14.25" customHeight="1" thickTop="1" thickBot="1" x14ac:dyDescent="0.25">
      <c r="A1911" s="71">
        <v>100</v>
      </c>
      <c r="B1911" s="53">
        <f>(I1911/1000)/(A1911/1000000)</f>
        <v>0</v>
      </c>
      <c r="F1911" s="81"/>
      <c r="I1911" s="49"/>
      <c r="J1911" s="95"/>
      <c r="L1911" s="50"/>
      <c r="N1911" s="75"/>
      <c r="O1911" s="61"/>
      <c r="Q1911" s="56"/>
      <c r="S1911" s="62"/>
      <c r="T1911" s="73"/>
      <c r="U1911" s="62"/>
      <c r="V1911" s="62"/>
      <c r="W1911" s="52"/>
      <c r="X1911" s="57"/>
      <c r="AA1911" s="47" t="str">
        <f>CONCATENATE("&gt;",F1911,"_",C1911," ",Z1911)</f>
        <v xml:space="preserve">&gt;_ </v>
      </c>
      <c r="AB1911" s="44">
        <f>P1911</f>
        <v>0</v>
      </c>
      <c r="AH1911" s="45">
        <v>1910</v>
      </c>
    </row>
    <row r="1912" spans="1:34" ht="14.25" customHeight="1" thickTop="1" thickBot="1" x14ac:dyDescent="0.25">
      <c r="A1912" s="71">
        <v>100</v>
      </c>
      <c r="B1912" s="53">
        <f>(I1912/1000)/(A1912/1000000)</f>
        <v>0</v>
      </c>
      <c r="F1912" s="81"/>
      <c r="I1912" s="49"/>
      <c r="J1912" s="95"/>
      <c r="L1912" s="50"/>
      <c r="N1912" s="75"/>
      <c r="O1912" s="61"/>
      <c r="Q1912" s="56"/>
      <c r="S1912" s="62"/>
      <c r="T1912" s="73"/>
      <c r="U1912" s="62"/>
      <c r="V1912" s="62"/>
      <c r="W1912" s="52"/>
      <c r="X1912" s="57"/>
      <c r="AA1912" s="47" t="str">
        <f>CONCATENATE("&gt;",F1912,"_",C1912," ",Z1912)</f>
        <v xml:space="preserve">&gt;_ </v>
      </c>
      <c r="AB1912" s="44">
        <f>P1912</f>
        <v>0</v>
      </c>
      <c r="AH1912" s="45">
        <v>1911</v>
      </c>
    </row>
    <row r="1913" spans="1:34" ht="14.25" customHeight="1" thickTop="1" thickBot="1" x14ac:dyDescent="0.25">
      <c r="A1913" s="71">
        <v>100</v>
      </c>
      <c r="B1913" s="53">
        <f>(I1913/1000)/(A1913/1000000)</f>
        <v>0</v>
      </c>
      <c r="F1913" s="81"/>
      <c r="I1913" s="49"/>
      <c r="J1913" s="95"/>
      <c r="L1913" s="50"/>
      <c r="N1913" s="75"/>
      <c r="O1913" s="61"/>
      <c r="Q1913" s="56"/>
      <c r="S1913" s="62"/>
      <c r="T1913" s="73"/>
      <c r="U1913" s="62"/>
      <c r="V1913" s="62"/>
      <c r="W1913" s="52"/>
      <c r="X1913" s="57"/>
      <c r="AA1913" s="47" t="str">
        <f>CONCATENATE("&gt;",F1913,"_",C1913," ",Z1913)</f>
        <v xml:space="preserve">&gt;_ </v>
      </c>
      <c r="AB1913" s="44">
        <f>P1913</f>
        <v>0</v>
      </c>
      <c r="AH1913" s="45">
        <v>1912</v>
      </c>
    </row>
    <row r="1914" spans="1:34" ht="14.25" customHeight="1" thickTop="1" thickBot="1" x14ac:dyDescent="0.25">
      <c r="A1914" s="71">
        <v>100</v>
      </c>
      <c r="B1914" s="53">
        <f>(I1914/1000)/(A1914/1000000)</f>
        <v>0</v>
      </c>
      <c r="F1914" s="81"/>
      <c r="I1914" s="49"/>
      <c r="J1914" s="95"/>
      <c r="L1914" s="50"/>
      <c r="N1914" s="75"/>
      <c r="O1914" s="61"/>
      <c r="Q1914" s="56"/>
      <c r="S1914" s="62"/>
      <c r="T1914" s="73"/>
      <c r="U1914" s="62"/>
      <c r="V1914" s="62"/>
      <c r="W1914" s="52"/>
      <c r="X1914" s="57"/>
      <c r="AA1914" s="47" t="str">
        <f>CONCATENATE("&gt;",F1914,"_",C1914," ",Z1914)</f>
        <v xml:space="preserve">&gt;_ </v>
      </c>
      <c r="AB1914" s="44">
        <f>P1914</f>
        <v>0</v>
      </c>
      <c r="AH1914" s="45">
        <v>1913</v>
      </c>
    </row>
    <row r="1915" spans="1:34" ht="14.25" customHeight="1" thickTop="1" thickBot="1" x14ac:dyDescent="0.25">
      <c r="A1915" s="71">
        <v>100</v>
      </c>
      <c r="B1915" s="53">
        <f>(I1915/1000)/(A1915/1000000)</f>
        <v>0</v>
      </c>
      <c r="F1915" s="81"/>
      <c r="I1915" s="49"/>
      <c r="J1915" s="95"/>
      <c r="L1915" s="50"/>
      <c r="N1915" s="75"/>
      <c r="O1915" s="61"/>
      <c r="Q1915" s="56"/>
      <c r="S1915" s="62"/>
      <c r="T1915" s="73"/>
      <c r="U1915" s="62"/>
      <c r="V1915" s="62"/>
      <c r="W1915" s="52"/>
      <c r="X1915" s="57"/>
      <c r="AA1915" s="47" t="str">
        <f>CONCATENATE("&gt;",F1915,"_",C1915," ",Z1915)</f>
        <v xml:space="preserve">&gt;_ </v>
      </c>
      <c r="AB1915" s="44">
        <f>P1915</f>
        <v>0</v>
      </c>
      <c r="AH1915" s="45">
        <v>1914</v>
      </c>
    </row>
    <row r="1916" spans="1:34" ht="14.25" customHeight="1" thickTop="1" thickBot="1" x14ac:dyDescent="0.25">
      <c r="A1916" s="71">
        <v>100</v>
      </c>
      <c r="B1916" s="53">
        <f>(I1916/1000)/(A1916/1000000)</f>
        <v>0</v>
      </c>
      <c r="F1916" s="81"/>
      <c r="I1916" s="49"/>
      <c r="J1916" s="95"/>
      <c r="L1916" s="50"/>
      <c r="N1916" s="75"/>
      <c r="O1916" s="61"/>
      <c r="Q1916" s="56"/>
      <c r="S1916" s="62"/>
      <c r="T1916" s="73"/>
      <c r="U1916" s="62"/>
      <c r="V1916" s="62"/>
      <c r="W1916" s="52"/>
      <c r="X1916" s="57"/>
      <c r="AA1916" s="47" t="str">
        <f>CONCATENATE("&gt;",F1916,"_",C1916," ",Z1916)</f>
        <v xml:space="preserve">&gt;_ </v>
      </c>
      <c r="AB1916" s="44">
        <f>P1916</f>
        <v>0</v>
      </c>
      <c r="AH1916" s="45">
        <v>1915</v>
      </c>
    </row>
    <row r="1917" spans="1:34" ht="14.25" customHeight="1" thickTop="1" thickBot="1" x14ac:dyDescent="0.25">
      <c r="A1917" s="71">
        <v>100</v>
      </c>
      <c r="B1917" s="53">
        <f>(I1917/1000)/(A1917/1000000)</f>
        <v>0</v>
      </c>
      <c r="F1917" s="81"/>
      <c r="I1917" s="49"/>
      <c r="J1917" s="95"/>
      <c r="L1917" s="50"/>
      <c r="N1917" s="75"/>
      <c r="O1917" s="61"/>
      <c r="Q1917" s="56"/>
      <c r="S1917" s="62"/>
      <c r="T1917" s="73"/>
      <c r="U1917" s="62"/>
      <c r="V1917" s="62"/>
      <c r="W1917" s="52"/>
      <c r="X1917" s="57"/>
      <c r="AA1917" s="47" t="str">
        <f>CONCATENATE("&gt;",F1917,"_",C1917," ",Z1917)</f>
        <v xml:space="preserve">&gt;_ </v>
      </c>
      <c r="AB1917" s="44">
        <f>P1917</f>
        <v>0</v>
      </c>
      <c r="AH1917" s="45">
        <v>1916</v>
      </c>
    </row>
    <row r="1918" spans="1:34" ht="14.25" customHeight="1" thickTop="1" thickBot="1" x14ac:dyDescent="0.25">
      <c r="A1918" s="71">
        <v>100</v>
      </c>
      <c r="B1918" s="53">
        <f>(I1918/1000)/(A1918/1000000)</f>
        <v>0</v>
      </c>
      <c r="F1918" s="81"/>
      <c r="I1918" s="49"/>
      <c r="J1918" s="95"/>
      <c r="L1918" s="50"/>
      <c r="N1918" s="75"/>
      <c r="O1918" s="61"/>
      <c r="Q1918" s="56"/>
      <c r="S1918" s="62"/>
      <c r="T1918" s="73"/>
      <c r="U1918" s="62"/>
      <c r="V1918" s="62"/>
      <c r="W1918" s="52"/>
      <c r="X1918" s="57"/>
      <c r="AA1918" s="47" t="str">
        <f>CONCATENATE("&gt;",F1918,"_",C1918," ",Z1918)</f>
        <v xml:space="preserve">&gt;_ </v>
      </c>
      <c r="AB1918" s="44">
        <f>P1918</f>
        <v>0</v>
      </c>
      <c r="AH1918" s="45">
        <v>1917</v>
      </c>
    </row>
    <row r="1919" spans="1:34" ht="14.25" customHeight="1" thickTop="1" thickBot="1" x14ac:dyDescent="0.25">
      <c r="A1919" s="71">
        <v>100</v>
      </c>
      <c r="B1919" s="53">
        <f>(I1919/1000)/(A1919/1000000)</f>
        <v>0</v>
      </c>
      <c r="F1919" s="81"/>
      <c r="I1919" s="49"/>
      <c r="J1919" s="95"/>
      <c r="L1919" s="50"/>
      <c r="N1919" s="75"/>
      <c r="O1919" s="61"/>
      <c r="Q1919" s="56"/>
      <c r="S1919" s="62"/>
      <c r="T1919" s="73"/>
      <c r="U1919" s="62"/>
      <c r="V1919" s="62"/>
      <c r="W1919" s="52"/>
      <c r="X1919" s="57"/>
      <c r="AA1919" s="47" t="str">
        <f>CONCATENATE("&gt;",F1919,"_",C1919," ",Z1919)</f>
        <v xml:space="preserve">&gt;_ </v>
      </c>
      <c r="AB1919" s="44">
        <f>P1919</f>
        <v>0</v>
      </c>
      <c r="AH1919" s="45">
        <v>1918</v>
      </c>
    </row>
    <row r="1920" spans="1:34" ht="14.25" customHeight="1" thickTop="1" thickBot="1" x14ac:dyDescent="0.25">
      <c r="A1920" s="71">
        <v>100</v>
      </c>
      <c r="B1920" s="53">
        <f>(I1920/1000)/(A1920/1000000)</f>
        <v>0</v>
      </c>
      <c r="F1920" s="81"/>
      <c r="I1920" s="49"/>
      <c r="J1920" s="95"/>
      <c r="L1920" s="50"/>
      <c r="N1920" s="75"/>
      <c r="O1920" s="61"/>
      <c r="Q1920" s="56"/>
      <c r="S1920" s="62"/>
      <c r="T1920" s="73"/>
      <c r="U1920" s="62"/>
      <c r="V1920" s="62"/>
      <c r="W1920" s="52"/>
      <c r="X1920" s="57"/>
      <c r="AA1920" s="47" t="str">
        <f>CONCATENATE("&gt;",F1920,"_",C1920," ",Z1920)</f>
        <v xml:space="preserve">&gt;_ </v>
      </c>
      <c r="AB1920" s="44">
        <f>P1920</f>
        <v>0</v>
      </c>
      <c r="AH1920" s="45">
        <v>1919</v>
      </c>
    </row>
    <row r="1921" spans="1:34" ht="14.25" customHeight="1" thickTop="1" thickBot="1" x14ac:dyDescent="0.25">
      <c r="A1921" s="71">
        <v>100</v>
      </c>
      <c r="B1921" s="53">
        <f>(I1921/1000)/(A1921/1000000)</f>
        <v>0</v>
      </c>
      <c r="F1921" s="81"/>
      <c r="I1921" s="49"/>
      <c r="J1921" s="95"/>
      <c r="L1921" s="50"/>
      <c r="N1921" s="75"/>
      <c r="O1921" s="61"/>
      <c r="Q1921" s="56"/>
      <c r="S1921" s="62"/>
      <c r="T1921" s="73"/>
      <c r="U1921" s="62"/>
      <c r="V1921" s="62"/>
      <c r="W1921" s="52"/>
      <c r="X1921" s="57"/>
      <c r="AA1921" s="47" t="str">
        <f>CONCATENATE("&gt;",F1921,"_",C1921," ",Z1921)</f>
        <v xml:space="preserve">&gt;_ </v>
      </c>
      <c r="AB1921" s="44">
        <f>P1921</f>
        <v>0</v>
      </c>
      <c r="AH1921" s="45">
        <v>1920</v>
      </c>
    </row>
    <row r="1922" spans="1:34" ht="14.25" customHeight="1" thickTop="1" thickBot="1" x14ac:dyDescent="0.25">
      <c r="A1922" s="71">
        <v>100</v>
      </c>
      <c r="B1922" s="53">
        <f>(I1922/1000)/(A1922/1000000)</f>
        <v>0</v>
      </c>
      <c r="F1922" s="81"/>
      <c r="I1922" s="49"/>
      <c r="J1922" s="95"/>
      <c r="L1922" s="50"/>
      <c r="N1922" s="75"/>
      <c r="O1922" s="61"/>
      <c r="Q1922" s="56"/>
      <c r="S1922" s="62"/>
      <c r="T1922" s="73"/>
      <c r="U1922" s="62"/>
      <c r="V1922" s="62"/>
      <c r="W1922" s="52"/>
      <c r="X1922" s="57"/>
      <c r="AA1922" s="47" t="str">
        <f>CONCATENATE("&gt;",F1922,"_",C1922," ",Z1922)</f>
        <v xml:space="preserve">&gt;_ </v>
      </c>
      <c r="AB1922" s="44">
        <f>P1922</f>
        <v>0</v>
      </c>
      <c r="AH1922" s="45">
        <v>1921</v>
      </c>
    </row>
    <row r="1923" spans="1:34" ht="14.25" customHeight="1" thickTop="1" thickBot="1" x14ac:dyDescent="0.25">
      <c r="A1923" s="71">
        <v>100</v>
      </c>
      <c r="B1923" s="53">
        <f>(I1923/1000)/(A1923/1000000)</f>
        <v>0</v>
      </c>
      <c r="F1923" s="81"/>
      <c r="I1923" s="49"/>
      <c r="J1923" s="95"/>
      <c r="L1923" s="50"/>
      <c r="N1923" s="75"/>
      <c r="O1923" s="61"/>
      <c r="Q1923" s="56"/>
      <c r="S1923" s="62"/>
      <c r="T1923" s="73"/>
      <c r="U1923" s="62"/>
      <c r="V1923" s="62"/>
      <c r="W1923" s="52"/>
      <c r="X1923" s="57"/>
      <c r="AA1923" s="47" t="str">
        <f>CONCATENATE("&gt;",F1923,"_",C1923," ",Z1923)</f>
        <v xml:space="preserve">&gt;_ </v>
      </c>
      <c r="AB1923" s="44">
        <f>P1923</f>
        <v>0</v>
      </c>
      <c r="AH1923" s="45">
        <v>1922</v>
      </c>
    </row>
    <row r="1924" spans="1:34" ht="14.25" customHeight="1" thickTop="1" thickBot="1" x14ac:dyDescent="0.25">
      <c r="A1924" s="71">
        <v>100</v>
      </c>
      <c r="B1924" s="53">
        <f>(I1924/1000)/(A1924/1000000)</f>
        <v>0</v>
      </c>
      <c r="F1924" s="81"/>
      <c r="I1924" s="49"/>
      <c r="J1924" s="95"/>
      <c r="L1924" s="50"/>
      <c r="N1924" s="75"/>
      <c r="O1924" s="61"/>
      <c r="Q1924" s="56"/>
      <c r="S1924" s="62"/>
      <c r="T1924" s="73"/>
      <c r="U1924" s="62"/>
      <c r="V1924" s="62"/>
      <c r="W1924" s="52"/>
      <c r="X1924" s="57"/>
      <c r="AA1924" s="47" t="str">
        <f>CONCATENATE("&gt;",F1924,"_",C1924," ",Z1924)</f>
        <v xml:space="preserve">&gt;_ </v>
      </c>
      <c r="AB1924" s="44">
        <f>P1924</f>
        <v>0</v>
      </c>
      <c r="AH1924" s="45">
        <v>1923</v>
      </c>
    </row>
    <row r="1925" spans="1:34" ht="14.25" customHeight="1" thickTop="1" thickBot="1" x14ac:dyDescent="0.25">
      <c r="A1925" s="71">
        <v>100</v>
      </c>
      <c r="B1925" s="53">
        <f>(I1925/1000)/(A1925/1000000)</f>
        <v>0</v>
      </c>
      <c r="F1925" s="81"/>
      <c r="I1925" s="49"/>
      <c r="J1925" s="95"/>
      <c r="L1925" s="50"/>
      <c r="N1925" s="75"/>
      <c r="O1925" s="61"/>
      <c r="Q1925" s="56"/>
      <c r="S1925" s="62"/>
      <c r="T1925" s="73"/>
      <c r="U1925" s="62"/>
      <c r="V1925" s="62"/>
      <c r="W1925" s="52"/>
      <c r="X1925" s="57"/>
      <c r="AA1925" s="47" t="str">
        <f>CONCATENATE("&gt;",F1925,"_",C1925," ",Z1925)</f>
        <v xml:space="preserve">&gt;_ </v>
      </c>
      <c r="AB1925" s="44">
        <f>P1925</f>
        <v>0</v>
      </c>
      <c r="AH1925" s="45">
        <v>1924</v>
      </c>
    </row>
    <row r="1926" spans="1:34" ht="14.25" customHeight="1" thickTop="1" thickBot="1" x14ac:dyDescent="0.25">
      <c r="A1926" s="71">
        <v>100</v>
      </c>
      <c r="B1926" s="53">
        <f>(I1926/1000)/(A1926/1000000)</f>
        <v>0</v>
      </c>
      <c r="F1926" s="81"/>
      <c r="I1926" s="49"/>
      <c r="J1926" s="95"/>
      <c r="L1926" s="50"/>
      <c r="N1926" s="75"/>
      <c r="O1926" s="61"/>
      <c r="Q1926" s="56"/>
      <c r="S1926" s="62"/>
      <c r="T1926" s="73"/>
      <c r="U1926" s="62"/>
      <c r="V1926" s="62"/>
      <c r="W1926" s="52"/>
      <c r="X1926" s="57"/>
      <c r="AA1926" s="47" t="str">
        <f>CONCATENATE("&gt;",F1926,"_",C1926," ",Z1926)</f>
        <v xml:space="preserve">&gt;_ </v>
      </c>
      <c r="AB1926" s="44">
        <f>P1926</f>
        <v>0</v>
      </c>
      <c r="AH1926" s="45">
        <v>1925</v>
      </c>
    </row>
    <row r="1927" spans="1:34" ht="14.25" customHeight="1" thickTop="1" thickBot="1" x14ac:dyDescent="0.25">
      <c r="A1927" s="71">
        <v>100</v>
      </c>
      <c r="B1927" s="53">
        <f>(I1927/1000)/(A1927/1000000)</f>
        <v>0</v>
      </c>
      <c r="F1927" s="81"/>
      <c r="I1927" s="49"/>
      <c r="J1927" s="95"/>
      <c r="L1927" s="50"/>
      <c r="N1927" s="75"/>
      <c r="O1927" s="61"/>
      <c r="Q1927" s="56"/>
      <c r="S1927" s="62"/>
      <c r="T1927" s="73"/>
      <c r="U1927" s="62"/>
      <c r="V1927" s="62"/>
      <c r="W1927" s="52"/>
      <c r="X1927" s="57"/>
      <c r="AA1927" s="47" t="str">
        <f>CONCATENATE("&gt;",F1927,"_",C1927," ",Z1927)</f>
        <v xml:space="preserve">&gt;_ </v>
      </c>
      <c r="AB1927" s="44">
        <f>P1927</f>
        <v>0</v>
      </c>
      <c r="AH1927" s="45">
        <v>1926</v>
      </c>
    </row>
    <row r="1928" spans="1:34" ht="14.25" customHeight="1" thickTop="1" thickBot="1" x14ac:dyDescent="0.25">
      <c r="A1928" s="71">
        <v>100</v>
      </c>
      <c r="B1928" s="53">
        <f>(I1928/1000)/(A1928/1000000)</f>
        <v>0</v>
      </c>
      <c r="F1928" s="81"/>
      <c r="I1928" s="49"/>
      <c r="J1928" s="95"/>
      <c r="L1928" s="50"/>
      <c r="N1928" s="75"/>
      <c r="O1928" s="61"/>
      <c r="Q1928" s="56"/>
      <c r="S1928" s="62"/>
      <c r="T1928" s="73"/>
      <c r="U1928" s="62"/>
      <c r="V1928" s="62"/>
      <c r="W1928" s="52"/>
      <c r="X1928" s="57"/>
      <c r="AA1928" s="47" t="str">
        <f>CONCATENATE("&gt;",F1928,"_",C1928," ",Z1928)</f>
        <v xml:space="preserve">&gt;_ </v>
      </c>
      <c r="AB1928" s="44">
        <f>P1928</f>
        <v>0</v>
      </c>
      <c r="AH1928" s="45">
        <v>1927</v>
      </c>
    </row>
    <row r="1929" spans="1:34" ht="14.25" customHeight="1" thickTop="1" thickBot="1" x14ac:dyDescent="0.25">
      <c r="A1929" s="71">
        <v>100</v>
      </c>
      <c r="B1929" s="53">
        <f>(I1929/1000)/(A1929/1000000)</f>
        <v>0</v>
      </c>
      <c r="F1929" s="81"/>
      <c r="I1929" s="49"/>
      <c r="J1929" s="95"/>
      <c r="L1929" s="50"/>
      <c r="N1929" s="75"/>
      <c r="O1929" s="61"/>
      <c r="Q1929" s="56"/>
      <c r="S1929" s="62"/>
      <c r="T1929" s="73"/>
      <c r="U1929" s="62"/>
      <c r="V1929" s="62"/>
      <c r="W1929" s="52"/>
      <c r="X1929" s="57"/>
      <c r="AA1929" s="47" t="str">
        <f>CONCATENATE("&gt;",F1929,"_",C1929," ",Z1929)</f>
        <v xml:space="preserve">&gt;_ </v>
      </c>
      <c r="AB1929" s="44">
        <f>P1929</f>
        <v>0</v>
      </c>
      <c r="AH1929" s="45">
        <v>1928</v>
      </c>
    </row>
    <row r="1930" spans="1:34" ht="14.25" customHeight="1" thickTop="1" thickBot="1" x14ac:dyDescent="0.25">
      <c r="A1930" s="71">
        <v>100</v>
      </c>
      <c r="B1930" s="53">
        <f>(I1930/1000)/(A1930/1000000)</f>
        <v>0</v>
      </c>
      <c r="F1930" s="81"/>
      <c r="I1930" s="49"/>
      <c r="J1930" s="95"/>
      <c r="L1930" s="50"/>
      <c r="N1930" s="75"/>
      <c r="O1930" s="61"/>
      <c r="Q1930" s="56"/>
      <c r="S1930" s="62"/>
      <c r="T1930" s="73"/>
      <c r="U1930" s="62"/>
      <c r="V1930" s="62"/>
      <c r="W1930" s="52"/>
      <c r="X1930" s="57"/>
      <c r="AA1930" s="47" t="str">
        <f>CONCATENATE("&gt;",F1930,"_",C1930," ",Z1930)</f>
        <v xml:space="preserve">&gt;_ </v>
      </c>
      <c r="AB1930" s="44">
        <f>P1930</f>
        <v>0</v>
      </c>
      <c r="AH1930" s="45">
        <v>1929</v>
      </c>
    </row>
    <row r="1931" spans="1:34" ht="14.25" customHeight="1" thickTop="1" thickBot="1" x14ac:dyDescent="0.25">
      <c r="A1931" s="71">
        <v>100</v>
      </c>
      <c r="B1931" s="53">
        <f>(I1931/1000)/(A1931/1000000)</f>
        <v>0</v>
      </c>
      <c r="F1931" s="81"/>
      <c r="I1931" s="49"/>
      <c r="J1931" s="95"/>
      <c r="L1931" s="50"/>
      <c r="N1931" s="75"/>
      <c r="O1931" s="61"/>
      <c r="Q1931" s="56"/>
      <c r="S1931" s="62"/>
      <c r="T1931" s="73"/>
      <c r="U1931" s="62"/>
      <c r="V1931" s="62"/>
      <c r="W1931" s="52"/>
      <c r="X1931" s="57"/>
      <c r="AA1931" s="47" t="str">
        <f>CONCATENATE("&gt;",F1931,"_",C1931," ",Z1931)</f>
        <v xml:space="preserve">&gt;_ </v>
      </c>
      <c r="AB1931" s="44">
        <f>P1931</f>
        <v>0</v>
      </c>
      <c r="AH1931" s="45">
        <v>1930</v>
      </c>
    </row>
    <row r="1932" spans="1:34" ht="14.25" customHeight="1" thickTop="1" thickBot="1" x14ac:dyDescent="0.25">
      <c r="A1932" s="71">
        <v>100</v>
      </c>
      <c r="B1932" s="53">
        <f>(I1932/1000)/(A1932/1000000)</f>
        <v>0</v>
      </c>
      <c r="F1932" s="81"/>
      <c r="I1932" s="49"/>
      <c r="J1932" s="95"/>
      <c r="L1932" s="50"/>
      <c r="N1932" s="75"/>
      <c r="O1932" s="61"/>
      <c r="Q1932" s="56"/>
      <c r="S1932" s="62"/>
      <c r="T1932" s="73"/>
      <c r="U1932" s="62"/>
      <c r="V1932" s="62"/>
      <c r="W1932" s="52"/>
      <c r="X1932" s="57"/>
      <c r="AA1932" s="47" t="str">
        <f>CONCATENATE("&gt;",F1932,"_",C1932," ",Z1932)</f>
        <v xml:space="preserve">&gt;_ </v>
      </c>
      <c r="AB1932" s="44">
        <f>P1932</f>
        <v>0</v>
      </c>
      <c r="AH1932" s="45">
        <v>1931</v>
      </c>
    </row>
    <row r="1933" spans="1:34" ht="14.25" customHeight="1" thickTop="1" thickBot="1" x14ac:dyDescent="0.25">
      <c r="A1933" s="71">
        <v>100</v>
      </c>
      <c r="B1933" s="53">
        <f>(I1933/1000)/(A1933/1000000)</f>
        <v>0</v>
      </c>
      <c r="F1933" s="81"/>
      <c r="I1933" s="49"/>
      <c r="J1933" s="95"/>
      <c r="L1933" s="50"/>
      <c r="N1933" s="75"/>
      <c r="O1933" s="61"/>
      <c r="Q1933" s="56"/>
      <c r="S1933" s="62"/>
      <c r="T1933" s="73"/>
      <c r="U1933" s="62"/>
      <c r="V1933" s="62"/>
      <c r="W1933" s="52"/>
      <c r="X1933" s="57"/>
      <c r="AA1933" s="47" t="str">
        <f>CONCATENATE("&gt;",F1933,"_",C1933," ",Z1933)</f>
        <v xml:space="preserve">&gt;_ </v>
      </c>
      <c r="AB1933" s="44">
        <f>P1933</f>
        <v>0</v>
      </c>
      <c r="AH1933" s="45">
        <v>1932</v>
      </c>
    </row>
    <row r="1934" spans="1:34" ht="14.25" customHeight="1" thickTop="1" thickBot="1" x14ac:dyDescent="0.25">
      <c r="A1934" s="71">
        <v>100</v>
      </c>
      <c r="B1934" s="53">
        <f>(I1934/1000)/(A1934/1000000)</f>
        <v>0</v>
      </c>
      <c r="F1934" s="81"/>
      <c r="I1934" s="49"/>
      <c r="J1934" s="95"/>
      <c r="L1934" s="50"/>
      <c r="N1934" s="75"/>
      <c r="O1934" s="61"/>
      <c r="Q1934" s="56"/>
      <c r="S1934" s="62"/>
      <c r="T1934" s="73"/>
      <c r="U1934" s="62"/>
      <c r="V1934" s="62"/>
      <c r="W1934" s="52"/>
      <c r="X1934" s="57"/>
      <c r="AA1934" s="47" t="str">
        <f>CONCATENATE("&gt;",F1934,"_",C1934," ",Z1934)</f>
        <v xml:space="preserve">&gt;_ </v>
      </c>
      <c r="AB1934" s="44">
        <f>P1934</f>
        <v>0</v>
      </c>
      <c r="AH1934" s="45">
        <v>1933</v>
      </c>
    </row>
    <row r="1935" spans="1:34" ht="14.25" customHeight="1" thickTop="1" thickBot="1" x14ac:dyDescent="0.25">
      <c r="A1935" s="71">
        <v>100</v>
      </c>
      <c r="B1935" s="53">
        <f>(I1935/1000)/(A1935/1000000)</f>
        <v>0</v>
      </c>
      <c r="F1935" s="81"/>
      <c r="I1935" s="49"/>
      <c r="J1935" s="95"/>
      <c r="L1935" s="50"/>
      <c r="N1935" s="75"/>
      <c r="O1935" s="61"/>
      <c r="Q1935" s="56"/>
      <c r="S1935" s="62"/>
      <c r="T1935" s="73"/>
      <c r="U1935" s="62"/>
      <c r="V1935" s="62"/>
      <c r="W1935" s="52"/>
      <c r="X1935" s="57"/>
      <c r="AA1935" s="47" t="str">
        <f>CONCATENATE("&gt;",F1935,"_",C1935," ",Z1935)</f>
        <v xml:space="preserve">&gt;_ </v>
      </c>
      <c r="AB1935" s="44">
        <f>P1935</f>
        <v>0</v>
      </c>
      <c r="AH1935" s="45">
        <v>1934</v>
      </c>
    </row>
    <row r="1936" spans="1:34" ht="14.25" customHeight="1" thickTop="1" thickBot="1" x14ac:dyDescent="0.25">
      <c r="A1936" s="71">
        <v>100</v>
      </c>
      <c r="B1936" s="53">
        <f>(I1936/1000)/(A1936/1000000)</f>
        <v>0</v>
      </c>
      <c r="F1936" s="81"/>
      <c r="I1936" s="49"/>
      <c r="J1936" s="95"/>
      <c r="L1936" s="50"/>
      <c r="N1936" s="75"/>
      <c r="O1936" s="61"/>
      <c r="Q1936" s="56"/>
      <c r="S1936" s="62"/>
      <c r="T1936" s="73"/>
      <c r="U1936" s="62"/>
      <c r="V1936" s="62"/>
      <c r="W1936" s="52"/>
      <c r="X1936" s="57"/>
      <c r="AA1936" s="47" t="str">
        <f>CONCATENATE("&gt;",F1936,"_",C1936," ",Z1936)</f>
        <v xml:space="preserve">&gt;_ </v>
      </c>
      <c r="AB1936" s="44">
        <f>P1936</f>
        <v>0</v>
      </c>
      <c r="AH1936" s="45">
        <v>1935</v>
      </c>
    </row>
    <row r="1937" spans="1:34" ht="14.25" customHeight="1" thickTop="1" thickBot="1" x14ac:dyDescent="0.25">
      <c r="A1937" s="71">
        <v>100</v>
      </c>
      <c r="B1937" s="53">
        <f>(I1937/1000)/(A1937/1000000)</f>
        <v>0</v>
      </c>
      <c r="F1937" s="81"/>
      <c r="I1937" s="49"/>
      <c r="J1937" s="95"/>
      <c r="L1937" s="50"/>
      <c r="N1937" s="75"/>
      <c r="O1937" s="61"/>
      <c r="Q1937" s="56"/>
      <c r="S1937" s="62"/>
      <c r="T1937" s="73"/>
      <c r="U1937" s="62"/>
      <c r="V1937" s="62"/>
      <c r="W1937" s="52"/>
      <c r="X1937" s="57"/>
      <c r="AA1937" s="47" t="str">
        <f>CONCATENATE("&gt;",F1937,"_",C1937," ",Z1937)</f>
        <v xml:space="preserve">&gt;_ </v>
      </c>
      <c r="AB1937" s="44">
        <f>P1937</f>
        <v>0</v>
      </c>
      <c r="AH1937" s="45">
        <v>1936</v>
      </c>
    </row>
    <row r="1938" spans="1:34" ht="14.25" customHeight="1" thickTop="1" thickBot="1" x14ac:dyDescent="0.25">
      <c r="A1938" s="71">
        <v>100</v>
      </c>
      <c r="B1938" s="53">
        <f>(I1938/1000)/(A1938/1000000)</f>
        <v>0</v>
      </c>
      <c r="F1938" s="81"/>
      <c r="I1938" s="49"/>
      <c r="J1938" s="95"/>
      <c r="L1938" s="50"/>
      <c r="N1938" s="75"/>
      <c r="O1938" s="61"/>
      <c r="Q1938" s="56"/>
      <c r="S1938" s="62"/>
      <c r="T1938" s="73"/>
      <c r="U1938" s="62"/>
      <c r="V1938" s="62"/>
      <c r="W1938" s="52"/>
      <c r="X1938" s="57"/>
      <c r="AA1938" s="47" t="str">
        <f>CONCATENATE("&gt;",F1938,"_",C1938," ",Z1938)</f>
        <v xml:space="preserve">&gt;_ </v>
      </c>
      <c r="AB1938" s="44">
        <f>P1938</f>
        <v>0</v>
      </c>
      <c r="AH1938" s="45">
        <v>1937</v>
      </c>
    </row>
    <row r="1939" spans="1:34" ht="14.25" customHeight="1" thickTop="1" thickBot="1" x14ac:dyDescent="0.25">
      <c r="A1939" s="71">
        <v>100</v>
      </c>
      <c r="B1939" s="53">
        <f>(I1939/1000)/(A1939/1000000)</f>
        <v>0</v>
      </c>
      <c r="F1939" s="81"/>
      <c r="I1939" s="49"/>
      <c r="J1939" s="95"/>
      <c r="L1939" s="50"/>
      <c r="N1939" s="75"/>
      <c r="O1939" s="61"/>
      <c r="Q1939" s="56"/>
      <c r="S1939" s="62"/>
      <c r="T1939" s="73"/>
      <c r="U1939" s="62"/>
      <c r="V1939" s="62"/>
      <c r="W1939" s="52"/>
      <c r="X1939" s="57"/>
      <c r="AA1939" s="47" t="str">
        <f>CONCATENATE("&gt;",F1939,"_",C1939," ",Z1939)</f>
        <v xml:space="preserve">&gt;_ </v>
      </c>
      <c r="AB1939" s="44">
        <f>P1939</f>
        <v>0</v>
      </c>
      <c r="AH1939" s="45">
        <v>1938</v>
      </c>
    </row>
    <row r="1940" spans="1:34" ht="14.25" customHeight="1" thickTop="1" thickBot="1" x14ac:dyDescent="0.25">
      <c r="A1940" s="71">
        <v>100</v>
      </c>
      <c r="B1940" s="53">
        <f>(I1940/1000)/(A1940/1000000)</f>
        <v>0</v>
      </c>
      <c r="F1940" s="81"/>
      <c r="I1940" s="49"/>
      <c r="J1940" s="95"/>
      <c r="L1940" s="50"/>
      <c r="N1940" s="75"/>
      <c r="O1940" s="61"/>
      <c r="Q1940" s="56"/>
      <c r="S1940" s="62"/>
      <c r="T1940" s="73"/>
      <c r="U1940" s="62"/>
      <c r="V1940" s="62"/>
      <c r="W1940" s="52"/>
      <c r="X1940" s="57"/>
      <c r="AA1940" s="47" t="str">
        <f>CONCATENATE("&gt;",F1940,"_",C1940," ",Z1940)</f>
        <v xml:space="preserve">&gt;_ </v>
      </c>
      <c r="AB1940" s="44">
        <f>P1940</f>
        <v>0</v>
      </c>
      <c r="AH1940" s="45">
        <v>1939</v>
      </c>
    </row>
    <row r="1941" spans="1:34" ht="14.25" customHeight="1" thickTop="1" thickBot="1" x14ac:dyDescent="0.25">
      <c r="A1941" s="71">
        <v>100</v>
      </c>
      <c r="B1941" s="53">
        <f>(I1941/1000)/(A1941/1000000)</f>
        <v>0</v>
      </c>
      <c r="F1941" s="81"/>
      <c r="I1941" s="49"/>
      <c r="J1941" s="95"/>
      <c r="L1941" s="50"/>
      <c r="N1941" s="75"/>
      <c r="O1941" s="61"/>
      <c r="Q1941" s="56"/>
      <c r="S1941" s="62"/>
      <c r="T1941" s="73"/>
      <c r="U1941" s="62"/>
      <c r="V1941" s="62"/>
      <c r="W1941" s="52"/>
      <c r="X1941" s="57"/>
      <c r="AA1941" s="47" t="str">
        <f>CONCATENATE("&gt;",F1941,"_",C1941," ",Z1941)</f>
        <v xml:space="preserve">&gt;_ </v>
      </c>
      <c r="AB1941" s="44">
        <f>P1941</f>
        <v>0</v>
      </c>
      <c r="AH1941" s="45">
        <v>1940</v>
      </c>
    </row>
    <row r="1942" spans="1:34" ht="14.25" customHeight="1" thickTop="1" thickBot="1" x14ac:dyDescent="0.25">
      <c r="A1942" s="71">
        <v>100</v>
      </c>
      <c r="B1942" s="53">
        <f>(I1942/1000)/(A1942/1000000)</f>
        <v>0</v>
      </c>
      <c r="F1942" s="81"/>
      <c r="I1942" s="49"/>
      <c r="J1942" s="95"/>
      <c r="L1942" s="50"/>
      <c r="N1942" s="75"/>
      <c r="O1942" s="61"/>
      <c r="Q1942" s="56"/>
      <c r="S1942" s="62"/>
      <c r="T1942" s="73"/>
      <c r="U1942" s="62"/>
      <c r="V1942" s="62"/>
      <c r="W1942" s="52"/>
      <c r="X1942" s="57"/>
      <c r="AA1942" s="47" t="str">
        <f>CONCATENATE("&gt;",F1942,"_",C1942," ",Z1942)</f>
        <v xml:space="preserve">&gt;_ </v>
      </c>
      <c r="AB1942" s="44">
        <f>P1942</f>
        <v>0</v>
      </c>
      <c r="AH1942" s="45">
        <v>1941</v>
      </c>
    </row>
    <row r="1943" spans="1:34" ht="14.25" customHeight="1" thickTop="1" thickBot="1" x14ac:dyDescent="0.25">
      <c r="A1943" s="71">
        <v>100</v>
      </c>
      <c r="B1943" s="53">
        <f>(I1943/1000)/(A1943/1000000)</f>
        <v>0</v>
      </c>
      <c r="F1943" s="81"/>
      <c r="I1943" s="49"/>
      <c r="J1943" s="95"/>
      <c r="L1943" s="50"/>
      <c r="N1943" s="75"/>
      <c r="O1943" s="61"/>
      <c r="Q1943" s="56"/>
      <c r="S1943" s="62"/>
      <c r="T1943" s="73"/>
      <c r="U1943" s="62"/>
      <c r="V1943" s="62"/>
      <c r="W1943" s="52"/>
      <c r="X1943" s="57"/>
      <c r="AA1943" s="47" t="str">
        <f>CONCATENATE("&gt;",F1943,"_",C1943," ",Z1943)</f>
        <v xml:space="preserve">&gt;_ </v>
      </c>
      <c r="AB1943" s="44">
        <f>P1943</f>
        <v>0</v>
      </c>
      <c r="AH1943" s="45">
        <v>1942</v>
      </c>
    </row>
    <row r="1944" spans="1:34" ht="14.25" customHeight="1" thickTop="1" thickBot="1" x14ac:dyDescent="0.25">
      <c r="A1944" s="71">
        <v>100</v>
      </c>
      <c r="B1944" s="53">
        <f>(I1944/1000)/(A1944/1000000)</f>
        <v>0</v>
      </c>
      <c r="F1944" s="81"/>
      <c r="I1944" s="49"/>
      <c r="J1944" s="95"/>
      <c r="L1944" s="50"/>
      <c r="N1944" s="75"/>
      <c r="O1944" s="61"/>
      <c r="Q1944" s="56"/>
      <c r="S1944" s="62"/>
      <c r="T1944" s="73"/>
      <c r="U1944" s="62"/>
      <c r="V1944" s="62"/>
      <c r="W1944" s="52"/>
      <c r="X1944" s="57"/>
      <c r="AA1944" s="47" t="str">
        <f>CONCATENATE("&gt;",F1944,"_",C1944," ",Z1944)</f>
        <v xml:space="preserve">&gt;_ </v>
      </c>
      <c r="AB1944" s="44">
        <f>P1944</f>
        <v>0</v>
      </c>
      <c r="AH1944" s="45">
        <v>1943</v>
      </c>
    </row>
    <row r="1945" spans="1:34" ht="14.25" customHeight="1" thickTop="1" thickBot="1" x14ac:dyDescent="0.25">
      <c r="A1945" s="71">
        <v>100</v>
      </c>
      <c r="B1945" s="53">
        <f>(I1945/1000)/(A1945/1000000)</f>
        <v>0</v>
      </c>
      <c r="F1945" s="81"/>
      <c r="I1945" s="49"/>
      <c r="J1945" s="95"/>
      <c r="L1945" s="50"/>
      <c r="N1945" s="75"/>
      <c r="O1945" s="61"/>
      <c r="Q1945" s="56"/>
      <c r="S1945" s="62"/>
      <c r="T1945" s="73"/>
      <c r="U1945" s="62"/>
      <c r="V1945" s="62"/>
      <c r="W1945" s="52"/>
      <c r="X1945" s="57"/>
      <c r="AA1945" s="47" t="str">
        <f>CONCATENATE("&gt;",F1945,"_",C1945," ",Z1945)</f>
        <v xml:space="preserve">&gt;_ </v>
      </c>
      <c r="AB1945" s="44">
        <f>P1945</f>
        <v>0</v>
      </c>
      <c r="AH1945" s="45">
        <v>1944</v>
      </c>
    </row>
    <row r="1946" spans="1:34" ht="14.25" customHeight="1" thickTop="1" thickBot="1" x14ac:dyDescent="0.25">
      <c r="A1946" s="71">
        <v>100</v>
      </c>
      <c r="B1946" s="53">
        <f>(I1946/1000)/(A1946/1000000)</f>
        <v>0</v>
      </c>
      <c r="F1946" s="81"/>
      <c r="I1946" s="49"/>
      <c r="J1946" s="95"/>
      <c r="L1946" s="50"/>
      <c r="N1946" s="75"/>
      <c r="O1946" s="61"/>
      <c r="Q1946" s="56"/>
      <c r="S1946" s="62"/>
      <c r="T1946" s="73"/>
      <c r="U1946" s="62"/>
      <c r="V1946" s="62"/>
      <c r="W1946" s="52"/>
      <c r="X1946" s="57"/>
      <c r="AA1946" s="47" t="str">
        <f>CONCATENATE("&gt;",F1946,"_",C1946," ",Z1946)</f>
        <v xml:space="preserve">&gt;_ </v>
      </c>
      <c r="AB1946" s="44">
        <f>P1946</f>
        <v>0</v>
      </c>
      <c r="AH1946" s="45">
        <v>1945</v>
      </c>
    </row>
    <row r="1947" spans="1:34" ht="14.25" customHeight="1" thickTop="1" thickBot="1" x14ac:dyDescent="0.25">
      <c r="A1947" s="71">
        <v>100</v>
      </c>
      <c r="B1947" s="53">
        <f>(I1947/1000)/(A1947/1000000)</f>
        <v>0</v>
      </c>
      <c r="F1947" s="81"/>
      <c r="I1947" s="49"/>
      <c r="J1947" s="95"/>
      <c r="L1947" s="50"/>
      <c r="N1947" s="75"/>
      <c r="O1947" s="61"/>
      <c r="Q1947" s="56"/>
      <c r="S1947" s="62"/>
      <c r="T1947" s="73"/>
      <c r="U1947" s="62"/>
      <c r="V1947" s="62"/>
      <c r="W1947" s="52"/>
      <c r="X1947" s="57"/>
      <c r="AA1947" s="47" t="str">
        <f>CONCATENATE("&gt;",F1947,"_",C1947," ",Z1947)</f>
        <v xml:space="preserve">&gt;_ </v>
      </c>
      <c r="AB1947" s="44">
        <f>P1947</f>
        <v>0</v>
      </c>
      <c r="AH1947" s="45">
        <v>1946</v>
      </c>
    </row>
    <row r="1948" spans="1:34" ht="14.25" customHeight="1" thickTop="1" thickBot="1" x14ac:dyDescent="0.25">
      <c r="A1948" s="71">
        <v>100</v>
      </c>
      <c r="B1948" s="53">
        <f>(I1948/1000)/(A1948/1000000)</f>
        <v>0</v>
      </c>
      <c r="F1948" s="81"/>
      <c r="I1948" s="49"/>
      <c r="J1948" s="95"/>
      <c r="L1948" s="50"/>
      <c r="N1948" s="75"/>
      <c r="O1948" s="61"/>
      <c r="Q1948" s="56"/>
      <c r="S1948" s="62"/>
      <c r="T1948" s="73"/>
      <c r="U1948" s="62"/>
      <c r="V1948" s="62"/>
      <c r="W1948" s="52"/>
      <c r="X1948" s="57"/>
      <c r="AA1948" s="47" t="str">
        <f>CONCATENATE("&gt;",F1948,"_",C1948," ",Z1948)</f>
        <v xml:space="preserve">&gt;_ </v>
      </c>
      <c r="AB1948" s="44">
        <f>P1948</f>
        <v>0</v>
      </c>
      <c r="AH1948" s="45">
        <v>1947</v>
      </c>
    </row>
    <row r="1949" spans="1:34" ht="14.25" customHeight="1" thickTop="1" thickBot="1" x14ac:dyDescent="0.25">
      <c r="A1949" s="71">
        <v>100</v>
      </c>
      <c r="B1949" s="53">
        <f>(I1949/1000)/(A1949/1000000)</f>
        <v>0</v>
      </c>
      <c r="F1949" s="81"/>
      <c r="I1949" s="49"/>
      <c r="J1949" s="95"/>
      <c r="L1949" s="50"/>
      <c r="N1949" s="75"/>
      <c r="O1949" s="61"/>
      <c r="Q1949" s="56"/>
      <c r="S1949" s="62"/>
      <c r="T1949" s="73"/>
      <c r="U1949" s="62"/>
      <c r="V1949" s="62"/>
      <c r="W1949" s="52"/>
      <c r="X1949" s="57"/>
      <c r="AA1949" s="47" t="str">
        <f>CONCATENATE("&gt;",F1949,"_",C1949," ",Z1949)</f>
        <v xml:space="preserve">&gt;_ </v>
      </c>
      <c r="AB1949" s="44">
        <f>P1949</f>
        <v>0</v>
      </c>
      <c r="AH1949" s="45">
        <v>1948</v>
      </c>
    </row>
    <row r="1950" spans="1:34" ht="14.25" customHeight="1" thickTop="1" thickBot="1" x14ac:dyDescent="0.25">
      <c r="A1950" s="71">
        <v>100</v>
      </c>
      <c r="B1950" s="53">
        <f>(I1950/1000)/(A1950/1000000)</f>
        <v>0</v>
      </c>
      <c r="F1950" s="81"/>
      <c r="I1950" s="49"/>
      <c r="J1950" s="95"/>
      <c r="L1950" s="50"/>
      <c r="N1950" s="75"/>
      <c r="O1950" s="61"/>
      <c r="Q1950" s="56"/>
      <c r="S1950" s="62"/>
      <c r="T1950" s="73"/>
      <c r="U1950" s="62"/>
      <c r="V1950" s="62"/>
      <c r="W1950" s="52"/>
      <c r="X1950" s="57"/>
      <c r="AA1950" s="47" t="str">
        <f>CONCATENATE("&gt;",F1950,"_",C1950," ",Z1950)</f>
        <v xml:space="preserve">&gt;_ </v>
      </c>
      <c r="AB1950" s="44">
        <f>P1950</f>
        <v>0</v>
      </c>
      <c r="AH1950" s="45">
        <v>1949</v>
      </c>
    </row>
    <row r="1951" spans="1:34" ht="14.25" customHeight="1" thickTop="1" thickBot="1" x14ac:dyDescent="0.25">
      <c r="A1951" s="71">
        <v>100</v>
      </c>
      <c r="B1951" s="53">
        <f>(I1951/1000)/(A1951/1000000)</f>
        <v>0</v>
      </c>
      <c r="F1951" s="81"/>
      <c r="I1951" s="49"/>
      <c r="J1951" s="95"/>
      <c r="L1951" s="50"/>
      <c r="N1951" s="75"/>
      <c r="O1951" s="61"/>
      <c r="Q1951" s="56"/>
      <c r="S1951" s="62"/>
      <c r="T1951" s="73"/>
      <c r="U1951" s="62"/>
      <c r="V1951" s="62"/>
      <c r="W1951" s="52"/>
      <c r="X1951" s="57"/>
      <c r="AA1951" s="47" t="str">
        <f>CONCATENATE("&gt;",F1951,"_",C1951," ",Z1951)</f>
        <v xml:space="preserve">&gt;_ </v>
      </c>
      <c r="AB1951" s="44">
        <f>P1951</f>
        <v>0</v>
      </c>
      <c r="AH1951" s="45">
        <v>1950</v>
      </c>
    </row>
    <row r="1952" spans="1:34" ht="14.25" customHeight="1" thickTop="1" thickBot="1" x14ac:dyDescent="0.25">
      <c r="A1952" s="71">
        <v>100</v>
      </c>
      <c r="B1952" s="53">
        <f>(I1952/1000)/(A1952/1000000)</f>
        <v>0</v>
      </c>
      <c r="F1952" s="81"/>
      <c r="I1952" s="49"/>
      <c r="J1952" s="95"/>
      <c r="L1952" s="50"/>
      <c r="N1952" s="75"/>
      <c r="O1952" s="61"/>
      <c r="Q1952" s="56"/>
      <c r="S1952" s="62"/>
      <c r="T1952" s="73"/>
      <c r="U1952" s="62"/>
      <c r="V1952" s="62"/>
      <c r="W1952" s="52"/>
      <c r="X1952" s="57"/>
      <c r="AA1952" s="47" t="str">
        <f>CONCATENATE("&gt;",F1952,"_",C1952," ",Z1952)</f>
        <v xml:space="preserve">&gt;_ </v>
      </c>
      <c r="AB1952" s="44">
        <f>P1952</f>
        <v>0</v>
      </c>
      <c r="AH1952" s="45">
        <v>1951</v>
      </c>
    </row>
    <row r="1953" spans="1:34" ht="14.25" customHeight="1" thickTop="1" thickBot="1" x14ac:dyDescent="0.25">
      <c r="A1953" s="71">
        <v>100</v>
      </c>
      <c r="B1953" s="53">
        <f>(I1953/1000)/(A1953/1000000)</f>
        <v>0</v>
      </c>
      <c r="F1953" s="81"/>
      <c r="I1953" s="49"/>
      <c r="J1953" s="95"/>
      <c r="L1953" s="50"/>
      <c r="N1953" s="75"/>
      <c r="O1953" s="61"/>
      <c r="Q1953" s="56"/>
      <c r="S1953" s="62"/>
      <c r="T1953" s="73"/>
      <c r="U1953" s="62"/>
      <c r="V1953" s="62"/>
      <c r="W1953" s="52"/>
      <c r="X1953" s="57"/>
      <c r="AA1953" s="47" t="str">
        <f>CONCATENATE("&gt;",F1953,"_",C1953," ",Z1953)</f>
        <v xml:space="preserve">&gt;_ </v>
      </c>
      <c r="AB1953" s="44">
        <f>P1953</f>
        <v>0</v>
      </c>
      <c r="AH1953" s="45">
        <v>1952</v>
      </c>
    </row>
    <row r="1954" spans="1:34" ht="14.25" customHeight="1" thickTop="1" thickBot="1" x14ac:dyDescent="0.25">
      <c r="A1954" s="71">
        <v>100</v>
      </c>
      <c r="B1954" s="53">
        <f>(I1954/1000)/(A1954/1000000)</f>
        <v>0</v>
      </c>
      <c r="F1954" s="81"/>
      <c r="I1954" s="49"/>
      <c r="J1954" s="95"/>
      <c r="L1954" s="50"/>
      <c r="N1954" s="75"/>
      <c r="O1954" s="61"/>
      <c r="Q1954" s="56"/>
      <c r="S1954" s="62"/>
      <c r="T1954" s="73"/>
      <c r="U1954" s="62"/>
      <c r="V1954" s="62"/>
      <c r="W1954" s="52"/>
      <c r="X1954" s="57"/>
      <c r="AA1954" s="47" t="str">
        <f>CONCATENATE("&gt;",F1954,"_",C1954," ",Z1954)</f>
        <v xml:space="preserve">&gt;_ </v>
      </c>
      <c r="AB1954" s="44">
        <f>P1954</f>
        <v>0</v>
      </c>
      <c r="AH1954" s="45">
        <v>1953</v>
      </c>
    </row>
    <row r="1955" spans="1:34" ht="14.25" customHeight="1" thickTop="1" thickBot="1" x14ac:dyDescent="0.25">
      <c r="A1955" s="71">
        <v>100</v>
      </c>
      <c r="B1955" s="53">
        <f>(I1955/1000)/(A1955/1000000)</f>
        <v>0</v>
      </c>
      <c r="F1955" s="81"/>
      <c r="I1955" s="49"/>
      <c r="J1955" s="95"/>
      <c r="L1955" s="50"/>
      <c r="N1955" s="75"/>
      <c r="O1955" s="61"/>
      <c r="Q1955" s="56"/>
      <c r="S1955" s="62"/>
      <c r="T1955" s="73"/>
      <c r="U1955" s="62"/>
      <c r="V1955" s="62"/>
      <c r="W1955" s="52"/>
      <c r="X1955" s="57"/>
      <c r="AA1955" s="47" t="str">
        <f>CONCATENATE("&gt;",F1955,"_",C1955," ",Z1955)</f>
        <v xml:space="preserve">&gt;_ </v>
      </c>
      <c r="AB1955" s="44">
        <f>P1955</f>
        <v>0</v>
      </c>
      <c r="AH1955" s="45">
        <v>1954</v>
      </c>
    </row>
    <row r="1956" spans="1:34" ht="14.25" customHeight="1" thickTop="1" thickBot="1" x14ac:dyDescent="0.25">
      <c r="A1956" s="71">
        <v>100</v>
      </c>
      <c r="B1956" s="53">
        <f>(I1956/1000)/(A1956/1000000)</f>
        <v>0</v>
      </c>
      <c r="F1956" s="81"/>
      <c r="I1956" s="49"/>
      <c r="J1956" s="95"/>
      <c r="L1956" s="50"/>
      <c r="N1956" s="75"/>
      <c r="O1956" s="61"/>
      <c r="Q1956" s="56"/>
      <c r="S1956" s="62"/>
      <c r="T1956" s="73"/>
      <c r="U1956" s="62"/>
      <c r="V1956" s="62"/>
      <c r="W1956" s="52"/>
      <c r="X1956" s="57"/>
      <c r="AA1956" s="47" t="str">
        <f>CONCATENATE("&gt;",F1956,"_",C1956," ",Z1956)</f>
        <v xml:space="preserve">&gt;_ </v>
      </c>
      <c r="AB1956" s="44">
        <f>P1956</f>
        <v>0</v>
      </c>
      <c r="AH1956" s="45">
        <v>1955</v>
      </c>
    </row>
    <row r="1957" spans="1:34" ht="14.25" customHeight="1" thickTop="1" thickBot="1" x14ac:dyDescent="0.25">
      <c r="A1957" s="71">
        <v>100</v>
      </c>
      <c r="B1957" s="53">
        <f>(I1957/1000)/(A1957/1000000)</f>
        <v>0</v>
      </c>
      <c r="F1957" s="81"/>
      <c r="I1957" s="49"/>
      <c r="J1957" s="95"/>
      <c r="L1957" s="50"/>
      <c r="N1957" s="75"/>
      <c r="O1957" s="61"/>
      <c r="Q1957" s="56"/>
      <c r="S1957" s="62"/>
      <c r="T1957" s="73"/>
      <c r="U1957" s="62"/>
      <c r="V1957" s="62"/>
      <c r="W1957" s="52"/>
      <c r="X1957" s="57"/>
      <c r="AA1957" s="47" t="str">
        <f>CONCATENATE("&gt;",F1957,"_",C1957," ",Z1957)</f>
        <v xml:space="preserve">&gt;_ </v>
      </c>
      <c r="AB1957" s="44">
        <f>P1957</f>
        <v>0</v>
      </c>
      <c r="AH1957" s="45">
        <v>1956</v>
      </c>
    </row>
    <row r="1958" spans="1:34" ht="14.25" customHeight="1" thickTop="1" thickBot="1" x14ac:dyDescent="0.25">
      <c r="A1958" s="71">
        <v>100</v>
      </c>
      <c r="B1958" s="53">
        <f>(I1958/1000)/(A1958/1000000)</f>
        <v>0</v>
      </c>
      <c r="F1958" s="81"/>
      <c r="I1958" s="49"/>
      <c r="J1958" s="95"/>
      <c r="L1958" s="50"/>
      <c r="N1958" s="75"/>
      <c r="O1958" s="61"/>
      <c r="Q1958" s="56"/>
      <c r="S1958" s="62"/>
      <c r="T1958" s="73"/>
      <c r="U1958" s="62"/>
      <c r="V1958" s="62"/>
      <c r="W1958" s="52"/>
      <c r="X1958" s="57"/>
      <c r="AA1958" s="47" t="str">
        <f>CONCATENATE("&gt;",F1958,"_",C1958," ",Z1958)</f>
        <v xml:space="preserve">&gt;_ </v>
      </c>
      <c r="AB1958" s="44">
        <f>P1958</f>
        <v>0</v>
      </c>
      <c r="AH1958" s="45">
        <v>1957</v>
      </c>
    </row>
    <row r="1959" spans="1:34" ht="14.25" customHeight="1" thickTop="1" thickBot="1" x14ac:dyDescent="0.25">
      <c r="A1959" s="71">
        <v>100</v>
      </c>
      <c r="B1959" s="53">
        <f>(I1959/1000)/(A1959/1000000)</f>
        <v>0</v>
      </c>
      <c r="F1959" s="81"/>
      <c r="I1959" s="49"/>
      <c r="J1959" s="95"/>
      <c r="L1959" s="50"/>
      <c r="N1959" s="75"/>
      <c r="O1959" s="61"/>
      <c r="Q1959" s="56"/>
      <c r="S1959" s="62"/>
      <c r="T1959" s="73"/>
      <c r="U1959" s="62"/>
      <c r="V1959" s="62"/>
      <c r="W1959" s="52"/>
      <c r="X1959" s="57"/>
      <c r="AA1959" s="47" t="str">
        <f>CONCATENATE("&gt;",F1959,"_",C1959," ",Z1959)</f>
        <v xml:space="preserve">&gt;_ </v>
      </c>
      <c r="AB1959" s="44">
        <f>P1959</f>
        <v>0</v>
      </c>
      <c r="AH1959" s="45">
        <v>1958</v>
      </c>
    </row>
    <row r="1960" spans="1:34" ht="14.25" customHeight="1" thickTop="1" thickBot="1" x14ac:dyDescent="0.25">
      <c r="A1960" s="71">
        <v>100</v>
      </c>
      <c r="B1960" s="53">
        <f>(I1960/1000)/(A1960/1000000)</f>
        <v>0</v>
      </c>
      <c r="F1960" s="81"/>
      <c r="I1960" s="49"/>
      <c r="J1960" s="95"/>
      <c r="L1960" s="50"/>
      <c r="N1960" s="75"/>
      <c r="O1960" s="61"/>
      <c r="Q1960" s="56"/>
      <c r="S1960" s="62"/>
      <c r="T1960" s="73"/>
      <c r="U1960" s="62"/>
      <c r="V1960" s="62"/>
      <c r="W1960" s="52"/>
      <c r="X1960" s="57"/>
      <c r="AA1960" s="47" t="str">
        <f>CONCATENATE("&gt;",F1960,"_",C1960," ",Z1960)</f>
        <v xml:space="preserve">&gt;_ </v>
      </c>
      <c r="AB1960" s="44">
        <f>P1960</f>
        <v>0</v>
      </c>
      <c r="AH1960" s="45">
        <v>1959</v>
      </c>
    </row>
    <row r="1961" spans="1:34" ht="14.25" customHeight="1" thickTop="1" thickBot="1" x14ac:dyDescent="0.25">
      <c r="A1961" s="71">
        <v>100</v>
      </c>
      <c r="B1961" s="53">
        <f>(I1961/1000)/(A1961/1000000)</f>
        <v>0</v>
      </c>
      <c r="F1961" s="81"/>
      <c r="I1961" s="49"/>
      <c r="J1961" s="95"/>
      <c r="L1961" s="50"/>
      <c r="N1961" s="75"/>
      <c r="O1961" s="61"/>
      <c r="Q1961" s="56"/>
      <c r="S1961" s="62"/>
      <c r="T1961" s="73"/>
      <c r="U1961" s="62"/>
      <c r="V1961" s="62"/>
      <c r="W1961" s="52"/>
      <c r="X1961" s="57"/>
      <c r="AA1961" s="47" t="str">
        <f>CONCATENATE("&gt;",F1961,"_",C1961," ",Z1961)</f>
        <v xml:space="preserve">&gt;_ </v>
      </c>
      <c r="AB1961" s="44">
        <f>P1961</f>
        <v>0</v>
      </c>
      <c r="AH1961" s="45">
        <v>1960</v>
      </c>
    </row>
    <row r="1962" spans="1:34" ht="14.25" customHeight="1" thickTop="1" thickBot="1" x14ac:dyDescent="0.25">
      <c r="A1962" s="71">
        <v>100</v>
      </c>
      <c r="B1962" s="53">
        <f>(I1962/1000)/(A1962/1000000)</f>
        <v>0</v>
      </c>
      <c r="F1962" s="81"/>
      <c r="I1962" s="49"/>
      <c r="J1962" s="95"/>
      <c r="L1962" s="50"/>
      <c r="N1962" s="75"/>
      <c r="O1962" s="61"/>
      <c r="Q1962" s="56"/>
      <c r="S1962" s="62"/>
      <c r="T1962" s="73"/>
      <c r="U1962" s="62"/>
      <c r="V1962" s="62"/>
      <c r="W1962" s="52"/>
      <c r="X1962" s="57"/>
      <c r="AA1962" s="47" t="str">
        <f>CONCATENATE("&gt;",F1962,"_",C1962," ",Z1962)</f>
        <v xml:space="preserve">&gt;_ </v>
      </c>
      <c r="AB1962" s="44">
        <f>P1962</f>
        <v>0</v>
      </c>
      <c r="AH1962" s="45">
        <v>1961</v>
      </c>
    </row>
    <row r="1963" spans="1:34" ht="14.25" customHeight="1" thickTop="1" thickBot="1" x14ac:dyDescent="0.25">
      <c r="A1963" s="71">
        <v>100</v>
      </c>
      <c r="B1963" s="53">
        <f>(I1963/1000)/(A1963/1000000)</f>
        <v>0</v>
      </c>
      <c r="F1963" s="81"/>
      <c r="I1963" s="49"/>
      <c r="J1963" s="95"/>
      <c r="L1963" s="50"/>
      <c r="N1963" s="75"/>
      <c r="O1963" s="61"/>
      <c r="Q1963" s="56"/>
      <c r="S1963" s="62"/>
      <c r="T1963" s="73"/>
      <c r="U1963" s="62"/>
      <c r="V1963" s="62"/>
      <c r="W1963" s="52"/>
      <c r="X1963" s="57"/>
      <c r="AA1963" s="47" t="str">
        <f>CONCATENATE("&gt;",F1963,"_",C1963," ",Z1963)</f>
        <v xml:space="preserve">&gt;_ </v>
      </c>
      <c r="AB1963" s="44">
        <f>P1963</f>
        <v>0</v>
      </c>
      <c r="AH1963" s="45">
        <v>1962</v>
      </c>
    </row>
    <row r="1964" spans="1:34" ht="14.25" customHeight="1" thickTop="1" thickBot="1" x14ac:dyDescent="0.25">
      <c r="A1964" s="71">
        <v>100</v>
      </c>
      <c r="B1964" s="53">
        <f>(I1964/1000)/(A1964/1000000)</f>
        <v>0</v>
      </c>
      <c r="F1964" s="81"/>
      <c r="I1964" s="49"/>
      <c r="J1964" s="95"/>
      <c r="L1964" s="50"/>
      <c r="N1964" s="75"/>
      <c r="O1964" s="61"/>
      <c r="Q1964" s="56"/>
      <c r="S1964" s="62"/>
      <c r="T1964" s="73"/>
      <c r="U1964" s="62"/>
      <c r="V1964" s="62"/>
      <c r="W1964" s="52"/>
      <c r="X1964" s="57"/>
      <c r="AA1964" s="47" t="str">
        <f>CONCATENATE("&gt;",F1964,"_",C1964," ",Z1964)</f>
        <v xml:space="preserve">&gt;_ </v>
      </c>
      <c r="AB1964" s="44">
        <f>P1964</f>
        <v>0</v>
      </c>
      <c r="AH1964" s="45">
        <v>1963</v>
      </c>
    </row>
    <row r="1965" spans="1:34" ht="14.25" customHeight="1" thickTop="1" thickBot="1" x14ac:dyDescent="0.25">
      <c r="A1965" s="71">
        <v>100</v>
      </c>
      <c r="B1965" s="53">
        <f>(I1965/1000)/(A1965/1000000)</f>
        <v>0</v>
      </c>
      <c r="F1965" s="81"/>
      <c r="I1965" s="49"/>
      <c r="J1965" s="95"/>
      <c r="L1965" s="50"/>
      <c r="N1965" s="75"/>
      <c r="O1965" s="61"/>
      <c r="Q1965" s="56"/>
      <c r="S1965" s="62"/>
      <c r="T1965" s="73"/>
      <c r="U1965" s="62"/>
      <c r="V1965" s="62"/>
      <c r="W1965" s="52"/>
      <c r="X1965" s="57"/>
      <c r="AA1965" s="47" t="str">
        <f>CONCATENATE("&gt;",F1965,"_",C1965," ",Z1965)</f>
        <v xml:space="preserve">&gt;_ </v>
      </c>
      <c r="AB1965" s="44">
        <f>P1965</f>
        <v>0</v>
      </c>
      <c r="AH1965" s="45">
        <v>1964</v>
      </c>
    </row>
    <row r="1966" spans="1:34" ht="14.25" customHeight="1" thickTop="1" thickBot="1" x14ac:dyDescent="0.25">
      <c r="A1966" s="71">
        <v>100</v>
      </c>
      <c r="B1966" s="53">
        <f>(I1966/1000)/(A1966/1000000)</f>
        <v>0</v>
      </c>
      <c r="F1966" s="81"/>
      <c r="I1966" s="49"/>
      <c r="J1966" s="95"/>
      <c r="L1966" s="50"/>
      <c r="N1966" s="75"/>
      <c r="O1966" s="61"/>
      <c r="Q1966" s="56"/>
      <c r="S1966" s="62"/>
      <c r="T1966" s="73"/>
      <c r="U1966" s="62"/>
      <c r="V1966" s="62"/>
      <c r="W1966" s="52"/>
      <c r="X1966" s="57"/>
      <c r="AA1966" s="47" t="str">
        <f>CONCATENATE("&gt;",F1966,"_",C1966," ",Z1966)</f>
        <v xml:space="preserve">&gt;_ </v>
      </c>
      <c r="AB1966" s="44">
        <f>P1966</f>
        <v>0</v>
      </c>
      <c r="AH1966" s="45">
        <v>1965</v>
      </c>
    </row>
    <row r="1967" spans="1:34" ht="14.25" customHeight="1" thickTop="1" thickBot="1" x14ac:dyDescent="0.25">
      <c r="A1967" s="71">
        <v>100</v>
      </c>
      <c r="B1967" s="53">
        <f>(I1967/1000)/(A1967/1000000)</f>
        <v>0</v>
      </c>
      <c r="F1967" s="81"/>
      <c r="I1967" s="49"/>
      <c r="J1967" s="95"/>
      <c r="L1967" s="50"/>
      <c r="N1967" s="75"/>
      <c r="O1967" s="61"/>
      <c r="Q1967" s="56"/>
      <c r="S1967" s="62"/>
      <c r="T1967" s="73"/>
      <c r="U1967" s="62"/>
      <c r="V1967" s="62"/>
      <c r="W1967" s="52"/>
      <c r="X1967" s="57"/>
      <c r="AA1967" s="47" t="str">
        <f>CONCATENATE("&gt;",F1967,"_",C1967," ",Z1967)</f>
        <v xml:space="preserve">&gt;_ </v>
      </c>
      <c r="AB1967" s="44">
        <f>P1967</f>
        <v>0</v>
      </c>
      <c r="AH1967" s="45">
        <v>1966</v>
      </c>
    </row>
    <row r="1968" spans="1:34" ht="14.25" customHeight="1" thickTop="1" thickBot="1" x14ac:dyDescent="0.25">
      <c r="A1968" s="71">
        <v>100</v>
      </c>
      <c r="B1968" s="53">
        <f>(I1968/1000)/(A1968/1000000)</f>
        <v>0</v>
      </c>
      <c r="F1968" s="81"/>
      <c r="I1968" s="49"/>
      <c r="J1968" s="95"/>
      <c r="L1968" s="50"/>
      <c r="N1968" s="75"/>
      <c r="O1968" s="61"/>
      <c r="Q1968" s="56"/>
      <c r="S1968" s="62"/>
      <c r="T1968" s="73"/>
      <c r="U1968" s="62"/>
      <c r="V1968" s="62"/>
      <c r="W1968" s="52"/>
      <c r="X1968" s="57"/>
      <c r="AA1968" s="47" t="str">
        <f>CONCATENATE("&gt;",F1968,"_",C1968," ",Z1968)</f>
        <v xml:space="preserve">&gt;_ </v>
      </c>
      <c r="AB1968" s="44">
        <f>P1968</f>
        <v>0</v>
      </c>
      <c r="AH1968" s="45">
        <v>1967</v>
      </c>
    </row>
    <row r="1969" spans="1:34" ht="14.25" customHeight="1" thickTop="1" thickBot="1" x14ac:dyDescent="0.25">
      <c r="A1969" s="71">
        <v>100</v>
      </c>
      <c r="B1969" s="53">
        <f>(I1969/1000)/(A1969/1000000)</f>
        <v>0</v>
      </c>
      <c r="F1969" s="81"/>
      <c r="I1969" s="49"/>
      <c r="J1969" s="95"/>
      <c r="L1969" s="50"/>
      <c r="N1969" s="75"/>
      <c r="O1969" s="61"/>
      <c r="Q1969" s="56"/>
      <c r="S1969" s="62"/>
      <c r="T1969" s="73"/>
      <c r="U1969" s="62"/>
      <c r="V1969" s="62"/>
      <c r="W1969" s="52"/>
      <c r="X1969" s="57"/>
      <c r="AA1969" s="47" t="str">
        <f>CONCATENATE("&gt;",F1969,"_",C1969," ",Z1969)</f>
        <v xml:space="preserve">&gt;_ </v>
      </c>
      <c r="AB1969" s="44">
        <f>P1969</f>
        <v>0</v>
      </c>
      <c r="AH1969" s="45">
        <v>1968</v>
      </c>
    </row>
    <row r="1970" spans="1:34" ht="14.25" customHeight="1" thickTop="1" thickBot="1" x14ac:dyDescent="0.25">
      <c r="A1970" s="71">
        <v>100</v>
      </c>
      <c r="B1970" s="53">
        <f>(I1970/1000)/(A1970/1000000)</f>
        <v>0</v>
      </c>
      <c r="F1970" s="81"/>
      <c r="I1970" s="49"/>
      <c r="J1970" s="95"/>
      <c r="L1970" s="50"/>
      <c r="N1970" s="75"/>
      <c r="O1970" s="61"/>
      <c r="Q1970" s="56"/>
      <c r="S1970" s="62"/>
      <c r="T1970" s="73"/>
      <c r="U1970" s="62"/>
      <c r="V1970" s="62"/>
      <c r="W1970" s="52"/>
      <c r="X1970" s="57"/>
      <c r="AA1970" s="47" t="str">
        <f>CONCATENATE("&gt;",F1970,"_",C1970," ",Z1970)</f>
        <v xml:space="preserve">&gt;_ </v>
      </c>
      <c r="AB1970" s="44">
        <f>P1970</f>
        <v>0</v>
      </c>
      <c r="AH1970" s="45">
        <v>1969</v>
      </c>
    </row>
    <row r="1971" spans="1:34" ht="14.25" customHeight="1" thickTop="1" thickBot="1" x14ac:dyDescent="0.25">
      <c r="A1971" s="71">
        <v>100</v>
      </c>
      <c r="B1971" s="53">
        <f>(I1971/1000)/(A1971/1000000)</f>
        <v>0</v>
      </c>
      <c r="F1971" s="81"/>
      <c r="I1971" s="49"/>
      <c r="J1971" s="95"/>
      <c r="L1971" s="50"/>
      <c r="N1971" s="75"/>
      <c r="O1971" s="61"/>
      <c r="Q1971" s="56"/>
      <c r="S1971" s="62"/>
      <c r="T1971" s="73"/>
      <c r="U1971" s="62"/>
      <c r="V1971" s="62"/>
      <c r="W1971" s="52"/>
      <c r="X1971" s="57"/>
      <c r="AA1971" s="47" t="str">
        <f>CONCATENATE("&gt;",F1971,"_",C1971," ",Z1971)</f>
        <v xml:space="preserve">&gt;_ </v>
      </c>
      <c r="AB1971" s="44">
        <f>P1971</f>
        <v>0</v>
      </c>
      <c r="AH1971" s="45">
        <v>1970</v>
      </c>
    </row>
    <row r="1972" spans="1:34" ht="14.25" customHeight="1" thickTop="1" thickBot="1" x14ac:dyDescent="0.25">
      <c r="A1972" s="71">
        <v>100</v>
      </c>
      <c r="B1972" s="53">
        <f>(I1972/1000)/(A1972/1000000)</f>
        <v>0</v>
      </c>
      <c r="F1972" s="81"/>
      <c r="I1972" s="49"/>
      <c r="J1972" s="95"/>
      <c r="L1972" s="50"/>
      <c r="N1972" s="75"/>
      <c r="O1972" s="61"/>
      <c r="Q1972" s="56"/>
      <c r="S1972" s="62"/>
      <c r="T1972" s="73"/>
      <c r="U1972" s="62"/>
      <c r="V1972" s="62"/>
      <c r="W1972" s="52"/>
      <c r="X1972" s="57"/>
      <c r="AA1972" s="47" t="str">
        <f>CONCATENATE("&gt;",F1972,"_",C1972," ",Z1972)</f>
        <v xml:space="preserve">&gt;_ </v>
      </c>
      <c r="AB1972" s="44">
        <f>P1972</f>
        <v>0</v>
      </c>
      <c r="AH1972" s="45">
        <v>1971</v>
      </c>
    </row>
    <row r="1973" spans="1:34" ht="14.25" customHeight="1" thickTop="1" thickBot="1" x14ac:dyDescent="0.25">
      <c r="A1973" s="71">
        <v>100</v>
      </c>
      <c r="B1973" s="53">
        <f>(I1973/1000)/(A1973/1000000)</f>
        <v>0</v>
      </c>
      <c r="F1973" s="81"/>
      <c r="I1973" s="49"/>
      <c r="J1973" s="95"/>
      <c r="L1973" s="50"/>
      <c r="N1973" s="75"/>
      <c r="O1973" s="61"/>
      <c r="Q1973" s="56"/>
      <c r="S1973" s="62"/>
      <c r="T1973" s="73"/>
      <c r="U1973" s="62"/>
      <c r="V1973" s="62"/>
      <c r="W1973" s="52"/>
      <c r="X1973" s="57"/>
      <c r="AA1973" s="47" t="str">
        <f>CONCATENATE("&gt;",F1973,"_",C1973," ",Z1973)</f>
        <v xml:space="preserve">&gt;_ </v>
      </c>
      <c r="AB1973" s="44">
        <f>P1973</f>
        <v>0</v>
      </c>
      <c r="AH1973" s="45">
        <v>1972</v>
      </c>
    </row>
    <row r="1974" spans="1:34" ht="14.25" customHeight="1" thickTop="1" thickBot="1" x14ac:dyDescent="0.25">
      <c r="A1974" s="71">
        <v>100</v>
      </c>
      <c r="B1974" s="53">
        <f>(I1974/1000)/(A1974/1000000)</f>
        <v>0</v>
      </c>
      <c r="F1974" s="81"/>
      <c r="I1974" s="49"/>
      <c r="J1974" s="95"/>
      <c r="L1974" s="50"/>
      <c r="N1974" s="75"/>
      <c r="O1974" s="61"/>
      <c r="Q1974" s="56"/>
      <c r="S1974" s="62"/>
      <c r="T1974" s="73"/>
      <c r="U1974" s="62"/>
      <c r="V1974" s="62"/>
      <c r="W1974" s="52"/>
      <c r="X1974" s="57"/>
      <c r="AA1974" s="47" t="str">
        <f>CONCATENATE("&gt;",F1974,"_",C1974," ",Z1974)</f>
        <v xml:space="preserve">&gt;_ </v>
      </c>
      <c r="AB1974" s="44">
        <f>P1974</f>
        <v>0</v>
      </c>
      <c r="AH1974" s="45">
        <v>1973</v>
      </c>
    </row>
    <row r="1975" spans="1:34" ht="14.25" customHeight="1" thickTop="1" thickBot="1" x14ac:dyDescent="0.25">
      <c r="A1975" s="71">
        <v>100</v>
      </c>
      <c r="B1975" s="53">
        <f>(I1975/1000)/(A1975/1000000)</f>
        <v>0</v>
      </c>
      <c r="F1975" s="81"/>
      <c r="I1975" s="49"/>
      <c r="J1975" s="95"/>
      <c r="L1975" s="50"/>
      <c r="N1975" s="75"/>
      <c r="O1975" s="61"/>
      <c r="Q1975" s="56"/>
      <c r="S1975" s="62"/>
      <c r="T1975" s="73"/>
      <c r="U1975" s="62"/>
      <c r="V1975" s="62"/>
      <c r="W1975" s="52"/>
      <c r="X1975" s="57"/>
      <c r="AA1975" s="47" t="str">
        <f>CONCATENATE("&gt;",F1975,"_",C1975," ",Z1975)</f>
        <v xml:space="preserve">&gt;_ </v>
      </c>
      <c r="AB1975" s="44">
        <f>P1975</f>
        <v>0</v>
      </c>
      <c r="AH1975" s="45">
        <v>1974</v>
      </c>
    </row>
    <row r="1976" spans="1:34" ht="14.25" customHeight="1" thickTop="1" thickBot="1" x14ac:dyDescent="0.25">
      <c r="A1976" s="71">
        <v>100</v>
      </c>
      <c r="B1976" s="53">
        <f>(I1976/1000)/(A1976/1000000)</f>
        <v>0</v>
      </c>
      <c r="F1976" s="81"/>
      <c r="I1976" s="49"/>
      <c r="J1976" s="95"/>
      <c r="L1976" s="50"/>
      <c r="N1976" s="75"/>
      <c r="O1976" s="61"/>
      <c r="Q1976" s="56"/>
      <c r="S1976" s="62"/>
      <c r="T1976" s="73"/>
      <c r="U1976" s="62"/>
      <c r="V1976" s="62"/>
      <c r="W1976" s="52"/>
      <c r="X1976" s="57"/>
      <c r="AA1976" s="47" t="str">
        <f>CONCATENATE("&gt;",F1976,"_",C1976," ",Z1976)</f>
        <v xml:space="preserve">&gt;_ </v>
      </c>
      <c r="AB1976" s="44">
        <f>P1976</f>
        <v>0</v>
      </c>
      <c r="AH1976" s="45">
        <v>1975</v>
      </c>
    </row>
    <row r="1977" spans="1:34" ht="14.25" customHeight="1" thickTop="1" thickBot="1" x14ac:dyDescent="0.25">
      <c r="A1977" s="71">
        <v>100</v>
      </c>
      <c r="B1977" s="53">
        <f>(I1977/1000)/(A1977/1000000)</f>
        <v>0</v>
      </c>
      <c r="F1977" s="81"/>
      <c r="I1977" s="49"/>
      <c r="J1977" s="95"/>
      <c r="L1977" s="50"/>
      <c r="N1977" s="75"/>
      <c r="O1977" s="61"/>
      <c r="Q1977" s="56"/>
      <c r="S1977" s="62"/>
      <c r="T1977" s="73"/>
      <c r="U1977" s="62"/>
      <c r="V1977" s="62"/>
      <c r="W1977" s="52"/>
      <c r="X1977" s="57"/>
      <c r="AA1977" s="47" t="str">
        <f>CONCATENATE("&gt;",F1977,"_",C1977," ",Z1977)</f>
        <v xml:space="preserve">&gt;_ </v>
      </c>
      <c r="AB1977" s="44">
        <f>P1977</f>
        <v>0</v>
      </c>
      <c r="AH1977" s="45">
        <v>1976</v>
      </c>
    </row>
    <row r="1978" spans="1:34" ht="14.25" customHeight="1" thickTop="1" thickBot="1" x14ac:dyDescent="0.25">
      <c r="A1978" s="71">
        <v>100</v>
      </c>
      <c r="B1978" s="53">
        <f>(I1978/1000)/(A1978/1000000)</f>
        <v>0</v>
      </c>
      <c r="F1978" s="81"/>
      <c r="I1978" s="49"/>
      <c r="J1978" s="95"/>
      <c r="L1978" s="50"/>
      <c r="N1978" s="75"/>
      <c r="O1978" s="61"/>
      <c r="Q1978" s="56"/>
      <c r="S1978" s="62"/>
      <c r="T1978" s="73"/>
      <c r="U1978" s="62"/>
      <c r="V1978" s="62"/>
      <c r="W1978" s="52"/>
      <c r="X1978" s="57"/>
      <c r="AA1978" s="47" t="str">
        <f>CONCATENATE("&gt;",F1978,"_",C1978," ",Z1978)</f>
        <v xml:space="preserve">&gt;_ </v>
      </c>
      <c r="AB1978" s="44">
        <f>P1978</f>
        <v>0</v>
      </c>
      <c r="AH1978" s="45">
        <v>1977</v>
      </c>
    </row>
    <row r="1979" spans="1:34" ht="14.25" customHeight="1" thickTop="1" thickBot="1" x14ac:dyDescent="0.25">
      <c r="A1979" s="71">
        <v>100</v>
      </c>
      <c r="B1979" s="53">
        <f>(I1979/1000)/(A1979/1000000)</f>
        <v>0</v>
      </c>
      <c r="F1979" s="81"/>
      <c r="I1979" s="49"/>
      <c r="J1979" s="95"/>
      <c r="L1979" s="50"/>
      <c r="N1979" s="75"/>
      <c r="O1979" s="61"/>
      <c r="Q1979" s="56"/>
      <c r="S1979" s="62"/>
      <c r="T1979" s="73"/>
      <c r="U1979" s="62"/>
      <c r="V1979" s="62"/>
      <c r="W1979" s="52"/>
      <c r="X1979" s="57"/>
      <c r="AA1979" s="47" t="str">
        <f>CONCATENATE("&gt;",F1979,"_",C1979," ",Z1979)</f>
        <v xml:space="preserve">&gt;_ </v>
      </c>
      <c r="AB1979" s="44">
        <f>P1979</f>
        <v>0</v>
      </c>
      <c r="AH1979" s="45">
        <v>1978</v>
      </c>
    </row>
    <row r="1980" spans="1:34" ht="14.25" customHeight="1" thickTop="1" thickBot="1" x14ac:dyDescent="0.25">
      <c r="A1980" s="71">
        <v>100</v>
      </c>
      <c r="B1980" s="53">
        <f>(I1980/1000)/(A1980/1000000)</f>
        <v>0</v>
      </c>
      <c r="F1980" s="81"/>
      <c r="I1980" s="49"/>
      <c r="J1980" s="95"/>
      <c r="L1980" s="50"/>
      <c r="N1980" s="75"/>
      <c r="O1980" s="61"/>
      <c r="Q1980" s="56"/>
      <c r="S1980" s="62"/>
      <c r="T1980" s="73"/>
      <c r="U1980" s="62"/>
      <c r="V1980" s="62"/>
      <c r="W1980" s="52"/>
      <c r="X1980" s="57"/>
      <c r="AA1980" s="47" t="str">
        <f>CONCATENATE("&gt;",F1980,"_",C1980," ",Z1980)</f>
        <v xml:space="preserve">&gt;_ </v>
      </c>
      <c r="AB1980" s="44">
        <f>P1980</f>
        <v>0</v>
      </c>
      <c r="AH1980" s="45">
        <v>1979</v>
      </c>
    </row>
    <row r="1981" spans="1:34" ht="14.25" customHeight="1" thickTop="1" thickBot="1" x14ac:dyDescent="0.25">
      <c r="A1981" s="71">
        <v>100</v>
      </c>
      <c r="B1981" s="53">
        <f>(I1981/1000)/(A1981/1000000)</f>
        <v>0</v>
      </c>
      <c r="F1981" s="81"/>
      <c r="I1981" s="49"/>
      <c r="J1981" s="95"/>
      <c r="L1981" s="50"/>
      <c r="N1981" s="75"/>
      <c r="O1981" s="61"/>
      <c r="Q1981" s="56"/>
      <c r="S1981" s="62"/>
      <c r="T1981" s="73"/>
      <c r="U1981" s="62"/>
      <c r="V1981" s="62"/>
      <c r="W1981" s="52"/>
      <c r="X1981" s="57"/>
      <c r="AA1981" s="47" t="str">
        <f>CONCATENATE("&gt;",F1981,"_",C1981," ",Z1981)</f>
        <v xml:space="preserve">&gt;_ </v>
      </c>
      <c r="AB1981" s="44">
        <f>P1981</f>
        <v>0</v>
      </c>
      <c r="AH1981" s="45">
        <v>1980</v>
      </c>
    </row>
    <row r="1982" spans="1:34" ht="14.25" customHeight="1" thickTop="1" thickBot="1" x14ac:dyDescent="0.25">
      <c r="A1982" s="71">
        <v>100</v>
      </c>
      <c r="B1982" s="53">
        <f>(I1982/1000)/(A1982/1000000)</f>
        <v>0</v>
      </c>
      <c r="F1982" s="81"/>
      <c r="I1982" s="49"/>
      <c r="J1982" s="95"/>
      <c r="L1982" s="50"/>
      <c r="N1982" s="75"/>
      <c r="O1982" s="61"/>
      <c r="Q1982" s="56"/>
      <c r="S1982" s="62"/>
      <c r="T1982" s="73"/>
      <c r="U1982" s="62"/>
      <c r="V1982" s="62"/>
      <c r="W1982" s="52"/>
      <c r="X1982" s="57"/>
      <c r="AA1982" s="47" t="str">
        <f>CONCATENATE("&gt;",F1982,"_",C1982," ",Z1982)</f>
        <v xml:space="preserve">&gt;_ </v>
      </c>
      <c r="AB1982" s="44">
        <f>P1982</f>
        <v>0</v>
      </c>
      <c r="AH1982" s="45">
        <v>1981</v>
      </c>
    </row>
    <row r="1983" spans="1:34" ht="14.25" customHeight="1" thickTop="1" thickBot="1" x14ac:dyDescent="0.25">
      <c r="A1983" s="71">
        <v>100</v>
      </c>
      <c r="B1983" s="53">
        <f>(I1983/1000)/(A1983/1000000)</f>
        <v>0</v>
      </c>
      <c r="F1983" s="81"/>
      <c r="I1983" s="49"/>
      <c r="J1983" s="95"/>
      <c r="L1983" s="50"/>
      <c r="N1983" s="75"/>
      <c r="O1983" s="61"/>
      <c r="Q1983" s="56"/>
      <c r="S1983" s="62"/>
      <c r="T1983" s="73"/>
      <c r="U1983" s="62"/>
      <c r="V1983" s="62"/>
      <c r="W1983" s="52"/>
      <c r="X1983" s="57"/>
      <c r="AA1983" s="47" t="str">
        <f>CONCATENATE("&gt;",F1983,"_",C1983," ",Z1983)</f>
        <v xml:space="preserve">&gt;_ </v>
      </c>
      <c r="AB1983" s="44">
        <f>P1983</f>
        <v>0</v>
      </c>
      <c r="AH1983" s="45">
        <v>1982</v>
      </c>
    </row>
    <row r="1984" spans="1:34" ht="14.25" customHeight="1" thickTop="1" thickBot="1" x14ac:dyDescent="0.25">
      <c r="A1984" s="71">
        <v>100</v>
      </c>
      <c r="B1984" s="53">
        <f>(I1984/1000)/(A1984/1000000)</f>
        <v>0</v>
      </c>
      <c r="F1984" s="81"/>
      <c r="I1984" s="49"/>
      <c r="J1984" s="95"/>
      <c r="L1984" s="50"/>
      <c r="N1984" s="75"/>
      <c r="O1984" s="61"/>
      <c r="Q1984" s="56"/>
      <c r="S1984" s="62"/>
      <c r="T1984" s="73"/>
      <c r="U1984" s="62"/>
      <c r="V1984" s="62"/>
      <c r="W1984" s="52"/>
      <c r="X1984" s="57"/>
      <c r="AA1984" s="47" t="str">
        <f>CONCATENATE("&gt;",F1984,"_",C1984," ",Z1984)</f>
        <v xml:space="preserve">&gt;_ </v>
      </c>
      <c r="AB1984" s="44">
        <f>P1984</f>
        <v>0</v>
      </c>
      <c r="AH1984" s="45">
        <v>1983</v>
      </c>
    </row>
    <row r="1985" spans="1:34" ht="14.25" customHeight="1" thickTop="1" thickBot="1" x14ac:dyDescent="0.25">
      <c r="A1985" s="71">
        <v>100</v>
      </c>
      <c r="B1985" s="53">
        <f>(I1985/1000)/(A1985/1000000)</f>
        <v>0</v>
      </c>
      <c r="F1985" s="81"/>
      <c r="I1985" s="49"/>
      <c r="J1985" s="95"/>
      <c r="L1985" s="50"/>
      <c r="N1985" s="75"/>
      <c r="O1985" s="61"/>
      <c r="Q1985" s="56"/>
      <c r="S1985" s="62"/>
      <c r="T1985" s="73"/>
      <c r="U1985" s="62"/>
      <c r="V1985" s="62"/>
      <c r="W1985" s="52"/>
      <c r="X1985" s="57"/>
      <c r="AA1985" s="47" t="str">
        <f>CONCATENATE("&gt;",F1985,"_",C1985," ",Z1985)</f>
        <v xml:space="preserve">&gt;_ </v>
      </c>
      <c r="AB1985" s="44">
        <f>P1985</f>
        <v>0</v>
      </c>
      <c r="AH1985" s="45">
        <v>1984</v>
      </c>
    </row>
    <row r="1986" spans="1:34" ht="14.25" customHeight="1" thickTop="1" thickBot="1" x14ac:dyDescent="0.25">
      <c r="A1986" s="71">
        <v>100</v>
      </c>
      <c r="B1986" s="53">
        <f>(I1986/1000)/(A1986/1000000)</f>
        <v>0</v>
      </c>
      <c r="F1986" s="81"/>
      <c r="I1986" s="49"/>
      <c r="J1986" s="95"/>
      <c r="L1986" s="50"/>
      <c r="N1986" s="75"/>
      <c r="O1986" s="61"/>
      <c r="Q1986" s="56"/>
      <c r="S1986" s="62"/>
      <c r="T1986" s="73"/>
      <c r="U1986" s="62"/>
      <c r="V1986" s="62"/>
      <c r="W1986" s="52"/>
      <c r="X1986" s="57"/>
      <c r="AA1986" s="47" t="str">
        <f>CONCATENATE("&gt;",F1986,"_",C1986," ",Z1986)</f>
        <v xml:space="preserve">&gt;_ </v>
      </c>
      <c r="AB1986" s="44">
        <f>P1986</f>
        <v>0</v>
      </c>
      <c r="AH1986" s="45">
        <v>1985</v>
      </c>
    </row>
    <row r="1987" spans="1:34" ht="14.25" customHeight="1" thickTop="1" thickBot="1" x14ac:dyDescent="0.25">
      <c r="A1987" s="71">
        <v>100</v>
      </c>
      <c r="B1987" s="53">
        <f>(I1987/1000)/(A1987/1000000)</f>
        <v>0</v>
      </c>
      <c r="F1987" s="81"/>
      <c r="I1987" s="49"/>
      <c r="J1987" s="95"/>
      <c r="L1987" s="50"/>
      <c r="N1987" s="75"/>
      <c r="O1987" s="61"/>
      <c r="Q1987" s="56"/>
      <c r="S1987" s="62"/>
      <c r="T1987" s="73"/>
      <c r="U1987" s="62"/>
      <c r="V1987" s="62"/>
      <c r="W1987" s="52"/>
      <c r="X1987" s="57"/>
      <c r="AA1987" s="47" t="str">
        <f>CONCATENATE("&gt;",F1987,"_",C1987," ",Z1987)</f>
        <v xml:space="preserve">&gt;_ </v>
      </c>
      <c r="AB1987" s="44">
        <f>P1987</f>
        <v>0</v>
      </c>
      <c r="AH1987" s="45">
        <v>1986</v>
      </c>
    </row>
    <row r="1988" spans="1:34" ht="14.25" customHeight="1" thickTop="1" thickBot="1" x14ac:dyDescent="0.25">
      <c r="A1988" s="71">
        <v>100</v>
      </c>
      <c r="B1988" s="53">
        <f>(I1988/1000)/(A1988/1000000)</f>
        <v>0</v>
      </c>
      <c r="F1988" s="81"/>
      <c r="I1988" s="49"/>
      <c r="J1988" s="95"/>
      <c r="L1988" s="50"/>
      <c r="N1988" s="75"/>
      <c r="O1988" s="61"/>
      <c r="Q1988" s="56"/>
      <c r="S1988" s="62"/>
      <c r="T1988" s="73"/>
      <c r="U1988" s="62"/>
      <c r="V1988" s="62"/>
      <c r="W1988" s="52"/>
      <c r="X1988" s="57"/>
      <c r="AA1988" s="47" t="str">
        <f>CONCATENATE("&gt;",F1988,"_",C1988," ",Z1988)</f>
        <v xml:space="preserve">&gt;_ </v>
      </c>
      <c r="AB1988" s="44">
        <f>P1988</f>
        <v>0</v>
      </c>
      <c r="AH1988" s="45">
        <v>1987</v>
      </c>
    </row>
    <row r="1989" spans="1:34" ht="14.25" customHeight="1" thickTop="1" thickBot="1" x14ac:dyDescent="0.25">
      <c r="A1989" s="71">
        <v>100</v>
      </c>
      <c r="B1989" s="53">
        <f>(I1989/1000)/(A1989/1000000)</f>
        <v>0</v>
      </c>
      <c r="F1989" s="81"/>
      <c r="I1989" s="49"/>
      <c r="J1989" s="95"/>
      <c r="L1989" s="50"/>
      <c r="N1989" s="75"/>
      <c r="O1989" s="61"/>
      <c r="Q1989" s="56"/>
      <c r="S1989" s="62"/>
      <c r="T1989" s="73"/>
      <c r="U1989" s="62"/>
      <c r="V1989" s="62"/>
      <c r="W1989" s="52"/>
      <c r="X1989" s="57"/>
      <c r="AA1989" s="47" t="str">
        <f>CONCATENATE("&gt;",F1989,"_",C1989," ",Z1989)</f>
        <v xml:space="preserve">&gt;_ </v>
      </c>
      <c r="AB1989" s="44">
        <f>P1989</f>
        <v>0</v>
      </c>
      <c r="AH1989" s="45">
        <v>1988</v>
      </c>
    </row>
    <row r="1990" spans="1:34" ht="14.25" customHeight="1" thickTop="1" thickBot="1" x14ac:dyDescent="0.25">
      <c r="A1990" s="71">
        <v>100</v>
      </c>
      <c r="B1990" s="53">
        <f>(I1990/1000)/(A1990/1000000)</f>
        <v>0</v>
      </c>
      <c r="F1990" s="81"/>
      <c r="I1990" s="49"/>
      <c r="J1990" s="95"/>
      <c r="L1990" s="50"/>
      <c r="N1990" s="75"/>
      <c r="O1990" s="61"/>
      <c r="Q1990" s="56"/>
      <c r="S1990" s="62"/>
      <c r="T1990" s="73"/>
      <c r="U1990" s="62"/>
      <c r="V1990" s="62"/>
      <c r="W1990" s="52"/>
      <c r="X1990" s="57"/>
      <c r="AA1990" s="47" t="str">
        <f>CONCATENATE("&gt;",F1990,"_",C1990," ",Z1990)</f>
        <v xml:space="preserve">&gt;_ </v>
      </c>
      <c r="AB1990" s="44">
        <f>P1990</f>
        <v>0</v>
      </c>
      <c r="AH1990" s="45">
        <v>1989</v>
      </c>
    </row>
    <row r="1991" spans="1:34" ht="14.25" customHeight="1" thickTop="1" thickBot="1" x14ac:dyDescent="0.25">
      <c r="A1991" s="71">
        <v>100</v>
      </c>
      <c r="B1991" s="53">
        <f>(I1991/1000)/(A1991/1000000)</f>
        <v>0</v>
      </c>
      <c r="F1991" s="81"/>
      <c r="I1991" s="49"/>
      <c r="J1991" s="95"/>
      <c r="L1991" s="50"/>
      <c r="N1991" s="75"/>
      <c r="O1991" s="61"/>
      <c r="Q1991" s="56"/>
      <c r="S1991" s="62"/>
      <c r="T1991" s="73"/>
      <c r="U1991" s="62"/>
      <c r="V1991" s="62"/>
      <c r="W1991" s="52"/>
      <c r="X1991" s="57"/>
      <c r="AA1991" s="47" t="str">
        <f>CONCATENATE("&gt;",F1991,"_",C1991," ",Z1991)</f>
        <v xml:space="preserve">&gt;_ </v>
      </c>
      <c r="AB1991" s="44">
        <f>P1991</f>
        <v>0</v>
      </c>
      <c r="AH1991" s="45">
        <v>1990</v>
      </c>
    </row>
    <row r="1992" spans="1:34" ht="14.25" customHeight="1" thickTop="1" thickBot="1" x14ac:dyDescent="0.25">
      <c r="A1992" s="71">
        <v>100</v>
      </c>
      <c r="B1992" s="53">
        <f>(I1992/1000)/(A1992/1000000)</f>
        <v>0</v>
      </c>
      <c r="F1992" s="81"/>
      <c r="I1992" s="49"/>
      <c r="J1992" s="95"/>
      <c r="L1992" s="50"/>
      <c r="N1992" s="75"/>
      <c r="O1992" s="61"/>
      <c r="Q1992" s="56"/>
      <c r="S1992" s="62"/>
      <c r="T1992" s="73"/>
      <c r="U1992" s="62"/>
      <c r="V1992" s="62"/>
      <c r="W1992" s="52"/>
      <c r="X1992" s="57"/>
      <c r="AA1992" s="47" t="str">
        <f>CONCATENATE("&gt;",F1992,"_",C1992," ",Z1992)</f>
        <v xml:space="preserve">&gt;_ </v>
      </c>
      <c r="AB1992" s="44">
        <f>P1992</f>
        <v>0</v>
      </c>
      <c r="AH1992" s="45">
        <v>1991</v>
      </c>
    </row>
    <row r="1993" spans="1:34" ht="14.25" customHeight="1" thickTop="1" thickBot="1" x14ac:dyDescent="0.25">
      <c r="A1993" s="71">
        <v>100</v>
      </c>
      <c r="B1993" s="53">
        <f>(I1993/1000)/(A1993/1000000)</f>
        <v>0</v>
      </c>
      <c r="F1993" s="81"/>
      <c r="I1993" s="49"/>
      <c r="J1993" s="95"/>
      <c r="L1993" s="50"/>
      <c r="N1993" s="75"/>
      <c r="O1993" s="61"/>
      <c r="Q1993" s="56"/>
      <c r="S1993" s="62"/>
      <c r="T1993" s="73"/>
      <c r="U1993" s="62"/>
      <c r="V1993" s="62"/>
      <c r="W1993" s="52"/>
      <c r="X1993" s="57"/>
      <c r="AA1993" s="47" t="str">
        <f>CONCATENATE("&gt;",F1993,"_",C1993," ",Z1993)</f>
        <v xml:space="preserve">&gt;_ </v>
      </c>
      <c r="AB1993" s="44">
        <f>P1993</f>
        <v>0</v>
      </c>
      <c r="AH1993" s="45">
        <v>1992</v>
      </c>
    </row>
    <row r="1994" spans="1:34" ht="14.25" customHeight="1" thickTop="1" thickBot="1" x14ac:dyDescent="0.25">
      <c r="A1994" s="71">
        <v>100</v>
      </c>
      <c r="B1994" s="53">
        <f>(I1994/1000)/(A1994/1000000)</f>
        <v>0</v>
      </c>
      <c r="F1994" s="81"/>
      <c r="I1994" s="49"/>
      <c r="J1994" s="95"/>
      <c r="L1994" s="50"/>
      <c r="N1994" s="75"/>
      <c r="O1994" s="61"/>
      <c r="Q1994" s="56"/>
      <c r="S1994" s="62"/>
      <c r="T1994" s="73"/>
      <c r="U1994" s="62"/>
      <c r="V1994" s="62"/>
      <c r="W1994" s="52"/>
      <c r="X1994" s="57"/>
      <c r="AA1994" s="47" t="str">
        <f>CONCATENATE("&gt;",F1994,"_",C1994," ",Z1994)</f>
        <v xml:space="preserve">&gt;_ </v>
      </c>
      <c r="AB1994" s="44">
        <f>P1994</f>
        <v>0</v>
      </c>
      <c r="AH1994" s="45">
        <v>1993</v>
      </c>
    </row>
    <row r="1995" spans="1:34" ht="14.25" customHeight="1" thickTop="1" thickBot="1" x14ac:dyDescent="0.25">
      <c r="A1995" s="71">
        <v>100</v>
      </c>
      <c r="B1995" s="53">
        <f>(I1995/1000)/(A1995/1000000)</f>
        <v>0</v>
      </c>
      <c r="F1995" s="81"/>
      <c r="I1995" s="49"/>
      <c r="J1995" s="95"/>
      <c r="L1995" s="50"/>
      <c r="N1995" s="75"/>
      <c r="O1995" s="61"/>
      <c r="Q1995" s="56"/>
      <c r="S1995" s="62"/>
      <c r="T1995" s="73"/>
      <c r="U1995" s="62"/>
      <c r="V1995" s="62"/>
      <c r="W1995" s="52"/>
      <c r="X1995" s="57"/>
      <c r="AA1995" s="47" t="str">
        <f>CONCATENATE("&gt;",F1995,"_",C1995," ",Z1995)</f>
        <v xml:space="preserve">&gt;_ </v>
      </c>
      <c r="AB1995" s="44">
        <f>P1995</f>
        <v>0</v>
      </c>
      <c r="AH1995" s="45">
        <v>1994</v>
      </c>
    </row>
    <row r="1996" spans="1:34" ht="14.25" customHeight="1" thickTop="1" thickBot="1" x14ac:dyDescent="0.25">
      <c r="A1996" s="71">
        <v>100</v>
      </c>
      <c r="B1996" s="53">
        <f>(I1996/1000)/(A1996/1000000)</f>
        <v>0</v>
      </c>
      <c r="F1996" s="81"/>
      <c r="I1996" s="49"/>
      <c r="J1996" s="95"/>
      <c r="L1996" s="50"/>
      <c r="N1996" s="75"/>
      <c r="O1996" s="61"/>
      <c r="Q1996" s="56"/>
      <c r="S1996" s="62"/>
      <c r="T1996" s="73"/>
      <c r="U1996" s="62"/>
      <c r="V1996" s="62"/>
      <c r="W1996" s="52"/>
      <c r="X1996" s="57"/>
      <c r="AA1996" s="47" t="str">
        <f>CONCATENATE("&gt;",F1996,"_",C1996," ",Z1996)</f>
        <v xml:space="preserve">&gt;_ </v>
      </c>
      <c r="AB1996" s="44">
        <f>P1996</f>
        <v>0</v>
      </c>
      <c r="AH1996" s="45">
        <v>1995</v>
      </c>
    </row>
    <row r="1997" spans="1:34" ht="14.25" customHeight="1" thickTop="1" thickBot="1" x14ac:dyDescent="0.25">
      <c r="A1997" s="71">
        <v>100</v>
      </c>
      <c r="B1997" s="53">
        <f>(I1997/1000)/(A1997/1000000)</f>
        <v>0</v>
      </c>
      <c r="F1997" s="81"/>
      <c r="I1997" s="49"/>
      <c r="J1997" s="95"/>
      <c r="L1997" s="50"/>
      <c r="N1997" s="75"/>
      <c r="O1997" s="61"/>
      <c r="Q1997" s="56"/>
      <c r="S1997" s="62"/>
      <c r="T1997" s="73"/>
      <c r="U1997" s="62"/>
      <c r="V1997" s="62"/>
      <c r="W1997" s="52"/>
      <c r="X1997" s="57"/>
      <c r="AA1997" s="47" t="str">
        <f>CONCATENATE("&gt;",F1997,"_",C1997," ",Z1997)</f>
        <v xml:space="preserve">&gt;_ </v>
      </c>
      <c r="AB1997" s="44">
        <f>P1997</f>
        <v>0</v>
      </c>
      <c r="AH1997" s="45">
        <v>1996</v>
      </c>
    </row>
    <row r="1998" spans="1:34" ht="14.25" customHeight="1" thickTop="1" thickBot="1" x14ac:dyDescent="0.25">
      <c r="A1998" s="71">
        <v>100</v>
      </c>
      <c r="B1998" s="53">
        <f>(I1998/1000)/(A1998/1000000)</f>
        <v>0</v>
      </c>
      <c r="F1998" s="81"/>
      <c r="I1998" s="49"/>
      <c r="J1998" s="95"/>
      <c r="L1998" s="50"/>
      <c r="N1998" s="75"/>
      <c r="O1998" s="61"/>
      <c r="Q1998" s="56"/>
      <c r="S1998" s="62"/>
      <c r="T1998" s="73"/>
      <c r="U1998" s="62"/>
      <c r="V1998" s="62"/>
      <c r="W1998" s="52"/>
      <c r="X1998" s="57"/>
      <c r="AA1998" s="47" t="str">
        <f>CONCATENATE("&gt;",F1998,"_",C1998," ",Z1998)</f>
        <v xml:space="preserve">&gt;_ </v>
      </c>
      <c r="AB1998" s="44">
        <f>P1998</f>
        <v>0</v>
      </c>
      <c r="AH1998" s="45">
        <v>1997</v>
      </c>
    </row>
    <row r="1999" spans="1:34" ht="14.25" customHeight="1" thickTop="1" thickBot="1" x14ac:dyDescent="0.25">
      <c r="A1999" s="71">
        <v>100</v>
      </c>
      <c r="B1999" s="53">
        <f>(I1999/1000)/(A1999/1000000)</f>
        <v>0</v>
      </c>
      <c r="F1999" s="81"/>
      <c r="I1999" s="49"/>
      <c r="J1999" s="95"/>
      <c r="L1999" s="50"/>
      <c r="N1999" s="75"/>
      <c r="O1999" s="61"/>
      <c r="Q1999" s="56"/>
      <c r="S1999" s="62"/>
      <c r="T1999" s="73"/>
      <c r="U1999" s="62"/>
      <c r="V1999" s="62"/>
      <c r="W1999" s="52"/>
      <c r="X1999" s="57"/>
      <c r="AA1999" s="47" t="str">
        <f>CONCATENATE("&gt;",F1999,"_",C1999," ",Z1999)</f>
        <v xml:space="preserve">&gt;_ </v>
      </c>
      <c r="AB1999" s="44">
        <f>P1999</f>
        <v>0</v>
      </c>
      <c r="AH1999" s="45">
        <v>1998</v>
      </c>
    </row>
    <row r="2000" spans="1:34" ht="14.25" customHeight="1" thickTop="1" thickBot="1" x14ac:dyDescent="0.25">
      <c r="A2000" s="71">
        <v>100</v>
      </c>
      <c r="B2000" s="53">
        <f>(I2000/1000)/(A2000/1000000)</f>
        <v>0</v>
      </c>
      <c r="F2000" s="81"/>
      <c r="I2000" s="49"/>
      <c r="J2000" s="95"/>
      <c r="L2000" s="50"/>
      <c r="N2000" s="75"/>
      <c r="O2000" s="61"/>
      <c r="Q2000" s="56"/>
      <c r="S2000" s="62"/>
      <c r="T2000" s="73"/>
      <c r="U2000" s="62"/>
      <c r="V2000" s="62"/>
      <c r="W2000" s="52"/>
      <c r="X2000" s="57"/>
      <c r="AA2000" s="47" t="str">
        <f>CONCATENATE("&gt;",F2000,"_",C2000," ",Z2000)</f>
        <v xml:space="preserve">&gt;_ </v>
      </c>
      <c r="AB2000" s="44">
        <f>P2000</f>
        <v>0</v>
      </c>
      <c r="AH2000" s="45">
        <v>1999</v>
      </c>
    </row>
    <row r="2001" spans="1:34" ht="14.25" customHeight="1" thickTop="1" thickBot="1" x14ac:dyDescent="0.25">
      <c r="A2001" s="71">
        <v>100</v>
      </c>
      <c r="B2001" s="53">
        <f>(I2001/1000)/(A2001/1000000)</f>
        <v>0</v>
      </c>
      <c r="F2001" s="81"/>
      <c r="I2001" s="49"/>
      <c r="J2001" s="95"/>
      <c r="L2001" s="50"/>
      <c r="N2001" s="75"/>
      <c r="O2001" s="61"/>
      <c r="Q2001" s="56"/>
      <c r="S2001" s="62"/>
      <c r="T2001" s="73"/>
      <c r="U2001" s="62"/>
      <c r="V2001" s="62"/>
      <c r="W2001" s="52"/>
      <c r="X2001" s="57"/>
      <c r="AA2001" s="47" t="str">
        <f>CONCATENATE("&gt;",F2001,"_",C2001," ",Z2001)</f>
        <v xml:space="preserve">&gt;_ </v>
      </c>
      <c r="AB2001" s="44">
        <f>P2001</f>
        <v>0</v>
      </c>
      <c r="AH2001" s="45">
        <v>2000</v>
      </c>
    </row>
    <row r="2002" spans="1:34" ht="14.25" customHeight="1" thickTop="1" thickBot="1" x14ac:dyDescent="0.25">
      <c r="A2002" s="71">
        <v>100</v>
      </c>
      <c r="B2002" s="53">
        <f>(I2002/1000)/(A2002/1000000)</f>
        <v>0</v>
      </c>
      <c r="F2002" s="81"/>
      <c r="I2002" s="49"/>
      <c r="J2002" s="95"/>
      <c r="L2002" s="50"/>
      <c r="N2002" s="75"/>
      <c r="O2002" s="61"/>
      <c r="Q2002" s="56"/>
      <c r="S2002" s="62"/>
      <c r="T2002" s="73"/>
      <c r="U2002" s="62"/>
      <c r="V2002" s="62"/>
      <c r="W2002" s="52"/>
      <c r="X2002" s="57"/>
      <c r="AA2002" s="47" t="str">
        <f>CONCATENATE("&gt;",F2002,"_",C2002," ",Z2002)</f>
        <v xml:space="preserve">&gt;_ </v>
      </c>
      <c r="AB2002" s="44">
        <f>P2002</f>
        <v>0</v>
      </c>
      <c r="AH2002" s="45">
        <v>2001</v>
      </c>
    </row>
    <row r="2003" spans="1:34" ht="14.25" customHeight="1" thickTop="1" thickBot="1" x14ac:dyDescent="0.25">
      <c r="A2003" s="71">
        <v>100</v>
      </c>
      <c r="B2003" s="53">
        <f>(I2003/1000)/(A2003/1000000)</f>
        <v>0</v>
      </c>
      <c r="F2003" s="81"/>
      <c r="I2003" s="49"/>
      <c r="J2003" s="95"/>
      <c r="L2003" s="50"/>
      <c r="N2003" s="75"/>
      <c r="O2003" s="61"/>
      <c r="Q2003" s="56"/>
      <c r="S2003" s="62"/>
      <c r="T2003" s="73"/>
      <c r="U2003" s="62"/>
      <c r="V2003" s="62"/>
      <c r="W2003" s="52"/>
      <c r="X2003" s="57"/>
      <c r="AA2003" s="47" t="str">
        <f>CONCATENATE("&gt;",F2003,"_",C2003," ",Z2003)</f>
        <v xml:space="preserve">&gt;_ </v>
      </c>
      <c r="AB2003" s="44">
        <f>P2003</f>
        <v>0</v>
      </c>
      <c r="AH2003" s="45">
        <v>2002</v>
      </c>
    </row>
    <row r="2004" spans="1:34" ht="14.25" customHeight="1" thickTop="1" thickBot="1" x14ac:dyDescent="0.25">
      <c r="A2004" s="71">
        <v>100</v>
      </c>
      <c r="B2004" s="53">
        <f>(I2004/1000)/(A2004/1000000)</f>
        <v>0</v>
      </c>
      <c r="F2004" s="81"/>
      <c r="I2004" s="49"/>
      <c r="J2004" s="95"/>
      <c r="L2004" s="50"/>
      <c r="N2004" s="75"/>
      <c r="O2004" s="61"/>
      <c r="Q2004" s="56"/>
      <c r="S2004" s="62"/>
      <c r="T2004" s="73"/>
      <c r="U2004" s="62"/>
      <c r="V2004" s="62"/>
      <c r="W2004" s="52"/>
      <c r="X2004" s="57"/>
      <c r="AA2004" s="47" t="str">
        <f>CONCATENATE("&gt;",F2004,"_",C2004," ",Z2004)</f>
        <v xml:space="preserve">&gt;_ </v>
      </c>
      <c r="AB2004" s="44">
        <f>P2004</f>
        <v>0</v>
      </c>
      <c r="AH2004" s="45">
        <v>2003</v>
      </c>
    </row>
    <row r="2005" spans="1:34" ht="14.25" customHeight="1" thickTop="1" thickBot="1" x14ac:dyDescent="0.25">
      <c r="A2005" s="71">
        <v>100</v>
      </c>
      <c r="B2005" s="53">
        <f>(I2005/1000)/(A2005/1000000)</f>
        <v>0</v>
      </c>
      <c r="F2005" s="81"/>
      <c r="I2005" s="49"/>
      <c r="J2005" s="95"/>
      <c r="L2005" s="50"/>
      <c r="N2005" s="75"/>
      <c r="O2005" s="61"/>
      <c r="Q2005" s="56"/>
      <c r="S2005" s="62"/>
      <c r="T2005" s="73"/>
      <c r="U2005" s="62"/>
      <c r="V2005" s="62"/>
      <c r="W2005" s="52"/>
      <c r="X2005" s="57"/>
      <c r="AA2005" s="47" t="str">
        <f>CONCATENATE("&gt;",F2005,"_",C2005," ",Z2005)</f>
        <v xml:space="preserve">&gt;_ </v>
      </c>
      <c r="AB2005" s="44">
        <f>P2005</f>
        <v>0</v>
      </c>
      <c r="AH2005" s="45">
        <v>2004</v>
      </c>
    </row>
    <row r="2006" spans="1:34" ht="14.25" customHeight="1" thickTop="1" thickBot="1" x14ac:dyDescent="0.25">
      <c r="A2006" s="71">
        <v>100</v>
      </c>
      <c r="B2006" s="53">
        <f>(I2006/1000)/(A2006/1000000)</f>
        <v>0</v>
      </c>
      <c r="F2006" s="81"/>
      <c r="I2006" s="49"/>
      <c r="J2006" s="95"/>
      <c r="L2006" s="50"/>
      <c r="N2006" s="75"/>
      <c r="O2006" s="61"/>
      <c r="Q2006" s="56"/>
      <c r="S2006" s="62"/>
      <c r="T2006" s="73"/>
      <c r="U2006" s="62"/>
      <c r="V2006" s="62"/>
      <c r="W2006" s="52"/>
      <c r="X2006" s="57"/>
      <c r="AA2006" s="47" t="str">
        <f>CONCATENATE("&gt;",F2006,"_",C2006," ",Z2006)</f>
        <v xml:space="preserve">&gt;_ </v>
      </c>
      <c r="AB2006" s="44">
        <f>P2006</f>
        <v>0</v>
      </c>
      <c r="AH2006" s="45">
        <v>2005</v>
      </c>
    </row>
    <row r="2007" spans="1:34" ht="14.25" customHeight="1" thickTop="1" thickBot="1" x14ac:dyDescent="0.25">
      <c r="A2007" s="71">
        <v>100</v>
      </c>
      <c r="B2007" s="53">
        <f>(I2007/1000)/(A2007/1000000)</f>
        <v>0</v>
      </c>
      <c r="F2007" s="81"/>
      <c r="I2007" s="49"/>
      <c r="J2007" s="95"/>
      <c r="L2007" s="50"/>
      <c r="N2007" s="75"/>
      <c r="O2007" s="61"/>
      <c r="Q2007" s="56"/>
      <c r="S2007" s="62"/>
      <c r="T2007" s="73"/>
      <c r="U2007" s="62"/>
      <c r="V2007" s="62"/>
      <c r="W2007" s="52"/>
      <c r="X2007" s="57"/>
      <c r="AA2007" s="47" t="str">
        <f>CONCATENATE("&gt;",F2007,"_",C2007," ",Z2007)</f>
        <v xml:space="preserve">&gt;_ </v>
      </c>
      <c r="AB2007" s="44">
        <f>P2007</f>
        <v>0</v>
      </c>
      <c r="AH2007" s="45">
        <v>2006</v>
      </c>
    </row>
    <row r="2008" spans="1:34" ht="14.25" customHeight="1" thickTop="1" thickBot="1" x14ac:dyDescent="0.25">
      <c r="A2008" s="71">
        <v>100</v>
      </c>
      <c r="B2008" s="53">
        <f>(I2008/1000)/(A2008/1000000)</f>
        <v>0</v>
      </c>
      <c r="F2008" s="81"/>
      <c r="I2008" s="49"/>
      <c r="J2008" s="95"/>
      <c r="L2008" s="50"/>
      <c r="N2008" s="75"/>
      <c r="O2008" s="61"/>
      <c r="Q2008" s="56"/>
      <c r="S2008" s="62"/>
      <c r="T2008" s="73"/>
      <c r="U2008" s="62"/>
      <c r="V2008" s="62"/>
      <c r="W2008" s="52"/>
      <c r="X2008" s="57"/>
      <c r="AA2008" s="47" t="str">
        <f>CONCATENATE("&gt;",F2008,"_",C2008," ",Z2008)</f>
        <v xml:space="preserve">&gt;_ </v>
      </c>
      <c r="AB2008" s="44">
        <f>P2008</f>
        <v>0</v>
      </c>
      <c r="AH2008" s="45">
        <v>2007</v>
      </c>
    </row>
    <row r="2009" spans="1:34" ht="14.25" customHeight="1" thickTop="1" thickBot="1" x14ac:dyDescent="0.25">
      <c r="A2009" s="71">
        <v>100</v>
      </c>
      <c r="B2009" s="53">
        <f>(I2009/1000)/(A2009/1000000)</f>
        <v>0</v>
      </c>
      <c r="F2009" s="81"/>
      <c r="I2009" s="49"/>
      <c r="J2009" s="95"/>
      <c r="L2009" s="50"/>
      <c r="N2009" s="75"/>
      <c r="O2009" s="61"/>
      <c r="Q2009" s="56"/>
      <c r="S2009" s="62"/>
      <c r="T2009" s="73"/>
      <c r="U2009" s="62"/>
      <c r="V2009" s="62"/>
      <c r="W2009" s="52"/>
      <c r="X2009" s="57"/>
      <c r="AA2009" s="47" t="str">
        <f>CONCATENATE("&gt;",F2009,"_",C2009," ",Z2009)</f>
        <v xml:space="preserve">&gt;_ </v>
      </c>
      <c r="AB2009" s="44">
        <f>P2009</f>
        <v>0</v>
      </c>
      <c r="AH2009" s="45">
        <v>2008</v>
      </c>
    </row>
    <row r="2010" spans="1:34" ht="14.25" customHeight="1" thickTop="1" thickBot="1" x14ac:dyDescent="0.25">
      <c r="A2010" s="71">
        <v>100</v>
      </c>
      <c r="B2010" s="53">
        <f>(I2010/1000)/(A2010/1000000)</f>
        <v>0</v>
      </c>
      <c r="F2010" s="81"/>
      <c r="I2010" s="49"/>
      <c r="J2010" s="95"/>
      <c r="L2010" s="50"/>
      <c r="N2010" s="75"/>
      <c r="O2010" s="61"/>
      <c r="Q2010" s="56"/>
      <c r="S2010" s="62"/>
      <c r="T2010" s="73"/>
      <c r="U2010" s="62"/>
      <c r="V2010" s="62"/>
      <c r="W2010" s="52"/>
      <c r="X2010" s="57"/>
      <c r="AA2010" s="47" t="str">
        <f>CONCATENATE("&gt;",F2010,"_",C2010," ",Z2010)</f>
        <v xml:space="preserve">&gt;_ </v>
      </c>
      <c r="AB2010" s="44">
        <f>P2010</f>
        <v>0</v>
      </c>
      <c r="AH2010" s="45">
        <v>2009</v>
      </c>
    </row>
    <row r="2011" spans="1:34" ht="14.25" customHeight="1" thickTop="1" thickBot="1" x14ac:dyDescent="0.25">
      <c r="A2011" s="71">
        <v>100</v>
      </c>
      <c r="B2011" s="53">
        <f>(I2011/1000)/(A2011/1000000)</f>
        <v>0</v>
      </c>
      <c r="F2011" s="81"/>
      <c r="I2011" s="49"/>
      <c r="J2011" s="95"/>
      <c r="L2011" s="50"/>
      <c r="N2011" s="75"/>
      <c r="O2011" s="61"/>
      <c r="Q2011" s="56"/>
      <c r="S2011" s="62"/>
      <c r="T2011" s="73"/>
      <c r="U2011" s="62"/>
      <c r="V2011" s="62"/>
      <c r="W2011" s="52"/>
      <c r="X2011" s="57"/>
      <c r="AA2011" s="47" t="str">
        <f>CONCATENATE("&gt;",F2011,"_",C2011," ",Z2011)</f>
        <v xml:space="preserve">&gt;_ </v>
      </c>
      <c r="AB2011" s="44">
        <f>P2011</f>
        <v>0</v>
      </c>
      <c r="AH2011" s="45">
        <v>2010</v>
      </c>
    </row>
    <row r="2012" spans="1:34" ht="14.25" customHeight="1" thickTop="1" thickBot="1" x14ac:dyDescent="0.25">
      <c r="A2012" s="71">
        <v>100</v>
      </c>
      <c r="B2012" s="53">
        <f>(I2012/1000)/(A2012/1000000)</f>
        <v>0</v>
      </c>
      <c r="F2012" s="81"/>
      <c r="I2012" s="49"/>
      <c r="J2012" s="95"/>
      <c r="L2012" s="50"/>
      <c r="N2012" s="75"/>
      <c r="O2012" s="61"/>
      <c r="Q2012" s="56"/>
      <c r="S2012" s="62"/>
      <c r="T2012" s="73"/>
      <c r="U2012" s="62"/>
      <c r="V2012" s="62"/>
      <c r="W2012" s="52"/>
      <c r="X2012" s="57"/>
      <c r="AA2012" s="47" t="str">
        <f>CONCATENATE("&gt;",F2012,"_",C2012," ",Z2012)</f>
        <v xml:space="preserve">&gt;_ </v>
      </c>
      <c r="AB2012" s="44">
        <f>P2012</f>
        <v>0</v>
      </c>
      <c r="AH2012" s="45">
        <v>2011</v>
      </c>
    </row>
    <row r="2013" spans="1:34" ht="14.25" customHeight="1" thickTop="1" thickBot="1" x14ac:dyDescent="0.25">
      <c r="A2013" s="71">
        <v>100</v>
      </c>
      <c r="B2013" s="53">
        <f>(I2013/1000)/(A2013/1000000)</f>
        <v>0</v>
      </c>
      <c r="F2013" s="81"/>
      <c r="I2013" s="49"/>
      <c r="J2013" s="95"/>
      <c r="L2013" s="50"/>
      <c r="N2013" s="75"/>
      <c r="O2013" s="61"/>
      <c r="Q2013" s="56"/>
      <c r="S2013" s="62"/>
      <c r="T2013" s="73"/>
      <c r="U2013" s="62"/>
      <c r="V2013" s="62"/>
      <c r="W2013" s="52"/>
      <c r="X2013" s="57"/>
      <c r="AA2013" s="47" t="str">
        <f>CONCATENATE("&gt;",F2013,"_",C2013," ",Z2013)</f>
        <v xml:space="preserve">&gt;_ </v>
      </c>
      <c r="AB2013" s="44">
        <f>P2013</f>
        <v>0</v>
      </c>
      <c r="AH2013" s="45">
        <v>2012</v>
      </c>
    </row>
    <row r="2014" spans="1:34" ht="14.25" customHeight="1" thickTop="1" thickBot="1" x14ac:dyDescent="0.25">
      <c r="A2014" s="71">
        <v>100</v>
      </c>
      <c r="B2014" s="53">
        <f>(I2014/1000)/(A2014/1000000)</f>
        <v>0</v>
      </c>
      <c r="F2014" s="81"/>
      <c r="I2014" s="49"/>
      <c r="J2014" s="95"/>
      <c r="L2014" s="50"/>
      <c r="N2014" s="75"/>
      <c r="O2014" s="61"/>
      <c r="Q2014" s="56"/>
      <c r="S2014" s="62"/>
      <c r="T2014" s="73"/>
      <c r="U2014" s="62"/>
      <c r="V2014" s="62"/>
      <c r="W2014" s="52"/>
      <c r="X2014" s="57"/>
      <c r="AA2014" s="47" t="str">
        <f>CONCATENATE("&gt;",F2014,"_",C2014," ",Z2014)</f>
        <v xml:space="preserve">&gt;_ </v>
      </c>
      <c r="AB2014" s="44">
        <f>P2014</f>
        <v>0</v>
      </c>
      <c r="AH2014" s="45">
        <v>2013</v>
      </c>
    </row>
    <row r="2015" spans="1:34" ht="14.25" customHeight="1" thickTop="1" thickBot="1" x14ac:dyDescent="0.25">
      <c r="A2015" s="71">
        <v>100</v>
      </c>
      <c r="B2015" s="53">
        <f>(I2015/1000)/(A2015/1000000)</f>
        <v>0</v>
      </c>
      <c r="F2015" s="81"/>
      <c r="I2015" s="49"/>
      <c r="J2015" s="95"/>
      <c r="L2015" s="50"/>
      <c r="N2015" s="75"/>
      <c r="O2015" s="61"/>
      <c r="Q2015" s="56"/>
      <c r="S2015" s="62"/>
      <c r="T2015" s="73"/>
      <c r="U2015" s="62"/>
      <c r="V2015" s="62"/>
      <c r="W2015" s="52"/>
      <c r="X2015" s="57"/>
      <c r="AA2015" s="47" t="str">
        <f>CONCATENATE("&gt;",F2015,"_",C2015," ",Z2015)</f>
        <v xml:space="preserve">&gt;_ </v>
      </c>
      <c r="AB2015" s="44">
        <f>P2015</f>
        <v>0</v>
      </c>
      <c r="AH2015" s="45">
        <v>2014</v>
      </c>
    </row>
    <row r="2016" spans="1:34" ht="14.25" customHeight="1" thickTop="1" thickBot="1" x14ac:dyDescent="0.25">
      <c r="A2016" s="71">
        <v>100</v>
      </c>
      <c r="B2016" s="53">
        <f>(I2016/1000)/(A2016/1000000)</f>
        <v>0</v>
      </c>
      <c r="F2016" s="81"/>
      <c r="I2016" s="49"/>
      <c r="J2016" s="95"/>
      <c r="L2016" s="50"/>
      <c r="N2016" s="75"/>
      <c r="O2016" s="61"/>
      <c r="Q2016" s="56"/>
      <c r="S2016" s="62"/>
      <c r="T2016" s="73"/>
      <c r="U2016" s="62"/>
      <c r="V2016" s="62"/>
      <c r="W2016" s="52"/>
      <c r="X2016" s="57"/>
      <c r="AA2016" s="47" t="str">
        <f>CONCATENATE("&gt;",F2016,"_",C2016," ",Z2016)</f>
        <v xml:space="preserve">&gt;_ </v>
      </c>
      <c r="AB2016" s="44">
        <f>P2016</f>
        <v>0</v>
      </c>
      <c r="AH2016" s="45">
        <v>2015</v>
      </c>
    </row>
    <row r="2017" spans="1:34" ht="14.25" customHeight="1" thickTop="1" thickBot="1" x14ac:dyDescent="0.25">
      <c r="A2017" s="71">
        <v>100</v>
      </c>
      <c r="B2017" s="53">
        <f>(I2017/1000)/(A2017/1000000)</f>
        <v>0</v>
      </c>
      <c r="F2017" s="81"/>
      <c r="I2017" s="49"/>
      <c r="J2017" s="95"/>
      <c r="L2017" s="50"/>
      <c r="N2017" s="75"/>
      <c r="O2017" s="61"/>
      <c r="Q2017" s="56"/>
      <c r="S2017" s="62"/>
      <c r="T2017" s="73"/>
      <c r="U2017" s="62"/>
      <c r="V2017" s="62"/>
      <c r="W2017" s="52"/>
      <c r="X2017" s="57"/>
      <c r="AA2017" s="47" t="str">
        <f>CONCATENATE("&gt;",F2017,"_",C2017," ",Z2017)</f>
        <v xml:space="preserve">&gt;_ </v>
      </c>
      <c r="AB2017" s="44">
        <f>P2017</f>
        <v>0</v>
      </c>
      <c r="AH2017" s="45">
        <v>2016</v>
      </c>
    </row>
    <row r="2018" spans="1:34" ht="14.25" customHeight="1" thickTop="1" thickBot="1" x14ac:dyDescent="0.25">
      <c r="A2018" s="71">
        <v>100</v>
      </c>
      <c r="B2018" s="53">
        <f>(I2018/1000)/(A2018/1000000)</f>
        <v>0</v>
      </c>
      <c r="F2018" s="81"/>
      <c r="I2018" s="49"/>
      <c r="J2018" s="95"/>
      <c r="L2018" s="50"/>
      <c r="N2018" s="75"/>
      <c r="O2018" s="61"/>
      <c r="Q2018" s="56"/>
      <c r="S2018" s="62"/>
      <c r="T2018" s="73"/>
      <c r="U2018" s="62"/>
      <c r="V2018" s="62"/>
      <c r="W2018" s="52"/>
      <c r="X2018" s="57"/>
      <c r="AA2018" s="47" t="str">
        <f>CONCATENATE("&gt;",F2018,"_",C2018," ",Z2018)</f>
        <v xml:space="preserve">&gt;_ </v>
      </c>
      <c r="AB2018" s="44">
        <f>P2018</f>
        <v>0</v>
      </c>
      <c r="AH2018" s="45">
        <v>2017</v>
      </c>
    </row>
    <row r="2019" spans="1:34" ht="14.25" customHeight="1" thickTop="1" thickBot="1" x14ac:dyDescent="0.25">
      <c r="A2019" s="71">
        <v>100</v>
      </c>
      <c r="B2019" s="53">
        <f>(I2019/1000)/(A2019/1000000)</f>
        <v>0</v>
      </c>
      <c r="F2019" s="81"/>
      <c r="I2019" s="49"/>
      <c r="J2019" s="95"/>
      <c r="L2019" s="50"/>
      <c r="N2019" s="75"/>
      <c r="O2019" s="61"/>
      <c r="Q2019" s="56"/>
      <c r="S2019" s="62"/>
      <c r="T2019" s="73"/>
      <c r="U2019" s="62"/>
      <c r="V2019" s="62"/>
      <c r="W2019" s="52"/>
      <c r="X2019" s="57"/>
      <c r="AA2019" s="47" t="str">
        <f>CONCATENATE("&gt;",F2019,"_",C2019," ",Z2019)</f>
        <v xml:space="preserve">&gt;_ </v>
      </c>
      <c r="AB2019" s="44">
        <f>P2019</f>
        <v>0</v>
      </c>
      <c r="AH2019" s="45">
        <v>2018</v>
      </c>
    </row>
    <row r="2020" spans="1:34" ht="14.25" customHeight="1" thickTop="1" thickBot="1" x14ac:dyDescent="0.25">
      <c r="A2020" s="71">
        <v>100</v>
      </c>
      <c r="B2020" s="53">
        <f>(I2020/1000)/(A2020/1000000)</f>
        <v>0</v>
      </c>
      <c r="F2020" s="81"/>
      <c r="I2020" s="49"/>
      <c r="J2020" s="95"/>
      <c r="L2020" s="50"/>
      <c r="N2020" s="75"/>
      <c r="O2020" s="61"/>
      <c r="Q2020" s="56"/>
      <c r="S2020" s="62"/>
      <c r="T2020" s="73"/>
      <c r="U2020" s="62"/>
      <c r="V2020" s="62"/>
      <c r="W2020" s="52"/>
      <c r="X2020" s="57"/>
      <c r="AA2020" s="47" t="str">
        <f>CONCATENATE("&gt;",F2020,"_",C2020," ",Z2020)</f>
        <v xml:space="preserve">&gt;_ </v>
      </c>
      <c r="AB2020" s="44">
        <f>P2020</f>
        <v>0</v>
      </c>
      <c r="AH2020" s="45">
        <v>2019</v>
      </c>
    </row>
    <row r="2021" spans="1:34" ht="14.25" customHeight="1" thickTop="1" thickBot="1" x14ac:dyDescent="0.25">
      <c r="A2021" s="71">
        <v>100</v>
      </c>
      <c r="B2021" s="53">
        <f>(I2021/1000)/(A2021/1000000)</f>
        <v>0</v>
      </c>
      <c r="F2021" s="81"/>
      <c r="I2021" s="49"/>
      <c r="J2021" s="95"/>
      <c r="L2021" s="50"/>
      <c r="N2021" s="75"/>
      <c r="O2021" s="61"/>
      <c r="Q2021" s="56"/>
      <c r="S2021" s="62"/>
      <c r="T2021" s="73"/>
      <c r="U2021" s="62"/>
      <c r="V2021" s="62"/>
      <c r="W2021" s="52"/>
      <c r="X2021" s="57"/>
      <c r="AA2021" s="47" t="str">
        <f>CONCATENATE("&gt;",F2021,"_",C2021," ",Z2021)</f>
        <v xml:space="preserve">&gt;_ </v>
      </c>
      <c r="AB2021" s="44">
        <f>P2021</f>
        <v>0</v>
      </c>
      <c r="AH2021" s="45">
        <v>2020</v>
      </c>
    </row>
    <row r="2022" spans="1:34" ht="14.25" customHeight="1" thickTop="1" thickBot="1" x14ac:dyDescent="0.25">
      <c r="A2022" s="71">
        <v>100</v>
      </c>
      <c r="B2022" s="53">
        <f>(I2022/1000)/(A2022/1000000)</f>
        <v>0</v>
      </c>
      <c r="F2022" s="81"/>
      <c r="I2022" s="49"/>
      <c r="J2022" s="95"/>
      <c r="L2022" s="50"/>
      <c r="N2022" s="75"/>
      <c r="O2022" s="61"/>
      <c r="Q2022" s="56"/>
      <c r="S2022" s="62"/>
      <c r="T2022" s="73"/>
      <c r="U2022" s="62"/>
      <c r="V2022" s="62"/>
      <c r="W2022" s="52"/>
      <c r="X2022" s="57"/>
      <c r="AA2022" s="47" t="str">
        <f>CONCATENATE("&gt;",F2022,"_",C2022," ",Z2022)</f>
        <v xml:space="preserve">&gt;_ </v>
      </c>
      <c r="AB2022" s="44">
        <f>P2022</f>
        <v>0</v>
      </c>
      <c r="AH2022" s="45">
        <v>2021</v>
      </c>
    </row>
    <row r="2023" spans="1:34" ht="14.25" customHeight="1" thickTop="1" thickBot="1" x14ac:dyDescent="0.25">
      <c r="A2023" s="71">
        <v>100</v>
      </c>
      <c r="B2023" s="53">
        <f>(I2023/1000)/(A2023/1000000)</f>
        <v>0</v>
      </c>
      <c r="F2023" s="81"/>
      <c r="I2023" s="49"/>
      <c r="J2023" s="95"/>
      <c r="L2023" s="50"/>
      <c r="N2023" s="75"/>
      <c r="O2023" s="61"/>
      <c r="Q2023" s="56"/>
      <c r="S2023" s="62"/>
      <c r="T2023" s="73"/>
      <c r="U2023" s="62"/>
      <c r="V2023" s="62"/>
      <c r="W2023" s="52"/>
      <c r="X2023" s="57"/>
      <c r="AA2023" s="47" t="str">
        <f>CONCATENATE("&gt;",F2023,"_",C2023," ",Z2023)</f>
        <v xml:space="preserve">&gt;_ </v>
      </c>
      <c r="AB2023" s="44">
        <f>P2023</f>
        <v>0</v>
      </c>
      <c r="AH2023" s="45">
        <v>2022</v>
      </c>
    </row>
    <row r="2024" spans="1:34" ht="14.25" customHeight="1" thickTop="1" thickBot="1" x14ac:dyDescent="0.25">
      <c r="A2024" s="71">
        <v>100</v>
      </c>
      <c r="B2024" s="53">
        <f>(I2024/1000)/(A2024/1000000)</f>
        <v>0</v>
      </c>
      <c r="F2024" s="81"/>
      <c r="I2024" s="49"/>
      <c r="J2024" s="95"/>
      <c r="L2024" s="50"/>
      <c r="N2024" s="75"/>
      <c r="O2024" s="61"/>
      <c r="Q2024" s="56"/>
      <c r="S2024" s="62"/>
      <c r="T2024" s="73"/>
      <c r="U2024" s="62"/>
      <c r="V2024" s="62"/>
      <c r="W2024" s="52"/>
      <c r="X2024" s="57"/>
      <c r="AA2024" s="47" t="str">
        <f>CONCATENATE("&gt;",F2024,"_",C2024," ",Z2024)</f>
        <v xml:space="preserve">&gt;_ </v>
      </c>
      <c r="AB2024" s="44">
        <f>P2024</f>
        <v>0</v>
      </c>
      <c r="AH2024" s="45">
        <v>2023</v>
      </c>
    </row>
    <row r="2025" spans="1:34" ht="14.25" customHeight="1" thickTop="1" thickBot="1" x14ac:dyDescent="0.25">
      <c r="A2025" s="71">
        <v>100</v>
      </c>
      <c r="B2025" s="53">
        <f>(I2025/1000)/(A2025/1000000)</f>
        <v>0</v>
      </c>
      <c r="F2025" s="81"/>
      <c r="I2025" s="49"/>
      <c r="J2025" s="95"/>
      <c r="L2025" s="50"/>
      <c r="N2025" s="75"/>
      <c r="O2025" s="61"/>
      <c r="Q2025" s="56"/>
      <c r="S2025" s="62"/>
      <c r="T2025" s="73"/>
      <c r="U2025" s="62"/>
      <c r="V2025" s="62"/>
      <c r="W2025" s="52"/>
      <c r="X2025" s="57"/>
      <c r="AA2025" s="47" t="str">
        <f>CONCATENATE("&gt;",F2025,"_",C2025," ",Z2025)</f>
        <v xml:space="preserve">&gt;_ </v>
      </c>
      <c r="AB2025" s="44">
        <f>P2025</f>
        <v>0</v>
      </c>
      <c r="AH2025" s="45">
        <v>2024</v>
      </c>
    </row>
    <row r="2026" spans="1:34" ht="14.25" customHeight="1" thickTop="1" thickBot="1" x14ac:dyDescent="0.25">
      <c r="A2026" s="71">
        <v>100</v>
      </c>
      <c r="B2026" s="53">
        <f>(I2026/1000)/(A2026/1000000)</f>
        <v>0</v>
      </c>
      <c r="F2026" s="81"/>
      <c r="I2026" s="49"/>
      <c r="J2026" s="95"/>
      <c r="L2026" s="50"/>
      <c r="N2026" s="75"/>
      <c r="O2026" s="61"/>
      <c r="Q2026" s="56"/>
      <c r="S2026" s="62"/>
      <c r="T2026" s="73"/>
      <c r="U2026" s="62"/>
      <c r="V2026" s="62"/>
      <c r="W2026" s="52"/>
      <c r="X2026" s="57"/>
      <c r="AA2026" s="47" t="str">
        <f>CONCATENATE("&gt;",F2026,"_",C2026," ",Z2026)</f>
        <v xml:space="preserve">&gt;_ </v>
      </c>
      <c r="AB2026" s="44">
        <f>P2026</f>
        <v>0</v>
      </c>
      <c r="AH2026" s="45">
        <v>2025</v>
      </c>
    </row>
    <row r="2027" spans="1:34" ht="14.25" customHeight="1" thickTop="1" thickBot="1" x14ac:dyDescent="0.25">
      <c r="A2027" s="71">
        <v>100</v>
      </c>
      <c r="B2027" s="53">
        <f>(I2027/1000)/(A2027/1000000)</f>
        <v>0</v>
      </c>
      <c r="F2027" s="81"/>
      <c r="I2027" s="49"/>
      <c r="J2027" s="95"/>
      <c r="L2027" s="50"/>
      <c r="N2027" s="75"/>
      <c r="O2027" s="61"/>
      <c r="Q2027" s="56"/>
      <c r="S2027" s="62"/>
      <c r="T2027" s="73"/>
      <c r="U2027" s="62"/>
      <c r="V2027" s="62"/>
      <c r="W2027" s="52"/>
      <c r="X2027" s="57"/>
      <c r="AA2027" s="47" t="str">
        <f>CONCATENATE("&gt;",F2027,"_",C2027," ",Z2027)</f>
        <v xml:space="preserve">&gt;_ </v>
      </c>
      <c r="AB2027" s="44">
        <f>P2027</f>
        <v>0</v>
      </c>
      <c r="AH2027" s="45">
        <v>2026</v>
      </c>
    </row>
    <row r="2028" spans="1:34" ht="14.25" customHeight="1" thickTop="1" thickBot="1" x14ac:dyDescent="0.25">
      <c r="A2028" s="71">
        <v>100</v>
      </c>
      <c r="B2028" s="53">
        <f>(I2028/1000)/(A2028/1000000)</f>
        <v>0</v>
      </c>
      <c r="F2028" s="81"/>
      <c r="I2028" s="49"/>
      <c r="J2028" s="95"/>
      <c r="L2028" s="50"/>
      <c r="N2028" s="75"/>
      <c r="O2028" s="61"/>
      <c r="Q2028" s="56"/>
      <c r="S2028" s="62"/>
      <c r="T2028" s="73"/>
      <c r="U2028" s="62"/>
      <c r="V2028" s="62"/>
      <c r="W2028" s="52"/>
      <c r="X2028" s="57"/>
      <c r="AA2028" s="47" t="str">
        <f>CONCATENATE("&gt;",F2028,"_",C2028," ",Z2028)</f>
        <v xml:space="preserve">&gt;_ </v>
      </c>
      <c r="AB2028" s="44">
        <f>P2028</f>
        <v>0</v>
      </c>
      <c r="AH2028" s="45">
        <v>2027</v>
      </c>
    </row>
    <row r="2029" spans="1:34" ht="14.25" customHeight="1" thickTop="1" thickBot="1" x14ac:dyDescent="0.25">
      <c r="A2029" s="71">
        <v>100</v>
      </c>
      <c r="B2029" s="53">
        <f>(I2029/1000)/(A2029/1000000)</f>
        <v>0</v>
      </c>
      <c r="F2029" s="81"/>
      <c r="I2029" s="49"/>
      <c r="J2029" s="95"/>
      <c r="L2029" s="50"/>
      <c r="N2029" s="75"/>
      <c r="O2029" s="61"/>
      <c r="Q2029" s="56"/>
      <c r="S2029" s="62"/>
      <c r="T2029" s="73"/>
      <c r="U2029" s="62"/>
      <c r="V2029" s="62"/>
      <c r="W2029" s="52"/>
      <c r="X2029" s="57"/>
      <c r="AA2029" s="47" t="str">
        <f>CONCATENATE("&gt;",F2029,"_",C2029," ",Z2029)</f>
        <v xml:space="preserve">&gt;_ </v>
      </c>
      <c r="AB2029" s="44">
        <f>P2029</f>
        <v>0</v>
      </c>
      <c r="AH2029" s="45">
        <v>2028</v>
      </c>
    </row>
    <row r="2030" spans="1:34" ht="14.25" customHeight="1" thickTop="1" thickBot="1" x14ac:dyDescent="0.25">
      <c r="A2030" s="71">
        <v>100</v>
      </c>
      <c r="B2030" s="53">
        <f>(I2030/1000)/(A2030/1000000)</f>
        <v>0</v>
      </c>
      <c r="F2030" s="81"/>
      <c r="I2030" s="49"/>
      <c r="J2030" s="95"/>
      <c r="L2030" s="50"/>
      <c r="N2030" s="75"/>
      <c r="O2030" s="61"/>
      <c r="Q2030" s="56"/>
      <c r="S2030" s="62"/>
      <c r="T2030" s="73"/>
      <c r="U2030" s="62"/>
      <c r="V2030" s="62"/>
      <c r="W2030" s="52"/>
      <c r="X2030" s="57"/>
      <c r="AA2030" s="47" t="str">
        <f>CONCATENATE("&gt;",F2030,"_",C2030," ",Z2030)</f>
        <v xml:space="preserve">&gt;_ </v>
      </c>
      <c r="AB2030" s="44">
        <f>P2030</f>
        <v>0</v>
      </c>
      <c r="AH2030" s="45">
        <v>2029</v>
      </c>
    </row>
    <row r="2031" spans="1:34" ht="14.25" customHeight="1" thickTop="1" thickBot="1" x14ac:dyDescent="0.25">
      <c r="A2031" s="71">
        <v>100</v>
      </c>
      <c r="B2031" s="53">
        <f>(I2031/1000)/(A2031/1000000)</f>
        <v>0</v>
      </c>
      <c r="F2031" s="81"/>
      <c r="I2031" s="49"/>
      <c r="J2031" s="95"/>
      <c r="L2031" s="50"/>
      <c r="N2031" s="75"/>
      <c r="O2031" s="61"/>
      <c r="Q2031" s="56"/>
      <c r="S2031" s="62"/>
      <c r="T2031" s="73"/>
      <c r="U2031" s="62"/>
      <c r="V2031" s="62"/>
      <c r="W2031" s="52"/>
      <c r="X2031" s="57"/>
      <c r="AA2031" s="47" t="str">
        <f>CONCATENATE("&gt;",F2031,"_",C2031," ",Z2031)</f>
        <v xml:space="preserve">&gt;_ </v>
      </c>
      <c r="AB2031" s="44">
        <f>P2031</f>
        <v>0</v>
      </c>
      <c r="AH2031" s="45">
        <v>2030</v>
      </c>
    </row>
    <row r="2032" spans="1:34" ht="14.25" customHeight="1" thickTop="1" thickBot="1" x14ac:dyDescent="0.25">
      <c r="A2032" s="71">
        <v>100</v>
      </c>
      <c r="B2032" s="53">
        <f>(I2032/1000)/(A2032/1000000)</f>
        <v>0</v>
      </c>
      <c r="F2032" s="81"/>
      <c r="I2032" s="49"/>
      <c r="J2032" s="95"/>
      <c r="L2032" s="50"/>
      <c r="N2032" s="75"/>
      <c r="O2032" s="61"/>
      <c r="Q2032" s="56"/>
      <c r="S2032" s="62"/>
      <c r="T2032" s="73"/>
      <c r="U2032" s="62"/>
      <c r="V2032" s="62"/>
      <c r="W2032" s="52"/>
      <c r="X2032" s="57"/>
      <c r="AA2032" s="47" t="str">
        <f>CONCATENATE("&gt;",F2032,"_",C2032," ",Z2032)</f>
        <v xml:space="preserve">&gt;_ </v>
      </c>
      <c r="AB2032" s="44">
        <f>P2032</f>
        <v>0</v>
      </c>
      <c r="AH2032" s="45">
        <v>2031</v>
      </c>
    </row>
    <row r="2033" spans="1:34" ht="14.25" customHeight="1" thickTop="1" thickBot="1" x14ac:dyDescent="0.25">
      <c r="A2033" s="71">
        <v>100</v>
      </c>
      <c r="B2033" s="53">
        <f>(I2033/1000)/(A2033/1000000)</f>
        <v>0</v>
      </c>
      <c r="F2033" s="81"/>
      <c r="I2033" s="49"/>
      <c r="J2033" s="95"/>
      <c r="L2033" s="50"/>
      <c r="N2033" s="75"/>
      <c r="O2033" s="61"/>
      <c r="Q2033" s="56"/>
      <c r="S2033" s="62"/>
      <c r="T2033" s="73"/>
      <c r="U2033" s="62"/>
      <c r="V2033" s="62"/>
      <c r="W2033" s="52"/>
      <c r="X2033" s="57"/>
      <c r="AA2033" s="47" t="str">
        <f>CONCATENATE("&gt;",F2033,"_",C2033," ",Z2033)</f>
        <v xml:space="preserve">&gt;_ </v>
      </c>
      <c r="AB2033" s="44">
        <f>P2033</f>
        <v>0</v>
      </c>
      <c r="AH2033" s="45">
        <v>2032</v>
      </c>
    </row>
    <row r="2034" spans="1:34" ht="14.25" customHeight="1" thickTop="1" thickBot="1" x14ac:dyDescent="0.25">
      <c r="A2034" s="71">
        <v>100</v>
      </c>
      <c r="B2034" s="53">
        <f>(I2034/1000)/(A2034/1000000)</f>
        <v>0</v>
      </c>
      <c r="F2034" s="81"/>
      <c r="I2034" s="49"/>
      <c r="J2034" s="95"/>
      <c r="L2034" s="50"/>
      <c r="N2034" s="75"/>
      <c r="O2034" s="61"/>
      <c r="Q2034" s="56"/>
      <c r="S2034" s="62"/>
      <c r="T2034" s="73"/>
      <c r="U2034" s="62"/>
      <c r="V2034" s="62"/>
      <c r="W2034" s="52"/>
      <c r="X2034" s="57"/>
      <c r="AA2034" s="47" t="str">
        <f>CONCATENATE("&gt;",F2034,"_",C2034," ",Z2034)</f>
        <v xml:space="preserve">&gt;_ </v>
      </c>
      <c r="AB2034" s="44">
        <f>P2034</f>
        <v>0</v>
      </c>
      <c r="AH2034" s="45">
        <v>2033</v>
      </c>
    </row>
    <row r="2035" spans="1:34" ht="14.25" customHeight="1" thickTop="1" thickBot="1" x14ac:dyDescent="0.25">
      <c r="A2035" s="71">
        <v>100</v>
      </c>
      <c r="B2035" s="53">
        <f>(I2035/1000)/(A2035/1000000)</f>
        <v>0</v>
      </c>
      <c r="F2035" s="81"/>
      <c r="I2035" s="49"/>
      <c r="J2035" s="95"/>
      <c r="L2035" s="50"/>
      <c r="N2035" s="75"/>
      <c r="O2035" s="61"/>
      <c r="Q2035" s="56"/>
      <c r="S2035" s="62"/>
      <c r="T2035" s="73"/>
      <c r="U2035" s="62"/>
      <c r="V2035" s="62"/>
      <c r="W2035" s="52"/>
      <c r="X2035" s="57"/>
      <c r="AA2035" s="47" t="str">
        <f>CONCATENATE("&gt;",F2035,"_",C2035," ",Z2035)</f>
        <v xml:space="preserve">&gt;_ </v>
      </c>
      <c r="AB2035" s="44">
        <f>P2035</f>
        <v>0</v>
      </c>
      <c r="AH2035" s="45">
        <v>2034</v>
      </c>
    </row>
    <row r="2036" spans="1:34" ht="14.25" customHeight="1" thickTop="1" thickBot="1" x14ac:dyDescent="0.25">
      <c r="A2036" s="71">
        <v>100</v>
      </c>
      <c r="B2036" s="53">
        <f>(I2036/1000)/(A2036/1000000)</f>
        <v>0</v>
      </c>
      <c r="F2036" s="81"/>
      <c r="I2036" s="49"/>
      <c r="J2036" s="95"/>
      <c r="L2036" s="50"/>
      <c r="N2036" s="75"/>
      <c r="O2036" s="61"/>
      <c r="Q2036" s="56"/>
      <c r="S2036" s="62"/>
      <c r="T2036" s="73"/>
      <c r="U2036" s="62"/>
      <c r="V2036" s="62"/>
      <c r="W2036" s="52"/>
      <c r="X2036" s="57"/>
      <c r="AA2036" s="47" t="str">
        <f>CONCATENATE("&gt;",F2036,"_",C2036," ",Z2036)</f>
        <v xml:space="preserve">&gt;_ </v>
      </c>
      <c r="AB2036" s="44">
        <f>P2036</f>
        <v>0</v>
      </c>
      <c r="AH2036" s="45">
        <v>2035</v>
      </c>
    </row>
    <row r="2037" spans="1:34" ht="14.25" customHeight="1" thickTop="1" thickBot="1" x14ac:dyDescent="0.25">
      <c r="A2037" s="71">
        <v>100</v>
      </c>
      <c r="B2037" s="53">
        <f>(I2037/1000)/(A2037/1000000)</f>
        <v>0</v>
      </c>
      <c r="F2037" s="81"/>
      <c r="I2037" s="49"/>
      <c r="J2037" s="95"/>
      <c r="L2037" s="50"/>
      <c r="N2037" s="75"/>
      <c r="O2037" s="61"/>
      <c r="Q2037" s="56"/>
      <c r="S2037" s="62"/>
      <c r="T2037" s="73"/>
      <c r="U2037" s="62"/>
      <c r="V2037" s="62"/>
      <c r="W2037" s="52"/>
      <c r="X2037" s="57"/>
      <c r="AA2037" s="47" t="str">
        <f>CONCATENATE("&gt;",F2037,"_",C2037," ",Z2037)</f>
        <v xml:space="preserve">&gt;_ </v>
      </c>
      <c r="AB2037" s="44">
        <f>P2037</f>
        <v>0</v>
      </c>
      <c r="AH2037" s="45">
        <v>2036</v>
      </c>
    </row>
    <row r="2038" spans="1:34" ht="14.25" customHeight="1" thickTop="1" thickBot="1" x14ac:dyDescent="0.25">
      <c r="A2038" s="71">
        <v>100</v>
      </c>
      <c r="B2038" s="53">
        <f>(I2038/1000)/(A2038/1000000)</f>
        <v>0</v>
      </c>
      <c r="F2038" s="81"/>
      <c r="I2038" s="49"/>
      <c r="J2038" s="95"/>
      <c r="L2038" s="50"/>
      <c r="N2038" s="75"/>
      <c r="O2038" s="61"/>
      <c r="Q2038" s="56"/>
      <c r="S2038" s="62"/>
      <c r="T2038" s="73"/>
      <c r="U2038" s="62"/>
      <c r="V2038" s="62"/>
      <c r="W2038" s="52"/>
      <c r="X2038" s="57"/>
      <c r="AA2038" s="47" t="str">
        <f>CONCATENATE("&gt;",F2038,"_",C2038," ",Z2038)</f>
        <v xml:space="preserve">&gt;_ </v>
      </c>
      <c r="AB2038" s="44">
        <f>P2038</f>
        <v>0</v>
      </c>
      <c r="AH2038" s="45">
        <v>2037</v>
      </c>
    </row>
    <row r="2039" spans="1:34" ht="14.25" customHeight="1" thickTop="1" thickBot="1" x14ac:dyDescent="0.25">
      <c r="A2039" s="71">
        <v>100</v>
      </c>
      <c r="B2039" s="53">
        <f>(I2039/1000)/(A2039/1000000)</f>
        <v>0</v>
      </c>
      <c r="F2039" s="81"/>
      <c r="I2039" s="49"/>
      <c r="J2039" s="95"/>
      <c r="L2039" s="50"/>
      <c r="N2039" s="75"/>
      <c r="O2039" s="61"/>
      <c r="Q2039" s="56"/>
      <c r="S2039" s="62"/>
      <c r="T2039" s="73"/>
      <c r="U2039" s="62"/>
      <c r="V2039" s="62"/>
      <c r="W2039" s="52"/>
      <c r="X2039" s="57"/>
      <c r="AA2039" s="47" t="str">
        <f>CONCATENATE("&gt;",F2039,"_",C2039," ",Z2039)</f>
        <v xml:space="preserve">&gt;_ </v>
      </c>
      <c r="AB2039" s="44">
        <f>P2039</f>
        <v>0</v>
      </c>
      <c r="AH2039" s="45">
        <v>2038</v>
      </c>
    </row>
    <row r="2040" spans="1:34" ht="14.25" customHeight="1" thickTop="1" thickBot="1" x14ac:dyDescent="0.25">
      <c r="A2040" s="71">
        <v>100</v>
      </c>
      <c r="B2040" s="53">
        <f>(I2040/1000)/(A2040/1000000)</f>
        <v>0</v>
      </c>
      <c r="F2040" s="81"/>
      <c r="I2040" s="49"/>
      <c r="J2040" s="95"/>
      <c r="L2040" s="50"/>
      <c r="N2040" s="75"/>
      <c r="O2040" s="61"/>
      <c r="Q2040" s="56"/>
      <c r="S2040" s="62"/>
      <c r="T2040" s="73"/>
      <c r="U2040" s="62"/>
      <c r="V2040" s="62"/>
      <c r="W2040" s="52"/>
      <c r="X2040" s="57"/>
      <c r="AA2040" s="47" t="str">
        <f>CONCATENATE("&gt;",F2040,"_",C2040," ",Z2040)</f>
        <v xml:space="preserve">&gt;_ </v>
      </c>
      <c r="AB2040" s="44">
        <f>P2040</f>
        <v>0</v>
      </c>
      <c r="AH2040" s="45">
        <v>2039</v>
      </c>
    </row>
    <row r="2041" spans="1:34" ht="14.25" customHeight="1" thickTop="1" thickBot="1" x14ac:dyDescent="0.25">
      <c r="A2041" s="71">
        <v>100</v>
      </c>
      <c r="B2041" s="53">
        <f>(I2041/1000)/(A2041/1000000)</f>
        <v>0</v>
      </c>
      <c r="F2041" s="81"/>
      <c r="I2041" s="49"/>
      <c r="J2041" s="95"/>
      <c r="L2041" s="50"/>
      <c r="N2041" s="75"/>
      <c r="O2041" s="61"/>
      <c r="Q2041" s="56"/>
      <c r="S2041" s="62"/>
      <c r="T2041" s="73"/>
      <c r="U2041" s="62"/>
      <c r="V2041" s="62"/>
      <c r="W2041" s="52"/>
      <c r="X2041" s="57"/>
      <c r="AA2041" s="47" t="str">
        <f>CONCATENATE("&gt;",F2041,"_",C2041," ",Z2041)</f>
        <v xml:space="preserve">&gt;_ </v>
      </c>
      <c r="AB2041" s="44">
        <f>P2041</f>
        <v>0</v>
      </c>
      <c r="AH2041" s="45">
        <v>2040</v>
      </c>
    </row>
    <row r="2042" spans="1:34" ht="14.25" customHeight="1" thickTop="1" thickBot="1" x14ac:dyDescent="0.25">
      <c r="A2042" s="71">
        <v>100</v>
      </c>
      <c r="B2042" s="53">
        <f>(I2042/1000)/(A2042/1000000)</f>
        <v>0</v>
      </c>
      <c r="F2042" s="81"/>
      <c r="I2042" s="49"/>
      <c r="J2042" s="95"/>
      <c r="L2042" s="50"/>
      <c r="N2042" s="75"/>
      <c r="O2042" s="61"/>
      <c r="Q2042" s="56"/>
      <c r="S2042" s="62"/>
      <c r="T2042" s="73"/>
      <c r="U2042" s="62"/>
      <c r="V2042" s="62"/>
      <c r="W2042" s="52"/>
      <c r="X2042" s="57"/>
      <c r="AA2042" s="47" t="str">
        <f>CONCATENATE("&gt;",F2042,"_",C2042," ",Z2042)</f>
        <v xml:space="preserve">&gt;_ </v>
      </c>
      <c r="AB2042" s="44">
        <f>P2042</f>
        <v>0</v>
      </c>
      <c r="AH2042" s="45">
        <v>2041</v>
      </c>
    </row>
    <row r="2043" spans="1:34" ht="14.25" customHeight="1" thickTop="1" thickBot="1" x14ac:dyDescent="0.25">
      <c r="A2043" s="71">
        <v>100</v>
      </c>
      <c r="B2043" s="53">
        <f>(I2043/1000)/(A2043/1000000)</f>
        <v>0</v>
      </c>
      <c r="F2043" s="81"/>
      <c r="I2043" s="49"/>
      <c r="J2043" s="95"/>
      <c r="L2043" s="50"/>
      <c r="N2043" s="75"/>
      <c r="O2043" s="61"/>
      <c r="Q2043" s="56"/>
      <c r="S2043" s="62"/>
      <c r="T2043" s="73"/>
      <c r="U2043" s="62"/>
      <c r="V2043" s="62"/>
      <c r="W2043" s="52"/>
      <c r="X2043" s="57"/>
      <c r="AA2043" s="47" t="str">
        <f>CONCATENATE("&gt;",F2043,"_",C2043," ",Z2043)</f>
        <v xml:space="preserve">&gt;_ </v>
      </c>
      <c r="AB2043" s="44">
        <f>P2043</f>
        <v>0</v>
      </c>
      <c r="AH2043" s="45">
        <v>2042</v>
      </c>
    </row>
    <row r="2044" spans="1:34" ht="14.25" customHeight="1" thickTop="1" thickBot="1" x14ac:dyDescent="0.25">
      <c r="A2044" s="71">
        <v>100</v>
      </c>
      <c r="B2044" s="53">
        <f>(I2044/1000)/(A2044/1000000)</f>
        <v>0</v>
      </c>
      <c r="F2044" s="81"/>
      <c r="I2044" s="49"/>
      <c r="J2044" s="95"/>
      <c r="L2044" s="50"/>
      <c r="N2044" s="75"/>
      <c r="O2044" s="61"/>
      <c r="Q2044" s="56"/>
      <c r="S2044" s="62"/>
      <c r="T2044" s="73"/>
      <c r="U2044" s="62"/>
      <c r="V2044" s="62"/>
      <c r="W2044" s="52"/>
      <c r="X2044" s="57"/>
      <c r="AA2044" s="47" t="str">
        <f>CONCATENATE("&gt;",F2044,"_",C2044," ",Z2044)</f>
        <v xml:space="preserve">&gt;_ </v>
      </c>
      <c r="AB2044" s="44">
        <f>P2044</f>
        <v>0</v>
      </c>
      <c r="AH2044" s="45">
        <v>2043</v>
      </c>
    </row>
    <row r="2045" spans="1:34" ht="14.25" customHeight="1" thickTop="1" thickBot="1" x14ac:dyDescent="0.25">
      <c r="A2045" s="71">
        <v>100</v>
      </c>
      <c r="B2045" s="53">
        <f>(I2045/1000)/(A2045/1000000)</f>
        <v>0</v>
      </c>
      <c r="F2045" s="81"/>
      <c r="I2045" s="49"/>
      <c r="J2045" s="95"/>
      <c r="L2045" s="50"/>
      <c r="N2045" s="75"/>
      <c r="O2045" s="61"/>
      <c r="Q2045" s="56"/>
      <c r="S2045" s="62"/>
      <c r="T2045" s="73"/>
      <c r="U2045" s="62"/>
      <c r="V2045" s="62"/>
      <c r="W2045" s="52"/>
      <c r="X2045" s="57"/>
      <c r="AA2045" s="47" t="str">
        <f>CONCATENATE("&gt;",F2045,"_",C2045," ",Z2045)</f>
        <v xml:space="preserve">&gt;_ </v>
      </c>
      <c r="AB2045" s="44">
        <f>P2045</f>
        <v>0</v>
      </c>
      <c r="AH2045" s="45">
        <v>2044</v>
      </c>
    </row>
    <row r="2046" spans="1:34" ht="14.25" customHeight="1" thickTop="1" thickBot="1" x14ac:dyDescent="0.25">
      <c r="A2046" s="71">
        <v>100</v>
      </c>
      <c r="B2046" s="53">
        <f>(I2046/1000)/(A2046/1000000)</f>
        <v>0</v>
      </c>
      <c r="F2046" s="81"/>
      <c r="I2046" s="49"/>
      <c r="J2046" s="95"/>
      <c r="L2046" s="50"/>
      <c r="N2046" s="75"/>
      <c r="O2046" s="61"/>
      <c r="Q2046" s="56"/>
      <c r="S2046" s="62"/>
      <c r="T2046" s="73"/>
      <c r="U2046" s="62"/>
      <c r="V2046" s="62"/>
      <c r="W2046" s="52"/>
      <c r="X2046" s="57"/>
      <c r="AA2046" s="47" t="str">
        <f>CONCATENATE("&gt;",F2046,"_",C2046," ",Z2046)</f>
        <v xml:space="preserve">&gt;_ </v>
      </c>
      <c r="AB2046" s="44">
        <f>P2046</f>
        <v>0</v>
      </c>
      <c r="AH2046" s="45">
        <v>2045</v>
      </c>
    </row>
    <row r="2047" spans="1:34" ht="14.25" customHeight="1" thickTop="1" thickBot="1" x14ac:dyDescent="0.25">
      <c r="A2047" s="71">
        <v>100</v>
      </c>
      <c r="B2047" s="53">
        <f>(I2047/1000)/(A2047/1000000)</f>
        <v>0</v>
      </c>
      <c r="F2047" s="81"/>
      <c r="I2047" s="49"/>
      <c r="J2047" s="95"/>
      <c r="L2047" s="50"/>
      <c r="N2047" s="75"/>
      <c r="O2047" s="61"/>
      <c r="Q2047" s="56"/>
      <c r="S2047" s="62"/>
      <c r="T2047" s="73"/>
      <c r="U2047" s="62"/>
      <c r="V2047" s="62"/>
      <c r="W2047" s="52"/>
      <c r="X2047" s="57"/>
      <c r="AA2047" s="47" t="str">
        <f>CONCATENATE("&gt;",F2047,"_",C2047," ",Z2047)</f>
        <v xml:space="preserve">&gt;_ </v>
      </c>
      <c r="AB2047" s="44">
        <f>P2047</f>
        <v>0</v>
      </c>
      <c r="AH2047" s="45">
        <v>2046</v>
      </c>
    </row>
    <row r="2048" spans="1:34" ht="14.25" customHeight="1" thickTop="1" thickBot="1" x14ac:dyDescent="0.25">
      <c r="A2048" s="71">
        <v>100</v>
      </c>
      <c r="B2048" s="53">
        <f>(I2048/1000)/(A2048/1000000)</f>
        <v>0</v>
      </c>
      <c r="F2048" s="81"/>
      <c r="I2048" s="49"/>
      <c r="J2048" s="95"/>
      <c r="L2048" s="50"/>
      <c r="N2048" s="75"/>
      <c r="O2048" s="61"/>
      <c r="Q2048" s="56"/>
      <c r="S2048" s="62"/>
      <c r="T2048" s="73"/>
      <c r="U2048" s="62"/>
      <c r="V2048" s="62"/>
      <c r="W2048" s="52"/>
      <c r="X2048" s="57"/>
      <c r="AA2048" s="47" t="str">
        <f>CONCATENATE("&gt;",F2048,"_",C2048," ",Z2048)</f>
        <v xml:space="preserve">&gt;_ </v>
      </c>
      <c r="AB2048" s="44">
        <f>P2048</f>
        <v>0</v>
      </c>
      <c r="AH2048" s="45">
        <v>2047</v>
      </c>
    </row>
    <row r="2049" spans="1:34" ht="14.25" customHeight="1" thickTop="1" thickBot="1" x14ac:dyDescent="0.25">
      <c r="A2049" s="71">
        <v>100</v>
      </c>
      <c r="B2049" s="53">
        <f>(I2049/1000)/(A2049/1000000)</f>
        <v>0</v>
      </c>
      <c r="F2049" s="81"/>
      <c r="I2049" s="49"/>
      <c r="J2049" s="95"/>
      <c r="L2049" s="50"/>
      <c r="N2049" s="75"/>
      <c r="O2049" s="61"/>
      <c r="Q2049" s="56"/>
      <c r="S2049" s="62"/>
      <c r="T2049" s="73"/>
      <c r="U2049" s="62"/>
      <c r="V2049" s="62"/>
      <c r="W2049" s="52"/>
      <c r="X2049" s="57"/>
      <c r="AA2049" s="47" t="str">
        <f>CONCATENATE("&gt;",F2049,"_",C2049," ",Z2049)</f>
        <v xml:space="preserve">&gt;_ </v>
      </c>
      <c r="AB2049" s="44">
        <f>P2049</f>
        <v>0</v>
      </c>
      <c r="AH2049" s="45">
        <v>2048</v>
      </c>
    </row>
    <row r="2050" spans="1:34" ht="14.25" customHeight="1" thickTop="1" thickBot="1" x14ac:dyDescent="0.25">
      <c r="A2050" s="71">
        <v>100</v>
      </c>
      <c r="B2050" s="53">
        <f>(I2050/1000)/(A2050/1000000)</f>
        <v>0</v>
      </c>
      <c r="F2050" s="81"/>
      <c r="I2050" s="49"/>
      <c r="J2050" s="95"/>
      <c r="L2050" s="50"/>
      <c r="N2050" s="75"/>
      <c r="O2050" s="61"/>
      <c r="Q2050" s="56"/>
      <c r="S2050" s="62"/>
      <c r="T2050" s="73"/>
      <c r="U2050" s="62"/>
      <c r="V2050" s="62"/>
      <c r="W2050" s="52"/>
      <c r="X2050" s="57"/>
      <c r="AA2050" s="47" t="str">
        <f>CONCATENATE("&gt;",F2050,"_",C2050," ",Z2050)</f>
        <v xml:space="preserve">&gt;_ </v>
      </c>
      <c r="AB2050" s="44">
        <f>P2050</f>
        <v>0</v>
      </c>
      <c r="AH2050" s="45">
        <v>2049</v>
      </c>
    </row>
    <row r="2051" spans="1:34" ht="14.25" customHeight="1" thickTop="1" thickBot="1" x14ac:dyDescent="0.25">
      <c r="A2051" s="71">
        <v>100</v>
      </c>
      <c r="B2051" s="53">
        <f>(I2051/1000)/(A2051/1000000)</f>
        <v>0</v>
      </c>
      <c r="F2051" s="81"/>
      <c r="I2051" s="49"/>
      <c r="J2051" s="95"/>
      <c r="L2051" s="50"/>
      <c r="N2051" s="75"/>
      <c r="O2051" s="61"/>
      <c r="Q2051" s="56"/>
      <c r="S2051" s="62"/>
      <c r="T2051" s="73"/>
      <c r="U2051" s="62"/>
      <c r="V2051" s="62"/>
      <c r="W2051" s="52"/>
      <c r="X2051" s="57"/>
      <c r="AA2051" s="47" t="str">
        <f>CONCATENATE("&gt;",F2051,"_",C2051," ",Z2051)</f>
        <v xml:space="preserve">&gt;_ </v>
      </c>
      <c r="AB2051" s="44">
        <f>P2051</f>
        <v>0</v>
      </c>
      <c r="AH2051" s="45">
        <v>2050</v>
      </c>
    </row>
    <row r="2052" spans="1:34" ht="14.25" customHeight="1" thickTop="1" thickBot="1" x14ac:dyDescent="0.25">
      <c r="A2052" s="71">
        <v>100</v>
      </c>
      <c r="B2052" s="53">
        <f>(I2052/1000)/(A2052/1000000)</f>
        <v>0</v>
      </c>
      <c r="F2052" s="81"/>
      <c r="I2052" s="49"/>
      <c r="J2052" s="95"/>
      <c r="L2052" s="50"/>
      <c r="N2052" s="75"/>
      <c r="O2052" s="61"/>
      <c r="Q2052" s="56"/>
      <c r="S2052" s="62"/>
      <c r="T2052" s="73"/>
      <c r="U2052" s="62"/>
      <c r="V2052" s="62"/>
      <c r="W2052" s="52"/>
      <c r="X2052" s="57"/>
      <c r="AA2052" s="47" t="str">
        <f>CONCATENATE("&gt;",F2052,"_",C2052," ",Z2052)</f>
        <v xml:space="preserve">&gt;_ </v>
      </c>
      <c r="AB2052" s="44">
        <f>P2052</f>
        <v>0</v>
      </c>
      <c r="AH2052" s="45">
        <v>2051</v>
      </c>
    </row>
    <row r="2053" spans="1:34" ht="14.25" customHeight="1" thickTop="1" thickBot="1" x14ac:dyDescent="0.25">
      <c r="A2053" s="71">
        <v>100</v>
      </c>
      <c r="B2053" s="53">
        <f>(I2053/1000)/(A2053/1000000)</f>
        <v>0</v>
      </c>
      <c r="F2053" s="81"/>
      <c r="I2053" s="49"/>
      <c r="J2053" s="95"/>
      <c r="L2053" s="50"/>
      <c r="N2053" s="75"/>
      <c r="O2053" s="61"/>
      <c r="Q2053" s="56"/>
      <c r="S2053" s="62"/>
      <c r="T2053" s="73"/>
      <c r="U2053" s="62"/>
      <c r="V2053" s="62"/>
      <c r="W2053" s="52"/>
      <c r="X2053" s="57"/>
      <c r="AA2053" s="47" t="str">
        <f>CONCATENATE("&gt;",F2053,"_",C2053," ",Z2053)</f>
        <v xml:space="preserve">&gt;_ </v>
      </c>
      <c r="AB2053" s="44">
        <f>P2053</f>
        <v>0</v>
      </c>
      <c r="AH2053" s="45">
        <v>2052</v>
      </c>
    </row>
    <row r="2054" spans="1:34" ht="14.25" customHeight="1" thickTop="1" thickBot="1" x14ac:dyDescent="0.25">
      <c r="A2054" s="71">
        <v>100</v>
      </c>
      <c r="B2054" s="53">
        <f>(I2054/1000)/(A2054/1000000)</f>
        <v>0</v>
      </c>
      <c r="F2054" s="81"/>
      <c r="I2054" s="49"/>
      <c r="J2054" s="95"/>
      <c r="L2054" s="50"/>
      <c r="N2054" s="75"/>
      <c r="O2054" s="61"/>
      <c r="Q2054" s="56"/>
      <c r="S2054" s="62"/>
      <c r="T2054" s="73"/>
      <c r="U2054" s="62"/>
      <c r="V2054" s="62"/>
      <c r="W2054" s="52"/>
      <c r="X2054" s="57"/>
      <c r="AA2054" s="47" t="str">
        <f>CONCATENATE("&gt;",F2054,"_",C2054," ",Z2054)</f>
        <v xml:space="preserve">&gt;_ </v>
      </c>
      <c r="AB2054" s="44">
        <f>P2054</f>
        <v>0</v>
      </c>
      <c r="AH2054" s="45">
        <v>2053</v>
      </c>
    </row>
    <row r="2055" spans="1:34" ht="14.25" customHeight="1" thickTop="1" thickBot="1" x14ac:dyDescent="0.25">
      <c r="A2055" s="71">
        <v>100</v>
      </c>
      <c r="B2055" s="53">
        <f>(I2055/1000)/(A2055/1000000)</f>
        <v>0</v>
      </c>
      <c r="F2055" s="81"/>
      <c r="I2055" s="49"/>
      <c r="J2055" s="95"/>
      <c r="L2055" s="50"/>
      <c r="N2055" s="75"/>
      <c r="O2055" s="61"/>
      <c r="Q2055" s="56"/>
      <c r="S2055" s="62"/>
      <c r="T2055" s="73"/>
      <c r="U2055" s="62"/>
      <c r="V2055" s="62"/>
      <c r="W2055" s="52"/>
      <c r="X2055" s="57"/>
      <c r="AA2055" s="47" t="str">
        <f>CONCATENATE("&gt;",F2055,"_",C2055," ",Z2055)</f>
        <v xml:space="preserve">&gt;_ </v>
      </c>
      <c r="AB2055" s="44">
        <f>P2055</f>
        <v>0</v>
      </c>
      <c r="AH2055" s="45">
        <v>2054</v>
      </c>
    </row>
    <row r="2056" spans="1:34" ht="14.25" customHeight="1" thickTop="1" thickBot="1" x14ac:dyDescent="0.25">
      <c r="A2056" s="71">
        <v>100</v>
      </c>
      <c r="B2056" s="53">
        <f>(I2056/1000)/(A2056/1000000)</f>
        <v>0</v>
      </c>
      <c r="F2056" s="81"/>
      <c r="I2056" s="49"/>
      <c r="J2056" s="95"/>
      <c r="L2056" s="50"/>
      <c r="N2056" s="75"/>
      <c r="O2056" s="61"/>
      <c r="Q2056" s="56"/>
      <c r="S2056" s="62"/>
      <c r="T2056" s="73"/>
      <c r="U2056" s="62"/>
      <c r="V2056" s="62"/>
      <c r="W2056" s="52"/>
      <c r="X2056" s="57"/>
      <c r="AA2056" s="47" t="str">
        <f>CONCATENATE("&gt;",F2056,"_",C2056," ",Z2056)</f>
        <v xml:space="preserve">&gt;_ </v>
      </c>
      <c r="AB2056" s="44">
        <f>P2056</f>
        <v>0</v>
      </c>
      <c r="AH2056" s="45">
        <v>2055</v>
      </c>
    </row>
    <row r="2057" spans="1:34" ht="14.25" customHeight="1" thickTop="1" thickBot="1" x14ac:dyDescent="0.25">
      <c r="A2057" s="71">
        <v>100</v>
      </c>
      <c r="B2057" s="53">
        <f>(I2057/1000)/(A2057/1000000)</f>
        <v>0</v>
      </c>
      <c r="F2057" s="81"/>
      <c r="I2057" s="49"/>
      <c r="J2057" s="95"/>
      <c r="L2057" s="50"/>
      <c r="N2057" s="75"/>
      <c r="O2057" s="61"/>
      <c r="Q2057" s="56"/>
      <c r="S2057" s="62"/>
      <c r="T2057" s="73"/>
      <c r="U2057" s="62"/>
      <c r="V2057" s="62"/>
      <c r="W2057" s="52"/>
      <c r="X2057" s="57"/>
      <c r="AA2057" s="47" t="str">
        <f>CONCATENATE("&gt;",F2057,"_",C2057," ",Z2057)</f>
        <v xml:space="preserve">&gt;_ </v>
      </c>
      <c r="AB2057" s="44">
        <f>P2057</f>
        <v>0</v>
      </c>
      <c r="AH2057" s="45">
        <v>2056</v>
      </c>
    </row>
    <row r="2058" spans="1:34" ht="14.25" customHeight="1" thickTop="1" thickBot="1" x14ac:dyDescent="0.25">
      <c r="A2058" s="71">
        <v>100</v>
      </c>
      <c r="B2058" s="53">
        <f>(I2058/1000)/(A2058/1000000)</f>
        <v>0</v>
      </c>
      <c r="F2058" s="81"/>
      <c r="I2058" s="49"/>
      <c r="J2058" s="95"/>
      <c r="L2058" s="50"/>
      <c r="N2058" s="75"/>
      <c r="O2058" s="61"/>
      <c r="Q2058" s="56"/>
      <c r="S2058" s="62"/>
      <c r="T2058" s="73"/>
      <c r="U2058" s="62"/>
      <c r="V2058" s="62"/>
      <c r="W2058" s="52"/>
      <c r="X2058" s="57"/>
      <c r="AA2058" s="47" t="str">
        <f>CONCATENATE("&gt;",F2058,"_",C2058," ",Z2058)</f>
        <v xml:space="preserve">&gt;_ </v>
      </c>
      <c r="AB2058" s="44">
        <f>P2058</f>
        <v>0</v>
      </c>
      <c r="AH2058" s="45">
        <v>2057</v>
      </c>
    </row>
    <row r="2059" spans="1:34" ht="14.25" customHeight="1" thickTop="1" thickBot="1" x14ac:dyDescent="0.25">
      <c r="A2059" s="71">
        <v>100</v>
      </c>
      <c r="B2059" s="53">
        <f>(I2059/1000)/(A2059/1000000)</f>
        <v>0</v>
      </c>
      <c r="F2059" s="81"/>
      <c r="I2059" s="49"/>
      <c r="J2059" s="95"/>
      <c r="L2059" s="50"/>
      <c r="N2059" s="75"/>
      <c r="O2059" s="61"/>
      <c r="Q2059" s="56"/>
      <c r="S2059" s="62"/>
      <c r="T2059" s="73"/>
      <c r="U2059" s="62"/>
      <c r="V2059" s="62"/>
      <c r="W2059" s="52"/>
      <c r="X2059" s="57"/>
      <c r="AA2059" s="47" t="str">
        <f>CONCATENATE("&gt;",F2059,"_",C2059," ",Z2059)</f>
        <v xml:space="preserve">&gt;_ </v>
      </c>
      <c r="AB2059" s="44">
        <f>P2059</f>
        <v>0</v>
      </c>
      <c r="AH2059" s="45">
        <v>2058</v>
      </c>
    </row>
    <row r="2060" spans="1:34" ht="14.25" customHeight="1" thickTop="1" thickBot="1" x14ac:dyDescent="0.25">
      <c r="A2060" s="71">
        <v>100</v>
      </c>
      <c r="B2060" s="53">
        <f>(I2060/1000)/(A2060/1000000)</f>
        <v>0</v>
      </c>
      <c r="F2060" s="81"/>
      <c r="I2060" s="49"/>
      <c r="J2060" s="95"/>
      <c r="L2060" s="50"/>
      <c r="N2060" s="75"/>
      <c r="O2060" s="61"/>
      <c r="Q2060" s="56"/>
      <c r="S2060" s="62"/>
      <c r="T2060" s="73"/>
      <c r="U2060" s="62"/>
      <c r="V2060" s="62"/>
      <c r="W2060" s="52"/>
      <c r="X2060" s="57"/>
      <c r="AA2060" s="47" t="str">
        <f>CONCATENATE("&gt;",F2060,"_",C2060," ",Z2060)</f>
        <v xml:space="preserve">&gt;_ </v>
      </c>
      <c r="AB2060" s="44">
        <f>P2060</f>
        <v>0</v>
      </c>
      <c r="AH2060" s="45">
        <v>2059</v>
      </c>
    </row>
    <row r="2061" spans="1:34" ht="14.25" customHeight="1" thickTop="1" thickBot="1" x14ac:dyDescent="0.25">
      <c r="A2061" s="71">
        <v>100</v>
      </c>
      <c r="B2061" s="53">
        <f>(I2061/1000)/(A2061/1000000)</f>
        <v>0</v>
      </c>
      <c r="F2061" s="81"/>
      <c r="I2061" s="49"/>
      <c r="J2061" s="95"/>
      <c r="L2061" s="50"/>
      <c r="N2061" s="75"/>
      <c r="O2061" s="61"/>
      <c r="Q2061" s="56"/>
      <c r="S2061" s="62"/>
      <c r="T2061" s="73"/>
      <c r="U2061" s="62"/>
      <c r="V2061" s="62"/>
      <c r="W2061" s="52"/>
      <c r="X2061" s="57"/>
      <c r="AA2061" s="47" t="str">
        <f>CONCATENATE("&gt;",F2061,"_",C2061," ",Z2061)</f>
        <v xml:space="preserve">&gt;_ </v>
      </c>
      <c r="AB2061" s="44">
        <f>P2061</f>
        <v>0</v>
      </c>
      <c r="AH2061" s="45">
        <v>2060</v>
      </c>
    </row>
    <row r="2062" spans="1:34" ht="14.25" customHeight="1" thickTop="1" thickBot="1" x14ac:dyDescent="0.25">
      <c r="A2062" s="71">
        <v>100</v>
      </c>
      <c r="B2062" s="53">
        <f>(I2062/1000)/(A2062/1000000)</f>
        <v>0</v>
      </c>
      <c r="F2062" s="81"/>
      <c r="I2062" s="49"/>
      <c r="J2062" s="95"/>
      <c r="L2062" s="50"/>
      <c r="N2062" s="75"/>
      <c r="O2062" s="61"/>
      <c r="Q2062" s="56"/>
      <c r="S2062" s="62"/>
      <c r="T2062" s="73"/>
      <c r="U2062" s="62"/>
      <c r="V2062" s="62"/>
      <c r="W2062" s="52"/>
      <c r="X2062" s="57"/>
      <c r="AA2062" s="47" t="str">
        <f>CONCATENATE("&gt;",F2062,"_",C2062," ",Z2062)</f>
        <v xml:space="preserve">&gt;_ </v>
      </c>
      <c r="AB2062" s="44">
        <f>P2062</f>
        <v>0</v>
      </c>
      <c r="AH2062" s="45">
        <v>2061</v>
      </c>
    </row>
    <row r="2063" spans="1:34" ht="14.25" customHeight="1" thickTop="1" thickBot="1" x14ac:dyDescent="0.25">
      <c r="A2063" s="71">
        <v>100</v>
      </c>
      <c r="B2063" s="53">
        <f>(I2063/1000)/(A2063/1000000)</f>
        <v>0</v>
      </c>
      <c r="F2063" s="81"/>
      <c r="I2063" s="49"/>
      <c r="J2063" s="95"/>
      <c r="L2063" s="50"/>
      <c r="N2063" s="75"/>
      <c r="O2063" s="61"/>
      <c r="Q2063" s="56"/>
      <c r="S2063" s="62"/>
      <c r="T2063" s="73"/>
      <c r="U2063" s="62"/>
      <c r="V2063" s="62"/>
      <c r="W2063" s="52"/>
      <c r="X2063" s="57"/>
      <c r="AA2063" s="47" t="str">
        <f>CONCATENATE("&gt;",F2063,"_",C2063," ",Z2063)</f>
        <v xml:space="preserve">&gt;_ </v>
      </c>
      <c r="AB2063" s="44">
        <f>P2063</f>
        <v>0</v>
      </c>
      <c r="AH2063" s="45">
        <v>2062</v>
      </c>
    </row>
    <row r="2064" spans="1:34" ht="14.25" customHeight="1" thickTop="1" thickBot="1" x14ac:dyDescent="0.25">
      <c r="A2064" s="71">
        <v>100</v>
      </c>
      <c r="B2064" s="53">
        <f>(I2064/1000)/(A2064/1000000)</f>
        <v>0</v>
      </c>
      <c r="F2064" s="81"/>
      <c r="I2064" s="49"/>
      <c r="J2064" s="95"/>
      <c r="L2064" s="50"/>
      <c r="N2064" s="75"/>
      <c r="O2064" s="61"/>
      <c r="Q2064" s="56"/>
      <c r="S2064" s="62"/>
      <c r="T2064" s="73"/>
      <c r="U2064" s="62"/>
      <c r="V2064" s="62"/>
      <c r="W2064" s="52"/>
      <c r="X2064" s="57"/>
      <c r="AA2064" s="47" t="str">
        <f>CONCATENATE("&gt;",F2064,"_",C2064," ",Z2064)</f>
        <v xml:space="preserve">&gt;_ </v>
      </c>
      <c r="AB2064" s="44">
        <f>P2064</f>
        <v>0</v>
      </c>
      <c r="AH2064" s="45">
        <v>2063</v>
      </c>
    </row>
    <row r="2065" spans="1:34" ht="14.25" customHeight="1" thickTop="1" thickBot="1" x14ac:dyDescent="0.25">
      <c r="A2065" s="71">
        <v>100</v>
      </c>
      <c r="B2065" s="53">
        <f>(I2065/1000)/(A2065/1000000)</f>
        <v>0</v>
      </c>
      <c r="F2065" s="81"/>
      <c r="I2065" s="49"/>
      <c r="J2065" s="95"/>
      <c r="L2065" s="50"/>
      <c r="N2065" s="75"/>
      <c r="O2065" s="61"/>
      <c r="Q2065" s="56"/>
      <c r="S2065" s="62"/>
      <c r="T2065" s="73"/>
      <c r="U2065" s="62"/>
      <c r="V2065" s="62"/>
      <c r="W2065" s="52"/>
      <c r="X2065" s="57"/>
      <c r="AA2065" s="47" t="str">
        <f>CONCATENATE("&gt;",F2065,"_",C2065," ",Z2065)</f>
        <v xml:space="preserve">&gt;_ </v>
      </c>
      <c r="AB2065" s="44">
        <f>P2065</f>
        <v>0</v>
      </c>
      <c r="AH2065" s="45">
        <v>2064</v>
      </c>
    </row>
    <row r="2066" spans="1:34" ht="14.25" customHeight="1" thickTop="1" thickBot="1" x14ac:dyDescent="0.25">
      <c r="A2066" s="71">
        <v>100</v>
      </c>
      <c r="B2066" s="53">
        <f>(I2066/1000)/(A2066/1000000)</f>
        <v>0</v>
      </c>
      <c r="F2066" s="81"/>
      <c r="I2066" s="49"/>
      <c r="J2066" s="95"/>
      <c r="L2066" s="50"/>
      <c r="N2066" s="75"/>
      <c r="O2066" s="61"/>
      <c r="Q2066" s="56"/>
      <c r="S2066" s="62"/>
      <c r="T2066" s="73"/>
      <c r="U2066" s="62"/>
      <c r="V2066" s="62"/>
      <c r="W2066" s="52"/>
      <c r="X2066" s="57"/>
      <c r="AA2066" s="47" t="str">
        <f>CONCATENATE("&gt;",F2066,"_",C2066," ",Z2066)</f>
        <v xml:space="preserve">&gt;_ </v>
      </c>
      <c r="AB2066" s="44">
        <f>P2066</f>
        <v>0</v>
      </c>
      <c r="AH2066" s="45">
        <v>2065</v>
      </c>
    </row>
    <row r="2067" spans="1:34" ht="14.25" customHeight="1" thickTop="1" thickBot="1" x14ac:dyDescent="0.25">
      <c r="A2067" s="71">
        <v>100</v>
      </c>
      <c r="B2067" s="53">
        <f>(I2067/1000)/(A2067/1000000)</f>
        <v>0</v>
      </c>
      <c r="F2067" s="81"/>
      <c r="I2067" s="49"/>
      <c r="J2067" s="95"/>
      <c r="L2067" s="50"/>
      <c r="N2067" s="75"/>
      <c r="O2067" s="61"/>
      <c r="Q2067" s="56"/>
      <c r="S2067" s="62"/>
      <c r="T2067" s="73"/>
      <c r="U2067" s="62"/>
      <c r="V2067" s="62"/>
      <c r="W2067" s="52"/>
      <c r="X2067" s="57"/>
      <c r="AA2067" s="47" t="str">
        <f>CONCATENATE("&gt;",F2067,"_",C2067," ",Z2067)</f>
        <v xml:space="preserve">&gt;_ </v>
      </c>
      <c r="AB2067" s="44">
        <f>P2067</f>
        <v>0</v>
      </c>
      <c r="AH2067" s="45">
        <v>2066</v>
      </c>
    </row>
    <row r="2068" spans="1:34" ht="14.25" customHeight="1" thickTop="1" thickBot="1" x14ac:dyDescent="0.25">
      <c r="A2068" s="71">
        <v>100</v>
      </c>
      <c r="B2068" s="53">
        <f>(I2068/1000)/(A2068/1000000)</f>
        <v>0</v>
      </c>
      <c r="F2068" s="81"/>
      <c r="I2068" s="49"/>
      <c r="J2068" s="95"/>
      <c r="L2068" s="50"/>
      <c r="N2068" s="75"/>
      <c r="O2068" s="61"/>
      <c r="Q2068" s="56"/>
      <c r="S2068" s="62"/>
      <c r="T2068" s="73"/>
      <c r="U2068" s="62"/>
      <c r="V2068" s="62"/>
      <c r="W2068" s="52"/>
      <c r="X2068" s="57"/>
      <c r="AA2068" s="47" t="str">
        <f>CONCATENATE("&gt;",F2068,"_",C2068," ",Z2068)</f>
        <v xml:space="preserve">&gt;_ </v>
      </c>
      <c r="AB2068" s="44">
        <f>P2068</f>
        <v>0</v>
      </c>
      <c r="AH2068" s="45">
        <v>2067</v>
      </c>
    </row>
    <row r="2069" spans="1:34" ht="14.25" customHeight="1" thickTop="1" thickBot="1" x14ac:dyDescent="0.25">
      <c r="A2069" s="71">
        <v>100</v>
      </c>
      <c r="B2069" s="53">
        <f>(I2069/1000)/(A2069/1000000)</f>
        <v>0</v>
      </c>
      <c r="F2069" s="81"/>
      <c r="I2069" s="49"/>
      <c r="J2069" s="95"/>
      <c r="L2069" s="50"/>
      <c r="N2069" s="75"/>
      <c r="O2069" s="61"/>
      <c r="Q2069" s="56"/>
      <c r="S2069" s="62"/>
      <c r="T2069" s="73"/>
      <c r="U2069" s="62"/>
      <c r="V2069" s="62"/>
      <c r="W2069" s="52"/>
      <c r="X2069" s="57"/>
      <c r="AA2069" s="47" t="str">
        <f>CONCATENATE("&gt;",F2069,"_",C2069," ",Z2069)</f>
        <v xml:space="preserve">&gt;_ </v>
      </c>
      <c r="AB2069" s="44">
        <f>P2069</f>
        <v>0</v>
      </c>
      <c r="AH2069" s="45">
        <v>2068</v>
      </c>
    </row>
    <row r="2070" spans="1:34" ht="14.25" customHeight="1" thickTop="1" thickBot="1" x14ac:dyDescent="0.25">
      <c r="A2070" s="71">
        <v>100</v>
      </c>
      <c r="B2070" s="53">
        <f>(I2070/1000)/(A2070/1000000)</f>
        <v>0</v>
      </c>
      <c r="F2070" s="81"/>
      <c r="I2070" s="49"/>
      <c r="J2070" s="95"/>
      <c r="L2070" s="50"/>
      <c r="N2070" s="75"/>
      <c r="O2070" s="61"/>
      <c r="Q2070" s="56"/>
      <c r="S2070" s="62"/>
      <c r="T2070" s="73"/>
      <c r="U2070" s="62"/>
      <c r="V2070" s="62"/>
      <c r="W2070" s="52"/>
      <c r="X2070" s="57"/>
      <c r="AA2070" s="47" t="str">
        <f>CONCATENATE("&gt;",F2070,"_",C2070," ",Z2070)</f>
        <v xml:space="preserve">&gt;_ </v>
      </c>
      <c r="AB2070" s="44">
        <f>P2070</f>
        <v>0</v>
      </c>
      <c r="AH2070" s="45">
        <v>2069</v>
      </c>
    </row>
    <row r="2071" spans="1:34" ht="14.25" customHeight="1" thickTop="1" thickBot="1" x14ac:dyDescent="0.25">
      <c r="A2071" s="71">
        <v>100</v>
      </c>
      <c r="B2071" s="53">
        <f>(I2071/1000)/(A2071/1000000)</f>
        <v>0</v>
      </c>
      <c r="F2071" s="81"/>
      <c r="I2071" s="49"/>
      <c r="J2071" s="95"/>
      <c r="L2071" s="50"/>
      <c r="N2071" s="75"/>
      <c r="O2071" s="61"/>
      <c r="Q2071" s="56"/>
      <c r="S2071" s="62"/>
      <c r="T2071" s="73"/>
      <c r="U2071" s="62"/>
      <c r="V2071" s="62"/>
      <c r="W2071" s="52"/>
      <c r="X2071" s="57"/>
      <c r="AA2071" s="47" t="str">
        <f>CONCATENATE("&gt;",F2071,"_",C2071," ",Z2071)</f>
        <v xml:space="preserve">&gt;_ </v>
      </c>
      <c r="AB2071" s="44">
        <f>P2071</f>
        <v>0</v>
      </c>
      <c r="AH2071" s="45">
        <v>2070</v>
      </c>
    </row>
    <row r="2072" spans="1:34" ht="14.25" customHeight="1" thickTop="1" thickBot="1" x14ac:dyDescent="0.25">
      <c r="A2072" s="71">
        <v>100</v>
      </c>
      <c r="B2072" s="53">
        <f>(I2072/1000)/(A2072/1000000)</f>
        <v>0</v>
      </c>
      <c r="F2072" s="81"/>
      <c r="I2072" s="49"/>
      <c r="J2072" s="95"/>
      <c r="L2072" s="50"/>
      <c r="N2072" s="75"/>
      <c r="O2072" s="61"/>
      <c r="Q2072" s="56"/>
      <c r="S2072" s="62"/>
      <c r="T2072" s="73"/>
      <c r="U2072" s="62"/>
      <c r="V2072" s="62"/>
      <c r="W2072" s="52"/>
      <c r="X2072" s="57"/>
      <c r="AA2072" s="47" t="str">
        <f>CONCATENATE("&gt;",F2072,"_",C2072," ",Z2072)</f>
        <v xml:space="preserve">&gt;_ </v>
      </c>
      <c r="AB2072" s="44">
        <f>P2072</f>
        <v>0</v>
      </c>
      <c r="AH2072" s="45">
        <v>2071</v>
      </c>
    </row>
    <row r="2073" spans="1:34" ht="14.25" customHeight="1" thickTop="1" thickBot="1" x14ac:dyDescent="0.25">
      <c r="A2073" s="71">
        <v>100</v>
      </c>
      <c r="B2073" s="53">
        <f>(I2073/1000)/(A2073/1000000)</f>
        <v>0</v>
      </c>
      <c r="F2073" s="81"/>
      <c r="I2073" s="49"/>
      <c r="J2073" s="95"/>
      <c r="L2073" s="50"/>
      <c r="N2073" s="75"/>
      <c r="O2073" s="61"/>
      <c r="Q2073" s="56"/>
      <c r="S2073" s="62"/>
      <c r="T2073" s="73"/>
      <c r="U2073" s="62"/>
      <c r="V2073" s="62"/>
      <c r="W2073" s="52"/>
      <c r="X2073" s="57"/>
      <c r="AA2073" s="47" t="str">
        <f>CONCATENATE("&gt;",F2073,"_",C2073," ",Z2073)</f>
        <v xml:space="preserve">&gt;_ </v>
      </c>
      <c r="AB2073" s="44">
        <f>P2073</f>
        <v>0</v>
      </c>
      <c r="AH2073" s="45">
        <v>2072</v>
      </c>
    </row>
    <row r="2074" spans="1:34" ht="14.25" customHeight="1" thickTop="1" thickBot="1" x14ac:dyDescent="0.25">
      <c r="A2074" s="71">
        <v>100</v>
      </c>
      <c r="B2074" s="53">
        <f>(I2074/1000)/(A2074/1000000)</f>
        <v>0</v>
      </c>
      <c r="F2074" s="81"/>
      <c r="I2074" s="49"/>
      <c r="J2074" s="95"/>
      <c r="L2074" s="50"/>
      <c r="N2074" s="75"/>
      <c r="O2074" s="61"/>
      <c r="Q2074" s="56"/>
      <c r="S2074" s="62"/>
      <c r="T2074" s="73"/>
      <c r="U2074" s="62"/>
      <c r="V2074" s="62"/>
      <c r="W2074" s="52"/>
      <c r="X2074" s="57"/>
      <c r="AA2074" s="47" t="str">
        <f>CONCATENATE("&gt;",F2074,"_",C2074," ",Z2074)</f>
        <v xml:space="preserve">&gt;_ </v>
      </c>
      <c r="AB2074" s="44">
        <f>P2074</f>
        <v>0</v>
      </c>
      <c r="AH2074" s="45">
        <v>2073</v>
      </c>
    </row>
    <row r="2075" spans="1:34" ht="14.25" customHeight="1" thickTop="1" thickBot="1" x14ac:dyDescent="0.25">
      <c r="A2075" s="71">
        <v>100</v>
      </c>
      <c r="B2075" s="53">
        <f>(I2075/1000)/(A2075/1000000)</f>
        <v>0</v>
      </c>
      <c r="F2075" s="81"/>
      <c r="I2075" s="49"/>
      <c r="J2075" s="95"/>
      <c r="L2075" s="50"/>
      <c r="N2075" s="75"/>
      <c r="O2075" s="61"/>
      <c r="Q2075" s="56"/>
      <c r="S2075" s="62"/>
      <c r="T2075" s="73"/>
      <c r="U2075" s="62"/>
      <c r="V2075" s="62"/>
      <c r="W2075" s="52"/>
      <c r="X2075" s="57"/>
      <c r="AA2075" s="47" t="str">
        <f>CONCATENATE("&gt;",F2075,"_",C2075," ",Z2075)</f>
        <v xml:space="preserve">&gt;_ </v>
      </c>
      <c r="AB2075" s="44">
        <f>P2075</f>
        <v>0</v>
      </c>
      <c r="AH2075" s="45">
        <v>2074</v>
      </c>
    </row>
    <row r="2076" spans="1:34" ht="14.25" customHeight="1" thickTop="1" thickBot="1" x14ac:dyDescent="0.25">
      <c r="A2076" s="71">
        <v>100</v>
      </c>
      <c r="B2076" s="53">
        <f>(I2076/1000)/(A2076/1000000)</f>
        <v>0</v>
      </c>
      <c r="F2076" s="81"/>
      <c r="I2076" s="49"/>
      <c r="J2076" s="95"/>
      <c r="L2076" s="50"/>
      <c r="N2076" s="75"/>
      <c r="O2076" s="61"/>
      <c r="Q2076" s="56"/>
      <c r="S2076" s="62"/>
      <c r="T2076" s="73"/>
      <c r="U2076" s="62"/>
      <c r="V2076" s="62"/>
      <c r="W2076" s="52"/>
      <c r="X2076" s="57"/>
      <c r="AA2076" s="47" t="str">
        <f>CONCATENATE("&gt;",F2076,"_",C2076," ",Z2076)</f>
        <v xml:space="preserve">&gt;_ </v>
      </c>
      <c r="AB2076" s="44">
        <f>P2076</f>
        <v>0</v>
      </c>
      <c r="AH2076" s="45">
        <v>2075</v>
      </c>
    </row>
    <row r="2077" spans="1:34" ht="14.25" customHeight="1" thickTop="1" thickBot="1" x14ac:dyDescent="0.25">
      <c r="A2077" s="71">
        <v>100</v>
      </c>
      <c r="B2077" s="53">
        <f>(I2077/1000)/(A2077/1000000)</f>
        <v>0</v>
      </c>
      <c r="F2077" s="81"/>
      <c r="I2077" s="49"/>
      <c r="J2077" s="95"/>
      <c r="L2077" s="50"/>
      <c r="N2077" s="75"/>
      <c r="O2077" s="61"/>
      <c r="Q2077" s="56"/>
      <c r="S2077" s="62"/>
      <c r="T2077" s="73"/>
      <c r="U2077" s="62"/>
      <c r="V2077" s="62"/>
      <c r="W2077" s="52"/>
      <c r="X2077" s="57"/>
      <c r="AA2077" s="47" t="str">
        <f>CONCATENATE("&gt;",F2077,"_",C2077," ",Z2077)</f>
        <v xml:space="preserve">&gt;_ </v>
      </c>
      <c r="AB2077" s="44">
        <f>P2077</f>
        <v>0</v>
      </c>
      <c r="AH2077" s="45">
        <v>2076</v>
      </c>
    </row>
    <row r="2078" spans="1:34" ht="14.25" customHeight="1" thickTop="1" thickBot="1" x14ac:dyDescent="0.25">
      <c r="A2078" s="71">
        <v>100</v>
      </c>
      <c r="B2078" s="53">
        <f>(I2078/1000)/(A2078/1000000)</f>
        <v>0</v>
      </c>
      <c r="F2078" s="81"/>
      <c r="I2078" s="49"/>
      <c r="J2078" s="95"/>
      <c r="L2078" s="50"/>
      <c r="N2078" s="75"/>
      <c r="O2078" s="61"/>
      <c r="Q2078" s="56"/>
      <c r="S2078" s="62"/>
      <c r="T2078" s="73"/>
      <c r="U2078" s="62"/>
      <c r="V2078" s="62"/>
      <c r="W2078" s="52"/>
      <c r="X2078" s="57"/>
      <c r="AA2078" s="47" t="str">
        <f>CONCATENATE("&gt;",F2078,"_",C2078," ",Z2078)</f>
        <v xml:space="preserve">&gt;_ </v>
      </c>
      <c r="AB2078" s="44">
        <f>P2078</f>
        <v>0</v>
      </c>
      <c r="AH2078" s="45">
        <v>2077</v>
      </c>
    </row>
    <row r="2079" spans="1:34" ht="14.25" customHeight="1" thickTop="1" thickBot="1" x14ac:dyDescent="0.25">
      <c r="A2079" s="71">
        <v>100</v>
      </c>
      <c r="B2079" s="53">
        <f>(I2079/1000)/(A2079/1000000)</f>
        <v>0</v>
      </c>
      <c r="F2079" s="81"/>
      <c r="I2079" s="49"/>
      <c r="J2079" s="95"/>
      <c r="L2079" s="50"/>
      <c r="N2079" s="75"/>
      <c r="O2079" s="61"/>
      <c r="Q2079" s="56"/>
      <c r="S2079" s="62"/>
      <c r="T2079" s="73"/>
      <c r="U2079" s="62"/>
      <c r="V2079" s="62"/>
      <c r="W2079" s="52"/>
      <c r="X2079" s="57"/>
      <c r="AA2079" s="47" t="str">
        <f>CONCATENATE("&gt;",F2079,"_",C2079," ",Z2079)</f>
        <v xml:space="preserve">&gt;_ </v>
      </c>
      <c r="AB2079" s="44">
        <f>P2079</f>
        <v>0</v>
      </c>
      <c r="AH2079" s="45">
        <v>2078</v>
      </c>
    </row>
    <row r="2080" spans="1:34" ht="14.25" customHeight="1" thickTop="1" thickBot="1" x14ac:dyDescent="0.25">
      <c r="A2080" s="71">
        <v>100</v>
      </c>
      <c r="B2080" s="53">
        <f>(I2080/1000)/(A2080/1000000)</f>
        <v>0</v>
      </c>
      <c r="F2080" s="81"/>
      <c r="I2080" s="49"/>
      <c r="J2080" s="95"/>
      <c r="L2080" s="50"/>
      <c r="N2080" s="75"/>
      <c r="O2080" s="61"/>
      <c r="Q2080" s="56"/>
      <c r="S2080" s="62"/>
      <c r="T2080" s="73"/>
      <c r="U2080" s="62"/>
      <c r="V2080" s="62"/>
      <c r="W2080" s="52"/>
      <c r="X2080" s="57"/>
      <c r="AA2080" s="47" t="str">
        <f>CONCATENATE("&gt;",F2080,"_",C2080," ",Z2080)</f>
        <v xml:space="preserve">&gt;_ </v>
      </c>
      <c r="AB2080" s="44">
        <f>P2080</f>
        <v>0</v>
      </c>
      <c r="AH2080" s="45">
        <v>2079</v>
      </c>
    </row>
    <row r="2081" spans="1:34" ht="14.25" customHeight="1" thickTop="1" thickBot="1" x14ac:dyDescent="0.25">
      <c r="A2081" s="71">
        <v>100</v>
      </c>
      <c r="B2081" s="53">
        <f>(I2081/1000)/(A2081/1000000)</f>
        <v>0</v>
      </c>
      <c r="F2081" s="81"/>
      <c r="I2081" s="49"/>
      <c r="J2081" s="95"/>
      <c r="L2081" s="50"/>
      <c r="N2081" s="75"/>
      <c r="O2081" s="61"/>
      <c r="Q2081" s="56"/>
      <c r="S2081" s="62"/>
      <c r="T2081" s="73"/>
      <c r="U2081" s="62"/>
      <c r="V2081" s="62"/>
      <c r="W2081" s="52"/>
      <c r="X2081" s="57"/>
      <c r="AA2081" s="47" t="str">
        <f>CONCATENATE("&gt;",F2081,"_",C2081," ",Z2081)</f>
        <v xml:space="preserve">&gt;_ </v>
      </c>
      <c r="AB2081" s="44">
        <f>P2081</f>
        <v>0</v>
      </c>
      <c r="AH2081" s="45">
        <v>2080</v>
      </c>
    </row>
    <row r="2082" spans="1:34" ht="14.25" customHeight="1" thickTop="1" thickBot="1" x14ac:dyDescent="0.25">
      <c r="A2082" s="71">
        <v>100</v>
      </c>
      <c r="B2082" s="53">
        <f>(I2082/1000)/(A2082/1000000)</f>
        <v>0</v>
      </c>
      <c r="F2082" s="81"/>
      <c r="I2082" s="49"/>
      <c r="J2082" s="95"/>
      <c r="L2082" s="50"/>
      <c r="N2082" s="75"/>
      <c r="O2082" s="61"/>
      <c r="Q2082" s="56"/>
      <c r="S2082" s="62"/>
      <c r="T2082" s="73"/>
      <c r="U2082" s="62"/>
      <c r="V2082" s="62"/>
      <c r="W2082" s="52"/>
      <c r="X2082" s="57"/>
      <c r="AA2082" s="47" t="str">
        <f>CONCATENATE("&gt;",F2082,"_",C2082," ",Z2082)</f>
        <v xml:space="preserve">&gt;_ </v>
      </c>
      <c r="AB2082" s="44">
        <f>P2082</f>
        <v>0</v>
      </c>
      <c r="AH2082" s="45">
        <v>2081</v>
      </c>
    </row>
    <row r="2083" spans="1:34" ht="14.25" customHeight="1" thickTop="1" thickBot="1" x14ac:dyDescent="0.25">
      <c r="A2083" s="71">
        <v>100</v>
      </c>
      <c r="B2083" s="53">
        <f>(I2083/1000)/(A2083/1000000)</f>
        <v>0</v>
      </c>
      <c r="F2083" s="81"/>
      <c r="I2083" s="49"/>
      <c r="J2083" s="95"/>
      <c r="L2083" s="50"/>
      <c r="N2083" s="75"/>
      <c r="O2083" s="61"/>
      <c r="Q2083" s="56"/>
      <c r="S2083" s="62"/>
      <c r="T2083" s="73"/>
      <c r="U2083" s="62"/>
      <c r="V2083" s="62"/>
      <c r="W2083" s="52"/>
      <c r="X2083" s="57"/>
      <c r="AA2083" s="47" t="str">
        <f>CONCATENATE("&gt;",F2083,"_",C2083," ",Z2083)</f>
        <v xml:space="preserve">&gt;_ </v>
      </c>
      <c r="AB2083" s="44">
        <f>P2083</f>
        <v>0</v>
      </c>
      <c r="AH2083" s="45">
        <v>2082</v>
      </c>
    </row>
    <row r="2084" spans="1:34" ht="14.25" customHeight="1" thickTop="1" thickBot="1" x14ac:dyDescent="0.25">
      <c r="A2084" s="71">
        <v>100</v>
      </c>
      <c r="B2084" s="53">
        <f>(I2084/1000)/(A2084/1000000)</f>
        <v>0</v>
      </c>
      <c r="F2084" s="81"/>
      <c r="I2084" s="49"/>
      <c r="J2084" s="95"/>
      <c r="L2084" s="50"/>
      <c r="N2084" s="75"/>
      <c r="O2084" s="61"/>
      <c r="Q2084" s="56"/>
      <c r="S2084" s="62"/>
      <c r="T2084" s="73"/>
      <c r="U2084" s="62"/>
      <c r="V2084" s="62"/>
      <c r="W2084" s="52"/>
      <c r="X2084" s="57"/>
      <c r="AA2084" s="47" t="str">
        <f>CONCATENATE("&gt;",F2084,"_",C2084," ",Z2084)</f>
        <v xml:space="preserve">&gt;_ </v>
      </c>
      <c r="AB2084" s="44">
        <f>P2084</f>
        <v>0</v>
      </c>
      <c r="AH2084" s="45">
        <v>2083</v>
      </c>
    </row>
    <row r="2085" spans="1:34" ht="14.25" customHeight="1" thickTop="1" thickBot="1" x14ac:dyDescent="0.25">
      <c r="A2085" s="71">
        <v>100</v>
      </c>
      <c r="B2085" s="53">
        <f>(I2085/1000)/(A2085/1000000)</f>
        <v>0</v>
      </c>
      <c r="F2085" s="81"/>
      <c r="I2085" s="49"/>
      <c r="J2085" s="95"/>
      <c r="L2085" s="50"/>
      <c r="N2085" s="75"/>
      <c r="O2085" s="61"/>
      <c r="Q2085" s="56"/>
      <c r="S2085" s="62"/>
      <c r="T2085" s="73"/>
      <c r="U2085" s="62"/>
      <c r="V2085" s="62"/>
      <c r="W2085" s="52"/>
      <c r="X2085" s="57"/>
      <c r="AA2085" s="47" t="str">
        <f>CONCATENATE("&gt;",F2085,"_",C2085," ",Z2085)</f>
        <v xml:space="preserve">&gt;_ </v>
      </c>
      <c r="AB2085" s="44">
        <f>P2085</f>
        <v>0</v>
      </c>
      <c r="AH2085" s="45">
        <v>2084</v>
      </c>
    </row>
    <row r="2086" spans="1:34" ht="14.25" customHeight="1" thickTop="1" thickBot="1" x14ac:dyDescent="0.25">
      <c r="A2086" s="71">
        <v>100</v>
      </c>
      <c r="B2086" s="53">
        <f>(I2086/1000)/(A2086/1000000)</f>
        <v>0</v>
      </c>
      <c r="F2086" s="81"/>
      <c r="I2086" s="49"/>
      <c r="J2086" s="95"/>
      <c r="L2086" s="50"/>
      <c r="N2086" s="75"/>
      <c r="O2086" s="61"/>
      <c r="Q2086" s="56"/>
      <c r="S2086" s="62"/>
      <c r="T2086" s="73"/>
      <c r="U2086" s="62"/>
      <c r="V2086" s="62"/>
      <c r="W2086" s="52"/>
      <c r="X2086" s="57"/>
      <c r="AA2086" s="47" t="str">
        <f>CONCATENATE("&gt;",F2086,"_",C2086," ",Z2086)</f>
        <v xml:space="preserve">&gt;_ </v>
      </c>
      <c r="AB2086" s="44">
        <f>P2086</f>
        <v>0</v>
      </c>
      <c r="AH2086" s="45">
        <v>2085</v>
      </c>
    </row>
    <row r="2087" spans="1:34" ht="14.25" customHeight="1" thickTop="1" thickBot="1" x14ac:dyDescent="0.25">
      <c r="A2087" s="71">
        <v>100</v>
      </c>
      <c r="B2087" s="53">
        <f>(I2087/1000)/(A2087/1000000)</f>
        <v>0</v>
      </c>
      <c r="F2087" s="81"/>
      <c r="I2087" s="49"/>
      <c r="J2087" s="95"/>
      <c r="L2087" s="50"/>
      <c r="N2087" s="75"/>
      <c r="O2087" s="61"/>
      <c r="Q2087" s="56"/>
      <c r="S2087" s="62"/>
      <c r="T2087" s="73"/>
      <c r="U2087" s="62"/>
      <c r="V2087" s="62"/>
      <c r="W2087" s="52"/>
      <c r="X2087" s="57"/>
      <c r="AA2087" s="47" t="str">
        <f>CONCATENATE("&gt;",F2087,"_",C2087," ",Z2087)</f>
        <v xml:space="preserve">&gt;_ </v>
      </c>
      <c r="AB2087" s="44">
        <f>P2087</f>
        <v>0</v>
      </c>
      <c r="AH2087" s="45">
        <v>2086</v>
      </c>
    </row>
    <row r="2088" spans="1:34" ht="14.25" customHeight="1" thickTop="1" thickBot="1" x14ac:dyDescent="0.25">
      <c r="A2088" s="71">
        <v>100</v>
      </c>
      <c r="B2088" s="53">
        <f>(I2088/1000)/(A2088/1000000)</f>
        <v>0</v>
      </c>
      <c r="F2088" s="81"/>
      <c r="I2088" s="49"/>
      <c r="J2088" s="95"/>
      <c r="L2088" s="50"/>
      <c r="N2088" s="75"/>
      <c r="O2088" s="61"/>
      <c r="Q2088" s="56"/>
      <c r="S2088" s="62"/>
      <c r="T2088" s="73"/>
      <c r="U2088" s="62"/>
      <c r="V2088" s="62"/>
      <c r="W2088" s="52"/>
      <c r="X2088" s="57"/>
      <c r="AA2088" s="47" t="str">
        <f>CONCATENATE("&gt;",F2088,"_",C2088," ",Z2088)</f>
        <v xml:space="preserve">&gt;_ </v>
      </c>
      <c r="AB2088" s="44">
        <f>P2088</f>
        <v>0</v>
      </c>
      <c r="AH2088" s="45">
        <v>2087</v>
      </c>
    </row>
    <row r="2089" spans="1:34" ht="14.25" customHeight="1" thickTop="1" thickBot="1" x14ac:dyDescent="0.25">
      <c r="A2089" s="71">
        <v>100</v>
      </c>
      <c r="B2089" s="53">
        <f>(I2089/1000)/(A2089/1000000)</f>
        <v>0</v>
      </c>
      <c r="F2089" s="81"/>
      <c r="I2089" s="49"/>
      <c r="J2089" s="95"/>
      <c r="L2089" s="50"/>
      <c r="N2089" s="75"/>
      <c r="O2089" s="61"/>
      <c r="Q2089" s="56"/>
      <c r="S2089" s="62"/>
      <c r="T2089" s="73"/>
      <c r="U2089" s="62"/>
      <c r="V2089" s="62"/>
      <c r="W2089" s="52"/>
      <c r="X2089" s="57"/>
      <c r="AA2089" s="47" t="str">
        <f>CONCATENATE("&gt;",F2089,"_",C2089," ",Z2089)</f>
        <v xml:space="preserve">&gt;_ </v>
      </c>
      <c r="AB2089" s="44">
        <f>P2089</f>
        <v>0</v>
      </c>
      <c r="AH2089" s="45">
        <v>2088</v>
      </c>
    </row>
    <row r="2090" spans="1:34" ht="14.25" customHeight="1" thickTop="1" thickBot="1" x14ac:dyDescent="0.25">
      <c r="A2090" s="71">
        <v>100</v>
      </c>
      <c r="B2090" s="53">
        <f>(I2090/1000)/(A2090/1000000)</f>
        <v>0</v>
      </c>
      <c r="F2090" s="81"/>
      <c r="I2090" s="49"/>
      <c r="J2090" s="95"/>
      <c r="L2090" s="50"/>
      <c r="N2090" s="75"/>
      <c r="O2090" s="61"/>
      <c r="Q2090" s="56"/>
      <c r="S2090" s="62"/>
      <c r="T2090" s="73"/>
      <c r="U2090" s="62"/>
      <c r="V2090" s="62"/>
      <c r="W2090" s="52"/>
      <c r="X2090" s="57"/>
      <c r="AA2090" s="47" t="str">
        <f>CONCATENATE("&gt;",F2090,"_",C2090," ",Z2090)</f>
        <v xml:space="preserve">&gt;_ </v>
      </c>
      <c r="AB2090" s="44">
        <f>P2090</f>
        <v>0</v>
      </c>
      <c r="AH2090" s="45">
        <v>2089</v>
      </c>
    </row>
    <row r="2091" spans="1:34" ht="14.25" customHeight="1" thickTop="1" thickBot="1" x14ac:dyDescent="0.25">
      <c r="A2091" s="71">
        <v>100</v>
      </c>
      <c r="B2091" s="53">
        <f>(I2091/1000)/(A2091/1000000)</f>
        <v>0</v>
      </c>
      <c r="F2091" s="81"/>
      <c r="I2091" s="49"/>
      <c r="J2091" s="95"/>
      <c r="L2091" s="50"/>
      <c r="N2091" s="75"/>
      <c r="O2091" s="61"/>
      <c r="Q2091" s="56"/>
      <c r="S2091" s="62"/>
      <c r="T2091" s="73"/>
      <c r="U2091" s="62"/>
      <c r="V2091" s="62"/>
      <c r="W2091" s="52"/>
      <c r="X2091" s="57"/>
      <c r="AA2091" s="47" t="str">
        <f>CONCATENATE("&gt;",F2091,"_",C2091," ",Z2091)</f>
        <v xml:space="preserve">&gt;_ </v>
      </c>
      <c r="AB2091" s="44">
        <f>P2091</f>
        <v>0</v>
      </c>
      <c r="AH2091" s="45">
        <v>2090</v>
      </c>
    </row>
    <row r="2092" spans="1:34" ht="14.25" customHeight="1" thickTop="1" thickBot="1" x14ac:dyDescent="0.25">
      <c r="A2092" s="71">
        <v>100</v>
      </c>
      <c r="B2092" s="53">
        <f>(I2092/1000)/(A2092/1000000)</f>
        <v>0</v>
      </c>
      <c r="F2092" s="81"/>
      <c r="I2092" s="49"/>
      <c r="J2092" s="95"/>
      <c r="L2092" s="50"/>
      <c r="N2092" s="75"/>
      <c r="O2092" s="61"/>
      <c r="Q2092" s="56"/>
      <c r="S2092" s="62"/>
      <c r="T2092" s="73"/>
      <c r="U2092" s="62"/>
      <c r="V2092" s="62"/>
      <c r="W2092" s="52"/>
      <c r="X2092" s="57"/>
      <c r="AA2092" s="47" t="str">
        <f>CONCATENATE("&gt;",F2092,"_",C2092," ",Z2092)</f>
        <v xml:space="preserve">&gt;_ </v>
      </c>
      <c r="AB2092" s="44">
        <f>P2092</f>
        <v>0</v>
      </c>
      <c r="AH2092" s="45">
        <v>2091</v>
      </c>
    </row>
    <row r="2093" spans="1:34" ht="14.25" customHeight="1" thickTop="1" thickBot="1" x14ac:dyDescent="0.25">
      <c r="A2093" s="71">
        <v>100</v>
      </c>
      <c r="B2093" s="53">
        <f>(I2093/1000)/(A2093/1000000)</f>
        <v>0</v>
      </c>
      <c r="F2093" s="81"/>
      <c r="I2093" s="49"/>
      <c r="J2093" s="95"/>
      <c r="L2093" s="50"/>
      <c r="N2093" s="75"/>
      <c r="O2093" s="61"/>
      <c r="Q2093" s="56"/>
      <c r="S2093" s="62"/>
      <c r="T2093" s="73"/>
      <c r="U2093" s="62"/>
      <c r="V2093" s="62"/>
      <c r="W2093" s="52"/>
      <c r="X2093" s="57"/>
      <c r="AA2093" s="47" t="str">
        <f>CONCATENATE("&gt;",F2093,"_",C2093," ",Z2093)</f>
        <v xml:space="preserve">&gt;_ </v>
      </c>
      <c r="AB2093" s="44">
        <f>P2093</f>
        <v>0</v>
      </c>
      <c r="AH2093" s="45">
        <v>2092</v>
      </c>
    </row>
    <row r="2094" spans="1:34" ht="14.25" customHeight="1" thickTop="1" thickBot="1" x14ac:dyDescent="0.25">
      <c r="A2094" s="71">
        <v>100</v>
      </c>
      <c r="B2094" s="53">
        <f>(I2094/1000)/(A2094/1000000)</f>
        <v>0</v>
      </c>
      <c r="F2094" s="81"/>
      <c r="I2094" s="49"/>
      <c r="J2094" s="95"/>
      <c r="L2094" s="50"/>
      <c r="N2094" s="75"/>
      <c r="O2094" s="61"/>
      <c r="Q2094" s="56"/>
      <c r="S2094" s="62"/>
      <c r="T2094" s="73"/>
      <c r="U2094" s="62"/>
      <c r="V2094" s="62"/>
      <c r="W2094" s="52"/>
      <c r="X2094" s="57"/>
      <c r="AA2094" s="47" t="str">
        <f>CONCATENATE("&gt;",F2094,"_",C2094," ",Z2094)</f>
        <v xml:space="preserve">&gt;_ </v>
      </c>
      <c r="AB2094" s="44">
        <f>P2094</f>
        <v>0</v>
      </c>
      <c r="AH2094" s="45">
        <v>2093</v>
      </c>
    </row>
    <row r="2095" spans="1:34" ht="14.25" customHeight="1" thickTop="1" thickBot="1" x14ac:dyDescent="0.25">
      <c r="A2095" s="71">
        <v>100</v>
      </c>
      <c r="B2095" s="53">
        <f>(I2095/1000)/(A2095/1000000)</f>
        <v>0</v>
      </c>
      <c r="F2095" s="81"/>
      <c r="I2095" s="49"/>
      <c r="J2095" s="95"/>
      <c r="L2095" s="50"/>
      <c r="N2095" s="75"/>
      <c r="O2095" s="61"/>
      <c r="Q2095" s="56"/>
      <c r="S2095" s="62"/>
      <c r="T2095" s="73"/>
      <c r="U2095" s="62"/>
      <c r="V2095" s="62"/>
      <c r="W2095" s="52"/>
      <c r="X2095" s="57"/>
      <c r="AA2095" s="47" t="str">
        <f>CONCATENATE("&gt;",F2095,"_",C2095," ",Z2095)</f>
        <v xml:space="preserve">&gt;_ </v>
      </c>
      <c r="AB2095" s="44">
        <f>P2095</f>
        <v>0</v>
      </c>
      <c r="AH2095" s="45">
        <v>2094</v>
      </c>
    </row>
    <row r="2096" spans="1:34" ht="14.25" customHeight="1" thickTop="1" thickBot="1" x14ac:dyDescent="0.25">
      <c r="A2096" s="71">
        <v>100</v>
      </c>
      <c r="B2096" s="53">
        <f>(I2096/1000)/(A2096/1000000)</f>
        <v>0</v>
      </c>
      <c r="F2096" s="81"/>
      <c r="I2096" s="49"/>
      <c r="J2096" s="95"/>
      <c r="L2096" s="50"/>
      <c r="N2096" s="75"/>
      <c r="O2096" s="61"/>
      <c r="Q2096" s="56"/>
      <c r="S2096" s="62"/>
      <c r="T2096" s="73"/>
      <c r="U2096" s="62"/>
      <c r="V2096" s="62"/>
      <c r="W2096" s="52"/>
      <c r="X2096" s="57"/>
      <c r="AA2096" s="47" t="str">
        <f>CONCATENATE("&gt;",F2096,"_",C2096," ",Z2096)</f>
        <v xml:space="preserve">&gt;_ </v>
      </c>
      <c r="AB2096" s="44">
        <f>P2096</f>
        <v>0</v>
      </c>
      <c r="AH2096" s="45">
        <v>2095</v>
      </c>
    </row>
    <row r="2097" spans="1:34" ht="14.25" customHeight="1" thickTop="1" thickBot="1" x14ac:dyDescent="0.25">
      <c r="A2097" s="71">
        <v>100</v>
      </c>
      <c r="B2097" s="53">
        <f>(I2097/1000)/(A2097/1000000)</f>
        <v>0</v>
      </c>
      <c r="F2097" s="81"/>
      <c r="I2097" s="49"/>
      <c r="J2097" s="95"/>
      <c r="L2097" s="50"/>
      <c r="N2097" s="75"/>
      <c r="O2097" s="61"/>
      <c r="Q2097" s="56"/>
      <c r="S2097" s="62"/>
      <c r="T2097" s="73"/>
      <c r="U2097" s="62"/>
      <c r="V2097" s="62"/>
      <c r="W2097" s="52"/>
      <c r="X2097" s="57"/>
      <c r="AA2097" s="47" t="str">
        <f>CONCATENATE("&gt;",F2097,"_",C2097," ",Z2097)</f>
        <v xml:space="preserve">&gt;_ </v>
      </c>
      <c r="AB2097" s="44">
        <f>P2097</f>
        <v>0</v>
      </c>
      <c r="AH2097" s="45">
        <v>2096</v>
      </c>
    </row>
    <row r="2098" spans="1:34" ht="14.25" customHeight="1" thickTop="1" thickBot="1" x14ac:dyDescent="0.25">
      <c r="A2098" s="71">
        <v>100</v>
      </c>
      <c r="B2098" s="53">
        <f>(I2098/1000)/(A2098/1000000)</f>
        <v>0</v>
      </c>
      <c r="F2098" s="81"/>
      <c r="I2098" s="49"/>
      <c r="J2098" s="95"/>
      <c r="L2098" s="50"/>
      <c r="N2098" s="75"/>
      <c r="O2098" s="61"/>
      <c r="Q2098" s="56"/>
      <c r="S2098" s="62"/>
      <c r="T2098" s="73"/>
      <c r="U2098" s="62"/>
      <c r="V2098" s="62"/>
      <c r="W2098" s="52"/>
      <c r="X2098" s="57"/>
      <c r="AA2098" s="47" t="str">
        <f>CONCATENATE("&gt;",F2098,"_",C2098," ",Z2098)</f>
        <v xml:space="preserve">&gt;_ </v>
      </c>
      <c r="AB2098" s="44">
        <f>P2098</f>
        <v>0</v>
      </c>
      <c r="AH2098" s="45">
        <v>2097</v>
      </c>
    </row>
    <row r="2099" spans="1:34" ht="14.25" customHeight="1" thickTop="1" thickBot="1" x14ac:dyDescent="0.25">
      <c r="A2099" s="71">
        <v>100</v>
      </c>
      <c r="B2099" s="53">
        <f>(I2099/1000)/(A2099/1000000)</f>
        <v>0</v>
      </c>
      <c r="F2099" s="81"/>
      <c r="I2099" s="49"/>
      <c r="J2099" s="95"/>
      <c r="L2099" s="50"/>
      <c r="N2099" s="75"/>
      <c r="O2099" s="61"/>
      <c r="Q2099" s="56"/>
      <c r="S2099" s="62"/>
      <c r="T2099" s="73"/>
      <c r="U2099" s="62"/>
      <c r="V2099" s="62"/>
      <c r="W2099" s="52"/>
      <c r="X2099" s="57"/>
      <c r="AA2099" s="47" t="str">
        <f>CONCATENATE("&gt;",F2099,"_",C2099," ",Z2099)</f>
        <v xml:space="preserve">&gt;_ </v>
      </c>
      <c r="AB2099" s="44">
        <f>P2099</f>
        <v>0</v>
      </c>
      <c r="AH2099" s="45">
        <v>2098</v>
      </c>
    </row>
    <row r="2100" spans="1:34" ht="14.25" customHeight="1" thickTop="1" thickBot="1" x14ac:dyDescent="0.25">
      <c r="A2100" s="71">
        <v>100</v>
      </c>
      <c r="B2100" s="53">
        <f>(I2100/1000)/(A2100/1000000)</f>
        <v>0</v>
      </c>
      <c r="F2100" s="81"/>
      <c r="I2100" s="49"/>
      <c r="J2100" s="95"/>
      <c r="L2100" s="50"/>
      <c r="N2100" s="75"/>
      <c r="O2100" s="61"/>
      <c r="Q2100" s="56"/>
      <c r="S2100" s="62"/>
      <c r="T2100" s="73"/>
      <c r="U2100" s="62"/>
      <c r="V2100" s="62"/>
      <c r="W2100" s="52"/>
      <c r="X2100" s="57"/>
      <c r="AA2100" s="47" t="str">
        <f>CONCATENATE("&gt;",F2100,"_",C2100," ",Z2100)</f>
        <v xml:space="preserve">&gt;_ </v>
      </c>
      <c r="AB2100" s="44">
        <f>P2100</f>
        <v>0</v>
      </c>
      <c r="AH2100" s="45">
        <v>2099</v>
      </c>
    </row>
    <row r="2101" spans="1:34" ht="14.25" customHeight="1" thickTop="1" thickBot="1" x14ac:dyDescent="0.25">
      <c r="A2101" s="71">
        <v>100</v>
      </c>
      <c r="B2101" s="53">
        <f>(I2101/1000)/(A2101/1000000)</f>
        <v>0</v>
      </c>
      <c r="F2101" s="81"/>
      <c r="I2101" s="49"/>
      <c r="J2101" s="95"/>
      <c r="L2101" s="50"/>
      <c r="N2101" s="75"/>
      <c r="O2101" s="61"/>
      <c r="Q2101" s="56"/>
      <c r="S2101" s="62"/>
      <c r="T2101" s="73"/>
      <c r="U2101" s="62"/>
      <c r="V2101" s="62"/>
      <c r="W2101" s="52"/>
      <c r="X2101" s="57"/>
      <c r="AA2101" s="47" t="str">
        <f>CONCATENATE("&gt;",F2101,"_",C2101," ",Z2101)</f>
        <v xml:space="preserve">&gt;_ </v>
      </c>
      <c r="AB2101" s="44">
        <f>P2101</f>
        <v>0</v>
      </c>
      <c r="AH2101" s="45">
        <v>2100</v>
      </c>
    </row>
    <row r="2102" spans="1:34" ht="14.25" customHeight="1" thickTop="1" thickBot="1" x14ac:dyDescent="0.25">
      <c r="A2102" s="71">
        <v>100</v>
      </c>
      <c r="B2102" s="53">
        <f>(I2102/1000)/(A2102/1000000)</f>
        <v>0</v>
      </c>
      <c r="F2102" s="81"/>
      <c r="I2102" s="49"/>
      <c r="J2102" s="95"/>
      <c r="L2102" s="50"/>
      <c r="N2102" s="75"/>
      <c r="O2102" s="61"/>
      <c r="Q2102" s="56"/>
      <c r="S2102" s="62"/>
      <c r="T2102" s="73"/>
      <c r="U2102" s="62"/>
      <c r="V2102" s="62"/>
      <c r="W2102" s="52"/>
      <c r="X2102" s="57"/>
      <c r="AA2102" s="47" t="str">
        <f>CONCATENATE("&gt;",F2102,"_",C2102," ",Z2102)</f>
        <v xml:space="preserve">&gt;_ </v>
      </c>
      <c r="AB2102" s="44">
        <f>P2102</f>
        <v>0</v>
      </c>
      <c r="AH2102" s="45">
        <v>2101</v>
      </c>
    </row>
    <row r="2103" spans="1:34" ht="14.25" customHeight="1" thickTop="1" thickBot="1" x14ac:dyDescent="0.25">
      <c r="A2103" s="71">
        <v>100</v>
      </c>
      <c r="B2103" s="53">
        <f>(I2103/1000)/(A2103/1000000)</f>
        <v>0</v>
      </c>
      <c r="F2103" s="81"/>
      <c r="I2103" s="49"/>
      <c r="J2103" s="95"/>
      <c r="L2103" s="50"/>
      <c r="N2103" s="75"/>
      <c r="O2103" s="61"/>
      <c r="Q2103" s="56"/>
      <c r="S2103" s="62"/>
      <c r="T2103" s="73"/>
      <c r="U2103" s="62"/>
      <c r="V2103" s="62"/>
      <c r="W2103" s="52"/>
      <c r="X2103" s="57"/>
      <c r="AA2103" s="47" t="str">
        <f>CONCATENATE("&gt;",F2103,"_",C2103," ",Z2103)</f>
        <v xml:space="preserve">&gt;_ </v>
      </c>
      <c r="AB2103" s="44">
        <f>P2103</f>
        <v>0</v>
      </c>
      <c r="AH2103" s="45">
        <v>2102</v>
      </c>
    </row>
    <row r="2104" spans="1:34" ht="14.25" customHeight="1" thickTop="1" thickBot="1" x14ac:dyDescent="0.25">
      <c r="A2104" s="71">
        <v>100</v>
      </c>
      <c r="B2104" s="53">
        <f>(I2104/1000)/(A2104/1000000)</f>
        <v>0</v>
      </c>
      <c r="F2104" s="81"/>
      <c r="I2104" s="49"/>
      <c r="J2104" s="95"/>
      <c r="L2104" s="50"/>
      <c r="N2104" s="75"/>
      <c r="O2104" s="61"/>
      <c r="Q2104" s="56"/>
      <c r="S2104" s="62"/>
      <c r="T2104" s="73"/>
      <c r="U2104" s="62"/>
      <c r="V2104" s="62"/>
      <c r="W2104" s="52"/>
      <c r="X2104" s="57"/>
      <c r="AA2104" s="47" t="str">
        <f>CONCATENATE("&gt;",F2104,"_",C2104," ",Z2104)</f>
        <v xml:space="preserve">&gt;_ </v>
      </c>
      <c r="AB2104" s="44">
        <f>P2104</f>
        <v>0</v>
      </c>
      <c r="AH2104" s="45">
        <v>2103</v>
      </c>
    </row>
    <row r="2105" spans="1:34" ht="14.25" customHeight="1" thickTop="1" thickBot="1" x14ac:dyDescent="0.25">
      <c r="A2105" s="71">
        <v>100</v>
      </c>
      <c r="B2105" s="53">
        <f>(I2105/1000)/(A2105/1000000)</f>
        <v>0</v>
      </c>
      <c r="F2105" s="81"/>
      <c r="I2105" s="49"/>
      <c r="J2105" s="95"/>
      <c r="L2105" s="50"/>
      <c r="N2105" s="75"/>
      <c r="O2105" s="61"/>
      <c r="Q2105" s="56"/>
      <c r="S2105" s="62"/>
      <c r="T2105" s="73"/>
      <c r="U2105" s="62"/>
      <c r="V2105" s="62"/>
      <c r="W2105" s="52"/>
      <c r="X2105" s="57"/>
      <c r="AA2105" s="47" t="str">
        <f>CONCATENATE("&gt;",F2105,"_",C2105," ",Z2105)</f>
        <v xml:space="preserve">&gt;_ </v>
      </c>
      <c r="AB2105" s="44">
        <f>P2105</f>
        <v>0</v>
      </c>
      <c r="AH2105" s="45">
        <v>2104</v>
      </c>
    </row>
    <row r="2106" spans="1:34" ht="14.25" customHeight="1" thickTop="1" thickBot="1" x14ac:dyDescent="0.25">
      <c r="A2106" s="71">
        <v>100</v>
      </c>
      <c r="B2106" s="53">
        <f>(I2106/1000)/(A2106/1000000)</f>
        <v>0</v>
      </c>
      <c r="F2106" s="81"/>
      <c r="I2106" s="49"/>
      <c r="J2106" s="95"/>
      <c r="L2106" s="50"/>
      <c r="N2106" s="75"/>
      <c r="O2106" s="61"/>
      <c r="Q2106" s="56"/>
      <c r="S2106" s="62"/>
      <c r="T2106" s="73"/>
      <c r="U2106" s="62"/>
      <c r="V2106" s="62"/>
      <c r="W2106" s="52"/>
      <c r="X2106" s="57"/>
      <c r="AA2106" s="47" t="str">
        <f>CONCATENATE("&gt;",F2106,"_",C2106," ",Z2106)</f>
        <v xml:space="preserve">&gt;_ </v>
      </c>
      <c r="AB2106" s="44">
        <f>P2106</f>
        <v>0</v>
      </c>
      <c r="AH2106" s="45">
        <v>2105</v>
      </c>
    </row>
    <row r="2107" spans="1:34" ht="14.25" customHeight="1" thickTop="1" thickBot="1" x14ac:dyDescent="0.25">
      <c r="A2107" s="71">
        <v>100</v>
      </c>
      <c r="B2107" s="53">
        <f>(I2107/1000)/(A2107/1000000)</f>
        <v>0</v>
      </c>
      <c r="F2107" s="81"/>
      <c r="I2107" s="49"/>
      <c r="J2107" s="95"/>
      <c r="L2107" s="50"/>
      <c r="N2107" s="75"/>
      <c r="O2107" s="61"/>
      <c r="Q2107" s="56"/>
      <c r="S2107" s="62"/>
      <c r="T2107" s="73"/>
      <c r="U2107" s="62"/>
      <c r="V2107" s="62"/>
      <c r="W2107" s="52"/>
      <c r="X2107" s="57"/>
      <c r="AA2107" s="47" t="str">
        <f>CONCATENATE("&gt;",F2107,"_",C2107," ",Z2107)</f>
        <v xml:space="preserve">&gt;_ </v>
      </c>
      <c r="AB2107" s="44">
        <f>P2107</f>
        <v>0</v>
      </c>
      <c r="AH2107" s="45">
        <v>2106</v>
      </c>
    </row>
    <row r="2108" spans="1:34" ht="14.25" customHeight="1" thickTop="1" thickBot="1" x14ac:dyDescent="0.25">
      <c r="A2108" s="71">
        <v>100</v>
      </c>
      <c r="B2108" s="53">
        <f>(I2108/1000)/(A2108/1000000)</f>
        <v>0</v>
      </c>
      <c r="F2108" s="81"/>
      <c r="I2108" s="49"/>
      <c r="J2108" s="95"/>
      <c r="L2108" s="50"/>
      <c r="N2108" s="75"/>
      <c r="O2108" s="61"/>
      <c r="Q2108" s="56"/>
      <c r="S2108" s="62"/>
      <c r="T2108" s="73"/>
      <c r="U2108" s="62"/>
      <c r="V2108" s="62"/>
      <c r="W2108" s="52"/>
      <c r="X2108" s="57"/>
      <c r="AA2108" s="47" t="str">
        <f>CONCATENATE("&gt;",F2108,"_",C2108," ",Z2108)</f>
        <v xml:space="preserve">&gt;_ </v>
      </c>
      <c r="AB2108" s="44">
        <f>P2108</f>
        <v>0</v>
      </c>
      <c r="AH2108" s="45">
        <v>2107</v>
      </c>
    </row>
    <row r="2109" spans="1:34" ht="14.25" customHeight="1" thickTop="1" thickBot="1" x14ac:dyDescent="0.25">
      <c r="A2109" s="71">
        <v>100</v>
      </c>
      <c r="B2109" s="53">
        <f>(I2109/1000)/(A2109/1000000)</f>
        <v>0</v>
      </c>
      <c r="F2109" s="81"/>
      <c r="I2109" s="49"/>
      <c r="J2109" s="95"/>
      <c r="L2109" s="50"/>
      <c r="N2109" s="75"/>
      <c r="O2109" s="61"/>
      <c r="Q2109" s="56"/>
      <c r="S2109" s="62"/>
      <c r="T2109" s="73"/>
      <c r="U2109" s="62"/>
      <c r="V2109" s="62"/>
      <c r="W2109" s="52"/>
      <c r="X2109" s="57"/>
      <c r="AA2109" s="47" t="str">
        <f>CONCATENATE("&gt;",F2109,"_",C2109," ",Z2109)</f>
        <v xml:space="preserve">&gt;_ </v>
      </c>
      <c r="AB2109" s="44">
        <f>P2109</f>
        <v>0</v>
      </c>
      <c r="AH2109" s="45">
        <v>2108</v>
      </c>
    </row>
    <row r="2110" spans="1:34" ht="14.25" customHeight="1" thickTop="1" thickBot="1" x14ac:dyDescent="0.25">
      <c r="A2110" s="71">
        <v>100</v>
      </c>
      <c r="B2110" s="53">
        <f>(I2110/1000)/(A2110/1000000)</f>
        <v>0</v>
      </c>
      <c r="F2110" s="81"/>
      <c r="I2110" s="49"/>
      <c r="J2110" s="95"/>
      <c r="L2110" s="50"/>
      <c r="N2110" s="75"/>
      <c r="O2110" s="61"/>
      <c r="Q2110" s="56"/>
      <c r="S2110" s="62"/>
      <c r="T2110" s="73"/>
      <c r="U2110" s="62"/>
      <c r="V2110" s="62"/>
      <c r="W2110" s="52"/>
      <c r="X2110" s="57"/>
      <c r="AA2110" s="47" t="str">
        <f>CONCATENATE("&gt;",F2110,"_",C2110," ",Z2110)</f>
        <v xml:space="preserve">&gt;_ </v>
      </c>
      <c r="AB2110" s="44">
        <f>P2110</f>
        <v>0</v>
      </c>
      <c r="AH2110" s="45">
        <v>2109</v>
      </c>
    </row>
    <row r="2111" spans="1:34" ht="14.25" customHeight="1" thickTop="1" thickBot="1" x14ac:dyDescent="0.25">
      <c r="A2111" s="71">
        <v>100</v>
      </c>
      <c r="B2111" s="53">
        <f>(I2111/1000)/(A2111/1000000)</f>
        <v>0</v>
      </c>
      <c r="F2111" s="81"/>
      <c r="I2111" s="49"/>
      <c r="J2111" s="95"/>
      <c r="L2111" s="50"/>
      <c r="N2111" s="75"/>
      <c r="O2111" s="61"/>
      <c r="Q2111" s="56"/>
      <c r="S2111" s="62"/>
      <c r="T2111" s="73"/>
      <c r="U2111" s="62"/>
      <c r="V2111" s="62"/>
      <c r="W2111" s="52"/>
      <c r="X2111" s="57"/>
      <c r="AA2111" s="47" t="str">
        <f>CONCATENATE("&gt;",F2111,"_",C2111," ",Z2111)</f>
        <v xml:space="preserve">&gt;_ </v>
      </c>
      <c r="AB2111" s="44">
        <f>P2111</f>
        <v>0</v>
      </c>
      <c r="AH2111" s="45">
        <v>2110</v>
      </c>
    </row>
    <row r="2112" spans="1:34" ht="14.25" customHeight="1" thickTop="1" thickBot="1" x14ac:dyDescent="0.25">
      <c r="A2112" s="71">
        <v>100</v>
      </c>
      <c r="B2112" s="53">
        <f>(I2112/1000)/(A2112/1000000)</f>
        <v>0</v>
      </c>
      <c r="F2112" s="81"/>
      <c r="I2112" s="49"/>
      <c r="J2112" s="95"/>
      <c r="L2112" s="50"/>
      <c r="N2112" s="75"/>
      <c r="O2112" s="61"/>
      <c r="Q2112" s="56"/>
      <c r="S2112" s="62"/>
      <c r="T2112" s="73"/>
      <c r="U2112" s="62"/>
      <c r="V2112" s="62"/>
      <c r="W2112" s="52"/>
      <c r="X2112" s="57"/>
      <c r="AA2112" s="47" t="str">
        <f>CONCATENATE("&gt;",F2112,"_",C2112," ",Z2112)</f>
        <v xml:space="preserve">&gt;_ </v>
      </c>
      <c r="AB2112" s="44">
        <f>P2112</f>
        <v>0</v>
      </c>
      <c r="AH2112" s="45">
        <v>2111</v>
      </c>
    </row>
    <row r="2113" spans="1:34" ht="14.25" customHeight="1" thickTop="1" thickBot="1" x14ac:dyDescent="0.25">
      <c r="A2113" s="71">
        <v>100</v>
      </c>
      <c r="B2113" s="53">
        <f>(I2113/1000)/(A2113/1000000)</f>
        <v>0</v>
      </c>
      <c r="F2113" s="81"/>
      <c r="I2113" s="49"/>
      <c r="J2113" s="95"/>
      <c r="L2113" s="50"/>
      <c r="N2113" s="75"/>
      <c r="O2113" s="61"/>
      <c r="Q2113" s="56"/>
      <c r="S2113" s="62"/>
      <c r="T2113" s="73"/>
      <c r="U2113" s="62"/>
      <c r="V2113" s="62"/>
      <c r="W2113" s="52"/>
      <c r="X2113" s="57"/>
      <c r="AA2113" s="47" t="str">
        <f>CONCATENATE("&gt;",F2113,"_",C2113," ",Z2113)</f>
        <v xml:space="preserve">&gt;_ </v>
      </c>
      <c r="AB2113" s="44">
        <f>P2113</f>
        <v>0</v>
      </c>
      <c r="AH2113" s="45">
        <v>2112</v>
      </c>
    </row>
    <row r="2114" spans="1:34" ht="14.25" customHeight="1" thickTop="1" thickBot="1" x14ac:dyDescent="0.25">
      <c r="A2114" s="71">
        <v>100</v>
      </c>
      <c r="B2114" s="53">
        <f>(I2114/1000)/(A2114/1000000)</f>
        <v>0</v>
      </c>
      <c r="F2114" s="81"/>
      <c r="I2114" s="49"/>
      <c r="J2114" s="95"/>
      <c r="L2114" s="50"/>
      <c r="N2114" s="75"/>
      <c r="O2114" s="61"/>
      <c r="Q2114" s="56"/>
      <c r="S2114" s="62"/>
      <c r="T2114" s="73"/>
      <c r="U2114" s="62"/>
      <c r="V2114" s="62"/>
      <c r="W2114" s="52"/>
      <c r="X2114" s="57"/>
      <c r="AA2114" s="47" t="str">
        <f>CONCATENATE("&gt;",F2114,"_",C2114," ",Z2114)</f>
        <v xml:space="preserve">&gt;_ </v>
      </c>
      <c r="AB2114" s="44">
        <f>P2114</f>
        <v>0</v>
      </c>
      <c r="AH2114" s="45">
        <v>2113</v>
      </c>
    </row>
    <row r="2115" spans="1:34" ht="14.25" customHeight="1" thickTop="1" thickBot="1" x14ac:dyDescent="0.25">
      <c r="A2115" s="71">
        <v>100</v>
      </c>
      <c r="B2115" s="53">
        <f>(I2115/1000)/(A2115/1000000)</f>
        <v>0</v>
      </c>
      <c r="F2115" s="81"/>
      <c r="I2115" s="49"/>
      <c r="J2115" s="95"/>
      <c r="L2115" s="50"/>
      <c r="N2115" s="75"/>
      <c r="O2115" s="61"/>
      <c r="Q2115" s="56"/>
      <c r="S2115" s="62"/>
      <c r="T2115" s="73"/>
      <c r="U2115" s="62"/>
      <c r="V2115" s="62"/>
      <c r="W2115" s="52"/>
      <c r="X2115" s="57"/>
      <c r="AA2115" s="47" t="str">
        <f>CONCATENATE("&gt;",F2115,"_",C2115," ",Z2115)</f>
        <v xml:space="preserve">&gt;_ </v>
      </c>
      <c r="AB2115" s="44">
        <f>P2115</f>
        <v>0</v>
      </c>
      <c r="AH2115" s="45">
        <v>2114</v>
      </c>
    </row>
    <row r="2116" spans="1:34" ht="14.25" customHeight="1" thickTop="1" thickBot="1" x14ac:dyDescent="0.25">
      <c r="A2116" s="71">
        <v>100</v>
      </c>
      <c r="B2116" s="53">
        <f>(I2116/1000)/(A2116/1000000)</f>
        <v>0</v>
      </c>
      <c r="F2116" s="81"/>
      <c r="I2116" s="49"/>
      <c r="J2116" s="95"/>
      <c r="L2116" s="50"/>
      <c r="N2116" s="75"/>
      <c r="O2116" s="61"/>
      <c r="Q2116" s="56"/>
      <c r="S2116" s="62"/>
      <c r="T2116" s="73"/>
      <c r="U2116" s="62"/>
      <c r="V2116" s="62"/>
      <c r="W2116" s="52"/>
      <c r="X2116" s="57"/>
      <c r="AA2116" s="47" t="str">
        <f>CONCATENATE("&gt;",F2116,"_",C2116," ",Z2116)</f>
        <v xml:space="preserve">&gt;_ </v>
      </c>
      <c r="AB2116" s="44">
        <f>P2116</f>
        <v>0</v>
      </c>
      <c r="AH2116" s="45">
        <v>2115</v>
      </c>
    </row>
    <row r="2117" spans="1:34" ht="14.25" customHeight="1" thickTop="1" thickBot="1" x14ac:dyDescent="0.25">
      <c r="A2117" s="71">
        <v>100</v>
      </c>
      <c r="B2117" s="53">
        <f>(I2117/1000)/(A2117/1000000)</f>
        <v>0</v>
      </c>
      <c r="F2117" s="81"/>
      <c r="I2117" s="49"/>
      <c r="J2117" s="95"/>
      <c r="L2117" s="50"/>
      <c r="N2117" s="75"/>
      <c r="O2117" s="61"/>
      <c r="Q2117" s="56"/>
      <c r="S2117" s="62"/>
      <c r="T2117" s="73"/>
      <c r="U2117" s="62"/>
      <c r="V2117" s="62"/>
      <c r="W2117" s="52"/>
      <c r="X2117" s="57"/>
      <c r="AA2117" s="47" t="str">
        <f>CONCATENATE("&gt;",F2117,"_",C2117," ",Z2117)</f>
        <v xml:space="preserve">&gt;_ </v>
      </c>
      <c r="AB2117" s="44">
        <f>P2117</f>
        <v>0</v>
      </c>
      <c r="AH2117" s="45">
        <v>2116</v>
      </c>
    </row>
    <row r="2118" spans="1:34" ht="14.25" customHeight="1" thickTop="1" thickBot="1" x14ac:dyDescent="0.25">
      <c r="A2118" s="71">
        <v>100</v>
      </c>
      <c r="B2118" s="53">
        <f>(I2118/1000)/(A2118/1000000)</f>
        <v>0</v>
      </c>
      <c r="F2118" s="81"/>
      <c r="I2118" s="49"/>
      <c r="J2118" s="95"/>
      <c r="L2118" s="50"/>
      <c r="N2118" s="75"/>
      <c r="O2118" s="61"/>
      <c r="Q2118" s="56"/>
      <c r="S2118" s="62"/>
      <c r="T2118" s="73"/>
      <c r="U2118" s="62"/>
      <c r="V2118" s="62"/>
      <c r="W2118" s="52"/>
      <c r="X2118" s="57"/>
      <c r="AA2118" s="47" t="str">
        <f>CONCATENATE("&gt;",F2118,"_",C2118," ",Z2118)</f>
        <v xml:space="preserve">&gt;_ </v>
      </c>
      <c r="AB2118" s="44">
        <f>P2118</f>
        <v>0</v>
      </c>
      <c r="AH2118" s="45">
        <v>2117</v>
      </c>
    </row>
    <row r="2119" spans="1:34" ht="14.25" customHeight="1" thickTop="1" thickBot="1" x14ac:dyDescent="0.25">
      <c r="A2119" s="71">
        <v>100</v>
      </c>
      <c r="B2119" s="53">
        <f>(I2119/1000)/(A2119/1000000)</f>
        <v>0</v>
      </c>
      <c r="F2119" s="81"/>
      <c r="I2119" s="49"/>
      <c r="J2119" s="95"/>
      <c r="L2119" s="50"/>
      <c r="N2119" s="75"/>
      <c r="O2119" s="61"/>
      <c r="Q2119" s="56"/>
      <c r="S2119" s="62"/>
      <c r="T2119" s="73"/>
      <c r="U2119" s="62"/>
      <c r="V2119" s="62"/>
      <c r="W2119" s="52"/>
      <c r="X2119" s="57"/>
      <c r="AA2119" s="47" t="str">
        <f>CONCATENATE("&gt;",F2119,"_",C2119," ",Z2119)</f>
        <v xml:space="preserve">&gt;_ </v>
      </c>
      <c r="AB2119" s="44">
        <f>P2119</f>
        <v>0</v>
      </c>
      <c r="AH2119" s="45">
        <v>2118</v>
      </c>
    </row>
    <row r="2120" spans="1:34" ht="14.25" customHeight="1" thickTop="1" thickBot="1" x14ac:dyDescent="0.25">
      <c r="A2120" s="71">
        <v>100</v>
      </c>
      <c r="B2120" s="53">
        <f>(I2120/1000)/(A2120/1000000)</f>
        <v>0</v>
      </c>
      <c r="F2120" s="81"/>
      <c r="I2120" s="49"/>
      <c r="J2120" s="95"/>
      <c r="L2120" s="50"/>
      <c r="N2120" s="75"/>
      <c r="O2120" s="61"/>
      <c r="Q2120" s="56"/>
      <c r="S2120" s="62"/>
      <c r="T2120" s="73"/>
      <c r="U2120" s="62"/>
      <c r="V2120" s="62"/>
      <c r="W2120" s="52"/>
      <c r="X2120" s="57"/>
      <c r="AA2120" s="47" t="str">
        <f>CONCATENATE("&gt;",F2120,"_",C2120," ",Z2120)</f>
        <v xml:space="preserve">&gt;_ </v>
      </c>
      <c r="AB2120" s="44">
        <f>P2120</f>
        <v>0</v>
      </c>
      <c r="AH2120" s="45">
        <v>2119</v>
      </c>
    </row>
    <row r="2121" spans="1:34" ht="14.25" customHeight="1" thickTop="1" thickBot="1" x14ac:dyDescent="0.25">
      <c r="A2121" s="71">
        <v>100</v>
      </c>
      <c r="B2121" s="53">
        <f>(I2121/1000)/(A2121/1000000)</f>
        <v>0</v>
      </c>
      <c r="F2121" s="81"/>
      <c r="I2121" s="49"/>
      <c r="J2121" s="95"/>
      <c r="L2121" s="50"/>
      <c r="N2121" s="75"/>
      <c r="O2121" s="61"/>
      <c r="Q2121" s="56"/>
      <c r="S2121" s="62"/>
      <c r="T2121" s="73"/>
      <c r="U2121" s="62"/>
      <c r="V2121" s="62"/>
      <c r="W2121" s="52"/>
      <c r="X2121" s="57"/>
      <c r="AA2121" s="47" t="str">
        <f>CONCATENATE("&gt;",F2121,"_",C2121," ",Z2121)</f>
        <v xml:space="preserve">&gt;_ </v>
      </c>
      <c r="AB2121" s="44">
        <f>P2121</f>
        <v>0</v>
      </c>
      <c r="AH2121" s="45">
        <v>2120</v>
      </c>
    </row>
    <row r="2122" spans="1:34" ht="14.25" customHeight="1" thickTop="1" thickBot="1" x14ac:dyDescent="0.25">
      <c r="A2122" s="71">
        <v>100</v>
      </c>
      <c r="B2122" s="53">
        <f>(I2122/1000)/(A2122/1000000)</f>
        <v>0</v>
      </c>
      <c r="F2122" s="81"/>
      <c r="I2122" s="49"/>
      <c r="J2122" s="95"/>
      <c r="L2122" s="50"/>
      <c r="N2122" s="75"/>
      <c r="O2122" s="61"/>
      <c r="Q2122" s="56"/>
      <c r="S2122" s="62"/>
      <c r="T2122" s="73"/>
      <c r="U2122" s="62"/>
      <c r="V2122" s="62"/>
      <c r="W2122" s="52"/>
      <c r="X2122" s="57"/>
      <c r="AA2122" s="47" t="str">
        <f>CONCATENATE("&gt;",F2122,"_",C2122," ",Z2122)</f>
        <v xml:space="preserve">&gt;_ </v>
      </c>
      <c r="AB2122" s="44">
        <f>P2122</f>
        <v>0</v>
      </c>
      <c r="AH2122" s="45">
        <v>2121</v>
      </c>
    </row>
    <row r="2123" spans="1:34" ht="14.25" customHeight="1" thickTop="1" thickBot="1" x14ac:dyDescent="0.25">
      <c r="A2123" s="71">
        <v>100</v>
      </c>
      <c r="B2123" s="53">
        <f>(I2123/1000)/(A2123/1000000)</f>
        <v>0</v>
      </c>
      <c r="F2123" s="81"/>
      <c r="I2123" s="49"/>
      <c r="J2123" s="95"/>
      <c r="L2123" s="50"/>
      <c r="N2123" s="75"/>
      <c r="O2123" s="61"/>
      <c r="Q2123" s="56"/>
      <c r="S2123" s="62"/>
      <c r="T2123" s="73"/>
      <c r="U2123" s="62"/>
      <c r="V2123" s="62"/>
      <c r="W2123" s="52"/>
      <c r="X2123" s="57"/>
      <c r="AA2123" s="47" t="str">
        <f>CONCATENATE("&gt;",F2123,"_",C2123," ",Z2123)</f>
        <v xml:space="preserve">&gt;_ </v>
      </c>
      <c r="AB2123" s="44">
        <f>P2123</f>
        <v>0</v>
      </c>
      <c r="AH2123" s="45">
        <v>2122</v>
      </c>
    </row>
    <row r="2124" spans="1:34" ht="14.25" customHeight="1" thickTop="1" thickBot="1" x14ac:dyDescent="0.25">
      <c r="A2124" s="71">
        <v>100</v>
      </c>
      <c r="B2124" s="53">
        <f>(I2124/1000)/(A2124/1000000)</f>
        <v>0</v>
      </c>
      <c r="F2124" s="81"/>
      <c r="I2124" s="49"/>
      <c r="J2124" s="95"/>
      <c r="L2124" s="50"/>
      <c r="N2124" s="75"/>
      <c r="O2124" s="61"/>
      <c r="Q2124" s="56"/>
      <c r="S2124" s="62"/>
      <c r="T2124" s="73"/>
      <c r="U2124" s="62"/>
      <c r="V2124" s="62"/>
      <c r="W2124" s="52"/>
      <c r="X2124" s="57"/>
      <c r="AA2124" s="47" t="str">
        <f>CONCATENATE("&gt;",F2124,"_",C2124," ",Z2124)</f>
        <v xml:space="preserve">&gt;_ </v>
      </c>
      <c r="AB2124" s="44">
        <f>P2124</f>
        <v>0</v>
      </c>
      <c r="AH2124" s="45">
        <v>2123</v>
      </c>
    </row>
    <row r="2125" spans="1:34" ht="14.25" customHeight="1" thickTop="1" thickBot="1" x14ac:dyDescent="0.25">
      <c r="A2125" s="71">
        <v>100</v>
      </c>
      <c r="B2125" s="53">
        <f>(I2125/1000)/(A2125/1000000)</f>
        <v>0</v>
      </c>
      <c r="F2125" s="81"/>
      <c r="I2125" s="49"/>
      <c r="J2125" s="95"/>
      <c r="L2125" s="50"/>
      <c r="N2125" s="75"/>
      <c r="O2125" s="61"/>
      <c r="Q2125" s="56"/>
      <c r="S2125" s="62"/>
      <c r="T2125" s="73"/>
      <c r="U2125" s="62"/>
      <c r="V2125" s="62"/>
      <c r="W2125" s="52"/>
      <c r="X2125" s="57"/>
      <c r="AA2125" s="47" t="str">
        <f>CONCATENATE("&gt;",F2125,"_",C2125," ",Z2125)</f>
        <v xml:space="preserve">&gt;_ </v>
      </c>
      <c r="AB2125" s="44">
        <f>P2125</f>
        <v>0</v>
      </c>
      <c r="AH2125" s="45">
        <v>2124</v>
      </c>
    </row>
    <row r="2126" spans="1:34" ht="14.25" customHeight="1" thickTop="1" thickBot="1" x14ac:dyDescent="0.25">
      <c r="A2126" s="71">
        <v>100</v>
      </c>
      <c r="B2126" s="53">
        <f>(I2126/1000)/(A2126/1000000)</f>
        <v>0</v>
      </c>
      <c r="F2126" s="81"/>
      <c r="I2126" s="49"/>
      <c r="J2126" s="95"/>
      <c r="L2126" s="50"/>
      <c r="N2126" s="75"/>
      <c r="O2126" s="61"/>
      <c r="Q2126" s="56"/>
      <c r="S2126" s="62"/>
      <c r="T2126" s="73"/>
      <c r="U2126" s="62"/>
      <c r="V2126" s="62"/>
      <c r="W2126" s="52"/>
      <c r="X2126" s="57"/>
      <c r="AA2126" s="47" t="str">
        <f>CONCATENATE("&gt;",F2126,"_",C2126," ",Z2126)</f>
        <v xml:space="preserve">&gt;_ </v>
      </c>
      <c r="AB2126" s="44">
        <f>P2126</f>
        <v>0</v>
      </c>
      <c r="AH2126" s="45">
        <v>2125</v>
      </c>
    </row>
    <row r="2127" spans="1:34" ht="14.25" customHeight="1" thickTop="1" thickBot="1" x14ac:dyDescent="0.25">
      <c r="A2127" s="71">
        <v>100</v>
      </c>
      <c r="B2127" s="53">
        <f>(I2127/1000)/(A2127/1000000)</f>
        <v>0</v>
      </c>
      <c r="F2127" s="81"/>
      <c r="I2127" s="49"/>
      <c r="J2127" s="95"/>
      <c r="L2127" s="50"/>
      <c r="N2127" s="75"/>
      <c r="O2127" s="61"/>
      <c r="Q2127" s="56"/>
      <c r="S2127" s="62"/>
      <c r="T2127" s="73"/>
      <c r="U2127" s="62"/>
      <c r="V2127" s="62"/>
      <c r="W2127" s="52"/>
      <c r="X2127" s="57"/>
      <c r="AA2127" s="47" t="str">
        <f>CONCATENATE("&gt;",F2127,"_",C2127," ",Z2127)</f>
        <v xml:space="preserve">&gt;_ </v>
      </c>
      <c r="AB2127" s="44">
        <f>P2127</f>
        <v>0</v>
      </c>
      <c r="AH2127" s="45">
        <v>2126</v>
      </c>
    </row>
    <row r="2128" spans="1:34" ht="14.25" customHeight="1" thickTop="1" thickBot="1" x14ac:dyDescent="0.25">
      <c r="A2128" s="71">
        <v>100</v>
      </c>
      <c r="B2128" s="53">
        <f>(I2128/1000)/(A2128/1000000)</f>
        <v>0</v>
      </c>
      <c r="F2128" s="81"/>
      <c r="I2128" s="49"/>
      <c r="J2128" s="95"/>
      <c r="L2128" s="50"/>
      <c r="N2128" s="75"/>
      <c r="O2128" s="61"/>
      <c r="Q2128" s="56"/>
      <c r="S2128" s="62"/>
      <c r="T2128" s="73"/>
      <c r="U2128" s="62"/>
      <c r="V2128" s="62"/>
      <c r="W2128" s="52"/>
      <c r="X2128" s="57"/>
      <c r="AA2128" s="47" t="str">
        <f>CONCATENATE("&gt;",F2128,"_",C2128," ",Z2128)</f>
        <v xml:space="preserve">&gt;_ </v>
      </c>
      <c r="AB2128" s="44">
        <f>P2128</f>
        <v>0</v>
      </c>
      <c r="AH2128" s="45">
        <v>2127</v>
      </c>
    </row>
    <row r="2129" spans="1:34" ht="14.25" customHeight="1" thickTop="1" thickBot="1" x14ac:dyDescent="0.25">
      <c r="A2129" s="71">
        <v>100</v>
      </c>
      <c r="B2129" s="53">
        <f>(I2129/1000)/(A2129/1000000)</f>
        <v>0</v>
      </c>
      <c r="F2129" s="81"/>
      <c r="I2129" s="49"/>
      <c r="J2129" s="95"/>
      <c r="L2129" s="50"/>
      <c r="N2129" s="75"/>
      <c r="O2129" s="61"/>
      <c r="Q2129" s="56"/>
      <c r="S2129" s="62"/>
      <c r="T2129" s="73"/>
      <c r="U2129" s="62"/>
      <c r="V2129" s="62"/>
      <c r="W2129" s="52"/>
      <c r="X2129" s="57"/>
      <c r="AA2129" s="47" t="str">
        <f>CONCATENATE("&gt;",F2129,"_",C2129," ",Z2129)</f>
        <v xml:space="preserve">&gt;_ </v>
      </c>
      <c r="AB2129" s="44">
        <f>P2129</f>
        <v>0</v>
      </c>
      <c r="AH2129" s="45">
        <v>2128</v>
      </c>
    </row>
    <row r="2130" spans="1:34" ht="14.25" customHeight="1" thickTop="1" thickBot="1" x14ac:dyDescent="0.25">
      <c r="A2130" s="71">
        <v>100</v>
      </c>
      <c r="B2130" s="53">
        <f>(I2130/1000)/(A2130/1000000)</f>
        <v>0</v>
      </c>
      <c r="F2130" s="81"/>
      <c r="I2130" s="49"/>
      <c r="J2130" s="95"/>
      <c r="L2130" s="50"/>
      <c r="N2130" s="75"/>
      <c r="O2130" s="61"/>
      <c r="Q2130" s="56"/>
      <c r="S2130" s="62"/>
      <c r="T2130" s="73"/>
      <c r="U2130" s="62"/>
      <c r="V2130" s="62"/>
      <c r="W2130" s="52"/>
      <c r="X2130" s="57"/>
      <c r="AA2130" s="47" t="str">
        <f>CONCATENATE("&gt;",F2130,"_",C2130," ",Z2130)</f>
        <v xml:space="preserve">&gt;_ </v>
      </c>
      <c r="AB2130" s="44">
        <f>P2130</f>
        <v>0</v>
      </c>
      <c r="AH2130" s="45">
        <v>2129</v>
      </c>
    </row>
    <row r="2131" spans="1:34" ht="14.25" customHeight="1" thickTop="1" thickBot="1" x14ac:dyDescent="0.25">
      <c r="A2131" s="71">
        <v>100</v>
      </c>
      <c r="B2131" s="53">
        <f>(I2131/1000)/(A2131/1000000)</f>
        <v>0</v>
      </c>
      <c r="F2131" s="81"/>
      <c r="I2131" s="49"/>
      <c r="J2131" s="95"/>
      <c r="L2131" s="50"/>
      <c r="N2131" s="75"/>
      <c r="O2131" s="61"/>
      <c r="Q2131" s="56"/>
      <c r="S2131" s="62"/>
      <c r="T2131" s="73"/>
      <c r="U2131" s="62"/>
      <c r="V2131" s="62"/>
      <c r="W2131" s="52"/>
      <c r="X2131" s="57"/>
      <c r="AA2131" s="47" t="str">
        <f>CONCATENATE("&gt;",F2131,"_",C2131," ",Z2131)</f>
        <v xml:space="preserve">&gt;_ </v>
      </c>
      <c r="AB2131" s="44">
        <f>P2131</f>
        <v>0</v>
      </c>
      <c r="AH2131" s="45">
        <v>2130</v>
      </c>
    </row>
    <row r="2132" spans="1:34" ht="14.25" customHeight="1" thickTop="1" thickBot="1" x14ac:dyDescent="0.25">
      <c r="A2132" s="71">
        <v>100</v>
      </c>
      <c r="B2132" s="53">
        <f>(I2132/1000)/(A2132/1000000)</f>
        <v>0</v>
      </c>
      <c r="F2132" s="81"/>
      <c r="I2132" s="49"/>
      <c r="J2132" s="95"/>
      <c r="L2132" s="50"/>
      <c r="N2132" s="75"/>
      <c r="O2132" s="61"/>
      <c r="Q2132" s="56"/>
      <c r="S2132" s="62"/>
      <c r="T2132" s="73"/>
      <c r="U2132" s="62"/>
      <c r="V2132" s="62"/>
      <c r="W2132" s="52"/>
      <c r="X2132" s="57"/>
      <c r="AA2132" s="47" t="str">
        <f>CONCATENATE("&gt;",F2132,"_",C2132," ",Z2132)</f>
        <v xml:space="preserve">&gt;_ </v>
      </c>
      <c r="AB2132" s="44">
        <f>P2132</f>
        <v>0</v>
      </c>
      <c r="AH2132" s="45">
        <v>2131</v>
      </c>
    </row>
    <row r="2133" spans="1:34" ht="14.25" customHeight="1" thickTop="1" thickBot="1" x14ac:dyDescent="0.25">
      <c r="A2133" s="71">
        <v>100</v>
      </c>
      <c r="B2133" s="53">
        <f>(I2133/1000)/(A2133/1000000)</f>
        <v>0</v>
      </c>
      <c r="F2133" s="81"/>
      <c r="I2133" s="49"/>
      <c r="J2133" s="95"/>
      <c r="L2133" s="50"/>
      <c r="N2133" s="75"/>
      <c r="O2133" s="61"/>
      <c r="Q2133" s="56"/>
      <c r="S2133" s="62"/>
      <c r="T2133" s="73"/>
      <c r="U2133" s="62"/>
      <c r="V2133" s="62"/>
      <c r="W2133" s="52"/>
      <c r="X2133" s="57"/>
      <c r="AA2133" s="47" t="str">
        <f>CONCATENATE("&gt;",F2133,"_",C2133," ",Z2133)</f>
        <v xml:space="preserve">&gt;_ </v>
      </c>
      <c r="AB2133" s="44">
        <f>P2133</f>
        <v>0</v>
      </c>
      <c r="AH2133" s="45">
        <v>2132</v>
      </c>
    </row>
    <row r="2134" spans="1:34" ht="14.25" customHeight="1" thickTop="1" thickBot="1" x14ac:dyDescent="0.25">
      <c r="A2134" s="71">
        <v>100</v>
      </c>
      <c r="B2134" s="53">
        <f>(I2134/1000)/(A2134/1000000)</f>
        <v>0</v>
      </c>
      <c r="F2134" s="81"/>
      <c r="I2134" s="49"/>
      <c r="J2134" s="95"/>
      <c r="L2134" s="50"/>
      <c r="N2134" s="75"/>
      <c r="O2134" s="61"/>
      <c r="Q2134" s="56"/>
      <c r="S2134" s="62"/>
      <c r="T2134" s="73"/>
      <c r="U2134" s="62"/>
      <c r="V2134" s="62"/>
      <c r="W2134" s="52"/>
      <c r="X2134" s="57"/>
      <c r="AA2134" s="47" t="str">
        <f>CONCATENATE("&gt;",F2134,"_",C2134," ",Z2134)</f>
        <v xml:space="preserve">&gt;_ </v>
      </c>
      <c r="AB2134" s="44">
        <f>P2134</f>
        <v>0</v>
      </c>
      <c r="AH2134" s="45">
        <v>2133</v>
      </c>
    </row>
    <row r="2135" spans="1:34" ht="14.25" customHeight="1" thickTop="1" thickBot="1" x14ac:dyDescent="0.25">
      <c r="A2135" s="71">
        <v>100</v>
      </c>
      <c r="B2135" s="53">
        <f>(I2135/1000)/(A2135/1000000)</f>
        <v>0</v>
      </c>
      <c r="F2135" s="81"/>
      <c r="I2135" s="49"/>
      <c r="J2135" s="95"/>
      <c r="L2135" s="50"/>
      <c r="N2135" s="75"/>
      <c r="O2135" s="61"/>
      <c r="Q2135" s="56"/>
      <c r="S2135" s="62"/>
      <c r="T2135" s="73"/>
      <c r="U2135" s="62"/>
      <c r="V2135" s="62"/>
      <c r="W2135" s="52"/>
      <c r="X2135" s="57"/>
      <c r="AA2135" s="47" t="str">
        <f>CONCATENATE("&gt;",F2135,"_",C2135," ",Z2135)</f>
        <v xml:space="preserve">&gt;_ </v>
      </c>
      <c r="AB2135" s="44">
        <f>P2135</f>
        <v>0</v>
      </c>
      <c r="AH2135" s="45">
        <v>2134</v>
      </c>
    </row>
    <row r="2136" spans="1:34" ht="14.25" customHeight="1" thickTop="1" thickBot="1" x14ac:dyDescent="0.25">
      <c r="A2136" s="71">
        <v>100</v>
      </c>
      <c r="B2136" s="53">
        <f>(I2136/1000)/(A2136/1000000)</f>
        <v>0</v>
      </c>
      <c r="F2136" s="81"/>
      <c r="I2136" s="49"/>
      <c r="J2136" s="95"/>
      <c r="L2136" s="50"/>
      <c r="N2136" s="75"/>
      <c r="O2136" s="61"/>
      <c r="Q2136" s="56"/>
      <c r="S2136" s="62"/>
      <c r="T2136" s="73"/>
      <c r="U2136" s="62"/>
      <c r="V2136" s="62"/>
      <c r="W2136" s="52"/>
      <c r="X2136" s="57"/>
      <c r="AA2136" s="47" t="str">
        <f>CONCATENATE("&gt;",F2136,"_",C2136," ",Z2136)</f>
        <v xml:space="preserve">&gt;_ </v>
      </c>
      <c r="AB2136" s="44">
        <f>P2136</f>
        <v>0</v>
      </c>
      <c r="AH2136" s="45">
        <v>2135</v>
      </c>
    </row>
    <row r="2137" spans="1:34" ht="14.25" customHeight="1" thickTop="1" thickBot="1" x14ac:dyDescent="0.25">
      <c r="A2137" s="71">
        <v>100</v>
      </c>
      <c r="B2137" s="53">
        <f>(I2137/1000)/(A2137/1000000)</f>
        <v>0</v>
      </c>
      <c r="F2137" s="81"/>
      <c r="I2137" s="49"/>
      <c r="J2137" s="95"/>
      <c r="L2137" s="50"/>
      <c r="N2137" s="75"/>
      <c r="O2137" s="61"/>
      <c r="Q2137" s="56"/>
      <c r="S2137" s="62"/>
      <c r="T2137" s="73"/>
      <c r="U2137" s="62"/>
      <c r="V2137" s="62"/>
      <c r="W2137" s="52"/>
      <c r="X2137" s="57"/>
      <c r="AA2137" s="47" t="str">
        <f>CONCATENATE("&gt;",F2137,"_",C2137," ",Z2137)</f>
        <v xml:space="preserve">&gt;_ </v>
      </c>
      <c r="AB2137" s="44">
        <f>P2137</f>
        <v>0</v>
      </c>
      <c r="AH2137" s="45">
        <v>2136</v>
      </c>
    </row>
    <row r="2138" spans="1:34" ht="14.25" customHeight="1" thickTop="1" thickBot="1" x14ac:dyDescent="0.25">
      <c r="A2138" s="71">
        <v>100</v>
      </c>
      <c r="B2138" s="53">
        <f>(I2138/1000)/(A2138/1000000)</f>
        <v>0</v>
      </c>
      <c r="F2138" s="81"/>
      <c r="I2138" s="49"/>
      <c r="J2138" s="95"/>
      <c r="L2138" s="50"/>
      <c r="N2138" s="75"/>
      <c r="O2138" s="61"/>
      <c r="Q2138" s="56"/>
      <c r="S2138" s="62"/>
      <c r="T2138" s="73"/>
      <c r="U2138" s="62"/>
      <c r="V2138" s="62"/>
      <c r="W2138" s="52"/>
      <c r="X2138" s="57"/>
      <c r="AA2138" s="47" t="str">
        <f>CONCATENATE("&gt;",F2138,"_",C2138," ",Z2138)</f>
        <v xml:space="preserve">&gt;_ </v>
      </c>
      <c r="AB2138" s="44">
        <f>P2138</f>
        <v>0</v>
      </c>
      <c r="AH2138" s="45">
        <v>2137</v>
      </c>
    </row>
    <row r="2139" spans="1:34" ht="14.25" customHeight="1" thickTop="1" thickBot="1" x14ac:dyDescent="0.25">
      <c r="A2139" s="71">
        <v>100</v>
      </c>
      <c r="B2139" s="53">
        <f>(I2139/1000)/(A2139/1000000)</f>
        <v>0</v>
      </c>
      <c r="F2139" s="81"/>
      <c r="I2139" s="49"/>
      <c r="J2139" s="95"/>
      <c r="L2139" s="50"/>
      <c r="N2139" s="75"/>
      <c r="O2139" s="61"/>
      <c r="Q2139" s="56"/>
      <c r="S2139" s="62"/>
      <c r="T2139" s="73"/>
      <c r="U2139" s="62"/>
      <c r="V2139" s="62"/>
      <c r="W2139" s="52"/>
      <c r="X2139" s="57"/>
      <c r="AA2139" s="47" t="str">
        <f>CONCATENATE("&gt;",F2139,"_",C2139," ",Z2139)</f>
        <v xml:space="preserve">&gt;_ </v>
      </c>
      <c r="AB2139" s="44">
        <f>P2139</f>
        <v>0</v>
      </c>
      <c r="AH2139" s="45">
        <v>2138</v>
      </c>
    </row>
    <row r="2140" spans="1:34" ht="14.25" customHeight="1" thickTop="1" thickBot="1" x14ac:dyDescent="0.25">
      <c r="A2140" s="71">
        <v>100</v>
      </c>
      <c r="B2140" s="53">
        <f>(I2140/1000)/(A2140/1000000)</f>
        <v>0</v>
      </c>
      <c r="F2140" s="81"/>
      <c r="I2140" s="49"/>
      <c r="J2140" s="95"/>
      <c r="L2140" s="50"/>
      <c r="N2140" s="75"/>
      <c r="O2140" s="61"/>
      <c r="Q2140" s="56"/>
      <c r="S2140" s="62"/>
      <c r="T2140" s="73"/>
      <c r="U2140" s="62"/>
      <c r="V2140" s="62"/>
      <c r="W2140" s="52"/>
      <c r="X2140" s="57"/>
      <c r="AA2140" s="47" t="str">
        <f>CONCATENATE("&gt;",F2140,"_",C2140," ",Z2140)</f>
        <v xml:space="preserve">&gt;_ </v>
      </c>
      <c r="AB2140" s="44">
        <f>P2140</f>
        <v>0</v>
      </c>
      <c r="AH2140" s="45">
        <v>2139</v>
      </c>
    </row>
    <row r="2141" spans="1:34" ht="14.25" customHeight="1" thickTop="1" thickBot="1" x14ac:dyDescent="0.25">
      <c r="A2141" s="71">
        <v>100</v>
      </c>
      <c r="B2141" s="53">
        <f>(I2141/1000)/(A2141/1000000)</f>
        <v>0</v>
      </c>
      <c r="F2141" s="81"/>
      <c r="I2141" s="49"/>
      <c r="J2141" s="95"/>
      <c r="L2141" s="50"/>
      <c r="N2141" s="75"/>
      <c r="O2141" s="61"/>
      <c r="Q2141" s="56"/>
      <c r="S2141" s="62"/>
      <c r="T2141" s="73"/>
      <c r="U2141" s="62"/>
      <c r="V2141" s="62"/>
      <c r="W2141" s="52"/>
      <c r="X2141" s="57"/>
      <c r="AA2141" s="47" t="str">
        <f>CONCATENATE("&gt;",F2141,"_",C2141," ",Z2141)</f>
        <v xml:space="preserve">&gt;_ </v>
      </c>
      <c r="AB2141" s="44">
        <f>P2141</f>
        <v>0</v>
      </c>
      <c r="AH2141" s="45">
        <v>2140</v>
      </c>
    </row>
    <row r="2142" spans="1:34" ht="14.25" customHeight="1" thickTop="1" thickBot="1" x14ac:dyDescent="0.25">
      <c r="A2142" s="71">
        <v>100</v>
      </c>
      <c r="B2142" s="53">
        <f>(I2142/1000)/(A2142/1000000)</f>
        <v>0</v>
      </c>
      <c r="F2142" s="81"/>
      <c r="I2142" s="49"/>
      <c r="J2142" s="95"/>
      <c r="L2142" s="50"/>
      <c r="N2142" s="75"/>
      <c r="O2142" s="61"/>
      <c r="Q2142" s="56"/>
      <c r="S2142" s="62"/>
      <c r="T2142" s="73"/>
      <c r="U2142" s="62"/>
      <c r="V2142" s="62"/>
      <c r="W2142" s="52"/>
      <c r="X2142" s="57"/>
      <c r="AA2142" s="47" t="str">
        <f>CONCATENATE("&gt;",F2142,"_",C2142," ",Z2142)</f>
        <v xml:space="preserve">&gt;_ </v>
      </c>
      <c r="AB2142" s="44">
        <f>P2142</f>
        <v>0</v>
      </c>
      <c r="AH2142" s="45">
        <v>2141</v>
      </c>
    </row>
    <row r="2143" spans="1:34" ht="14.25" customHeight="1" thickTop="1" thickBot="1" x14ac:dyDescent="0.25">
      <c r="A2143" s="71">
        <v>100</v>
      </c>
      <c r="B2143" s="53">
        <f>(I2143/1000)/(A2143/1000000)</f>
        <v>0</v>
      </c>
      <c r="F2143" s="81"/>
      <c r="I2143" s="49"/>
      <c r="J2143" s="95"/>
      <c r="L2143" s="50"/>
      <c r="N2143" s="75"/>
      <c r="O2143" s="61"/>
      <c r="Q2143" s="56"/>
      <c r="S2143" s="62"/>
      <c r="T2143" s="73"/>
      <c r="U2143" s="62"/>
      <c r="V2143" s="62"/>
      <c r="W2143" s="52"/>
      <c r="X2143" s="57"/>
      <c r="AA2143" s="47" t="str">
        <f>CONCATENATE("&gt;",F2143,"_",C2143," ",Z2143)</f>
        <v xml:space="preserve">&gt;_ </v>
      </c>
      <c r="AB2143" s="44">
        <f>P2143</f>
        <v>0</v>
      </c>
      <c r="AH2143" s="45">
        <v>2142</v>
      </c>
    </row>
    <row r="2144" spans="1:34" ht="14.25" customHeight="1" thickTop="1" thickBot="1" x14ac:dyDescent="0.25">
      <c r="A2144" s="71">
        <v>100</v>
      </c>
      <c r="B2144" s="53">
        <f>(I2144/1000)/(A2144/1000000)</f>
        <v>0</v>
      </c>
      <c r="F2144" s="81"/>
      <c r="I2144" s="49"/>
      <c r="J2144" s="95"/>
      <c r="L2144" s="50"/>
      <c r="N2144" s="75"/>
      <c r="O2144" s="61"/>
      <c r="Q2144" s="56"/>
      <c r="S2144" s="62"/>
      <c r="T2144" s="73"/>
      <c r="U2144" s="62"/>
      <c r="V2144" s="62"/>
      <c r="W2144" s="52"/>
      <c r="X2144" s="57"/>
      <c r="AA2144" s="47" t="str">
        <f>CONCATENATE("&gt;",F2144,"_",C2144," ",Z2144)</f>
        <v xml:space="preserve">&gt;_ </v>
      </c>
      <c r="AB2144" s="44">
        <f>P2144</f>
        <v>0</v>
      </c>
      <c r="AH2144" s="45">
        <v>2143</v>
      </c>
    </row>
    <row r="2145" spans="1:34" ht="14.25" customHeight="1" thickTop="1" thickBot="1" x14ac:dyDescent="0.25">
      <c r="A2145" s="71">
        <v>100</v>
      </c>
      <c r="B2145" s="53">
        <f>(I2145/1000)/(A2145/1000000)</f>
        <v>0</v>
      </c>
      <c r="F2145" s="81"/>
      <c r="I2145" s="49"/>
      <c r="J2145" s="95"/>
      <c r="L2145" s="50"/>
      <c r="N2145" s="75"/>
      <c r="O2145" s="61"/>
      <c r="Q2145" s="56"/>
      <c r="S2145" s="62"/>
      <c r="T2145" s="73"/>
      <c r="U2145" s="62"/>
      <c r="V2145" s="62"/>
      <c r="W2145" s="52"/>
      <c r="X2145" s="57"/>
      <c r="AA2145" s="47" t="str">
        <f>CONCATENATE("&gt;",F2145,"_",C2145," ",Z2145)</f>
        <v xml:space="preserve">&gt;_ </v>
      </c>
      <c r="AB2145" s="44">
        <f>P2145</f>
        <v>0</v>
      </c>
      <c r="AH2145" s="45">
        <v>2144</v>
      </c>
    </row>
    <row r="2146" spans="1:34" ht="14.25" customHeight="1" thickTop="1" thickBot="1" x14ac:dyDescent="0.25">
      <c r="A2146" s="71">
        <v>100</v>
      </c>
      <c r="B2146" s="53">
        <f>(I2146/1000)/(A2146/1000000)</f>
        <v>0</v>
      </c>
      <c r="F2146" s="81"/>
      <c r="I2146" s="49"/>
      <c r="J2146" s="95"/>
      <c r="L2146" s="50"/>
      <c r="N2146" s="75"/>
      <c r="O2146" s="61"/>
      <c r="Q2146" s="56"/>
      <c r="S2146" s="62"/>
      <c r="T2146" s="73"/>
      <c r="U2146" s="62"/>
      <c r="V2146" s="62"/>
      <c r="W2146" s="52"/>
      <c r="X2146" s="57"/>
      <c r="AA2146" s="47" t="str">
        <f>CONCATENATE("&gt;",F2146,"_",C2146," ",Z2146)</f>
        <v xml:space="preserve">&gt;_ </v>
      </c>
      <c r="AB2146" s="44">
        <f>P2146</f>
        <v>0</v>
      </c>
      <c r="AH2146" s="45">
        <v>2145</v>
      </c>
    </row>
    <row r="2147" spans="1:34" ht="14.25" customHeight="1" thickTop="1" thickBot="1" x14ac:dyDescent="0.25">
      <c r="A2147" s="71">
        <v>100</v>
      </c>
      <c r="B2147" s="53">
        <f>(I2147/1000)/(A2147/1000000)</f>
        <v>0</v>
      </c>
      <c r="F2147" s="81"/>
      <c r="I2147" s="49"/>
      <c r="J2147" s="95"/>
      <c r="L2147" s="50"/>
      <c r="N2147" s="75"/>
      <c r="O2147" s="61"/>
      <c r="Q2147" s="56"/>
      <c r="S2147" s="62"/>
      <c r="T2147" s="73"/>
      <c r="U2147" s="62"/>
      <c r="V2147" s="62"/>
      <c r="W2147" s="52"/>
      <c r="X2147" s="57"/>
      <c r="AA2147" s="47" t="str">
        <f>CONCATENATE("&gt;",F2147,"_",C2147," ",Z2147)</f>
        <v xml:space="preserve">&gt;_ </v>
      </c>
      <c r="AB2147" s="44">
        <f>P2147</f>
        <v>0</v>
      </c>
      <c r="AH2147" s="45">
        <v>2146</v>
      </c>
    </row>
    <row r="2148" spans="1:34" ht="14.25" customHeight="1" thickTop="1" thickBot="1" x14ac:dyDescent="0.25">
      <c r="A2148" s="71">
        <v>100</v>
      </c>
      <c r="B2148" s="53">
        <f>(I2148/1000)/(A2148/1000000)</f>
        <v>0</v>
      </c>
      <c r="F2148" s="81"/>
      <c r="I2148" s="49"/>
      <c r="J2148" s="95"/>
      <c r="L2148" s="50"/>
      <c r="N2148" s="75"/>
      <c r="O2148" s="61"/>
      <c r="Q2148" s="56"/>
      <c r="S2148" s="62"/>
      <c r="T2148" s="73"/>
      <c r="U2148" s="62"/>
      <c r="V2148" s="62"/>
      <c r="W2148" s="52"/>
      <c r="X2148" s="57"/>
      <c r="AA2148" s="47" t="str">
        <f>CONCATENATE("&gt;",F2148,"_",C2148," ",Z2148)</f>
        <v xml:space="preserve">&gt;_ </v>
      </c>
      <c r="AB2148" s="44">
        <f>P2148</f>
        <v>0</v>
      </c>
      <c r="AH2148" s="45">
        <v>2147</v>
      </c>
    </row>
    <row r="2149" spans="1:34" ht="14.25" customHeight="1" thickTop="1" thickBot="1" x14ac:dyDescent="0.25">
      <c r="A2149" s="71">
        <v>100</v>
      </c>
      <c r="B2149" s="53">
        <f>(I2149/1000)/(A2149/1000000)</f>
        <v>0</v>
      </c>
      <c r="F2149" s="81"/>
      <c r="I2149" s="49"/>
      <c r="J2149" s="95"/>
      <c r="L2149" s="50"/>
      <c r="N2149" s="75"/>
      <c r="O2149" s="61"/>
      <c r="Q2149" s="56"/>
      <c r="S2149" s="62"/>
      <c r="T2149" s="73"/>
      <c r="U2149" s="62"/>
      <c r="V2149" s="62"/>
      <c r="W2149" s="52"/>
      <c r="X2149" s="57"/>
      <c r="AA2149" s="47" t="str">
        <f>CONCATENATE("&gt;",F2149,"_",C2149," ",Z2149)</f>
        <v xml:space="preserve">&gt;_ </v>
      </c>
      <c r="AB2149" s="44">
        <f>P2149</f>
        <v>0</v>
      </c>
      <c r="AH2149" s="45">
        <v>2148</v>
      </c>
    </row>
    <row r="2150" spans="1:34" ht="14.25" customHeight="1" thickTop="1" thickBot="1" x14ac:dyDescent="0.25">
      <c r="A2150" s="71">
        <v>100</v>
      </c>
      <c r="B2150" s="53">
        <f>(I2150/1000)/(A2150/1000000)</f>
        <v>0</v>
      </c>
      <c r="F2150" s="81"/>
      <c r="I2150" s="49"/>
      <c r="J2150" s="95"/>
      <c r="L2150" s="50"/>
      <c r="N2150" s="75"/>
      <c r="O2150" s="61"/>
      <c r="Q2150" s="56"/>
      <c r="S2150" s="62"/>
      <c r="T2150" s="73"/>
      <c r="U2150" s="62"/>
      <c r="V2150" s="62"/>
      <c r="W2150" s="52"/>
      <c r="X2150" s="57"/>
      <c r="AA2150" s="47" t="str">
        <f>CONCATENATE("&gt;",F2150,"_",C2150," ",Z2150)</f>
        <v xml:space="preserve">&gt;_ </v>
      </c>
      <c r="AB2150" s="44">
        <f>P2150</f>
        <v>0</v>
      </c>
      <c r="AH2150" s="45">
        <v>2149</v>
      </c>
    </row>
    <row r="2151" spans="1:34" ht="14.25" customHeight="1" thickTop="1" thickBot="1" x14ac:dyDescent="0.25">
      <c r="A2151" s="71">
        <v>100</v>
      </c>
      <c r="B2151" s="53">
        <f>(I2151/1000)/(A2151/1000000)</f>
        <v>0</v>
      </c>
      <c r="F2151" s="81"/>
      <c r="I2151" s="49"/>
      <c r="J2151" s="95"/>
      <c r="L2151" s="50"/>
      <c r="N2151" s="75"/>
      <c r="O2151" s="61"/>
      <c r="Q2151" s="56"/>
      <c r="S2151" s="62"/>
      <c r="T2151" s="73"/>
      <c r="U2151" s="62"/>
      <c r="V2151" s="62"/>
      <c r="W2151" s="52"/>
      <c r="X2151" s="57"/>
      <c r="AA2151" s="47" t="str">
        <f>CONCATENATE("&gt;",F2151,"_",C2151," ",Z2151)</f>
        <v xml:space="preserve">&gt;_ </v>
      </c>
      <c r="AB2151" s="44">
        <f>P2151</f>
        <v>0</v>
      </c>
      <c r="AH2151" s="45">
        <v>2150</v>
      </c>
    </row>
    <row r="2152" spans="1:34" ht="14.25" customHeight="1" thickTop="1" thickBot="1" x14ac:dyDescent="0.25">
      <c r="A2152" s="71">
        <v>100</v>
      </c>
      <c r="B2152" s="53">
        <f>(I2152/1000)/(A2152/1000000)</f>
        <v>0</v>
      </c>
      <c r="F2152" s="81"/>
      <c r="I2152" s="49"/>
      <c r="J2152" s="95"/>
      <c r="L2152" s="50"/>
      <c r="N2152" s="75"/>
      <c r="O2152" s="61"/>
      <c r="Q2152" s="56"/>
      <c r="S2152" s="62"/>
      <c r="T2152" s="73"/>
      <c r="U2152" s="62"/>
      <c r="V2152" s="62"/>
      <c r="W2152" s="52"/>
      <c r="X2152" s="57"/>
      <c r="AA2152" s="47" t="str">
        <f>CONCATENATE("&gt;",F2152,"_",C2152," ",Z2152)</f>
        <v xml:space="preserve">&gt;_ </v>
      </c>
      <c r="AB2152" s="44">
        <f>P2152</f>
        <v>0</v>
      </c>
      <c r="AH2152" s="45">
        <v>2151</v>
      </c>
    </row>
    <row r="2153" spans="1:34" ht="14.25" customHeight="1" thickTop="1" thickBot="1" x14ac:dyDescent="0.25">
      <c r="A2153" s="71">
        <v>100</v>
      </c>
      <c r="B2153" s="53">
        <f>(I2153/1000)/(A2153/1000000)</f>
        <v>0</v>
      </c>
      <c r="F2153" s="81"/>
      <c r="I2153" s="49"/>
      <c r="J2153" s="95"/>
      <c r="L2153" s="50"/>
      <c r="N2153" s="75"/>
      <c r="O2153" s="61"/>
      <c r="Q2153" s="56"/>
      <c r="S2153" s="62"/>
      <c r="T2153" s="73"/>
      <c r="U2153" s="62"/>
      <c r="V2153" s="62"/>
      <c r="W2153" s="52"/>
      <c r="X2153" s="57"/>
      <c r="AA2153" s="47" t="str">
        <f>CONCATENATE("&gt;",F2153,"_",C2153," ",Z2153)</f>
        <v xml:space="preserve">&gt;_ </v>
      </c>
      <c r="AB2153" s="44">
        <f>P2153</f>
        <v>0</v>
      </c>
      <c r="AH2153" s="45">
        <v>2152</v>
      </c>
    </row>
    <row r="2154" spans="1:34" ht="14.25" customHeight="1" thickTop="1" thickBot="1" x14ac:dyDescent="0.25">
      <c r="A2154" s="71">
        <v>100</v>
      </c>
      <c r="B2154" s="53">
        <f>(I2154/1000)/(A2154/1000000)</f>
        <v>0</v>
      </c>
      <c r="F2154" s="81"/>
      <c r="I2154" s="49"/>
      <c r="J2154" s="95"/>
      <c r="L2154" s="50"/>
      <c r="N2154" s="75"/>
      <c r="O2154" s="61"/>
      <c r="Q2154" s="56"/>
      <c r="S2154" s="62"/>
      <c r="T2154" s="73"/>
      <c r="U2154" s="62"/>
      <c r="V2154" s="62"/>
      <c r="W2154" s="52"/>
      <c r="X2154" s="57"/>
      <c r="AA2154" s="47" t="str">
        <f>CONCATENATE("&gt;",F2154,"_",C2154," ",Z2154)</f>
        <v xml:space="preserve">&gt;_ </v>
      </c>
      <c r="AB2154" s="44">
        <f>P2154</f>
        <v>0</v>
      </c>
      <c r="AH2154" s="45">
        <v>2153</v>
      </c>
    </row>
    <row r="2155" spans="1:34" ht="14.25" customHeight="1" thickTop="1" thickBot="1" x14ac:dyDescent="0.25">
      <c r="A2155" s="71">
        <v>100</v>
      </c>
      <c r="B2155" s="53">
        <f>(I2155/1000)/(A2155/1000000)</f>
        <v>0</v>
      </c>
      <c r="F2155" s="81"/>
      <c r="I2155" s="49"/>
      <c r="J2155" s="95"/>
      <c r="L2155" s="50"/>
      <c r="N2155" s="75"/>
      <c r="O2155" s="61"/>
      <c r="Q2155" s="56"/>
      <c r="S2155" s="62"/>
      <c r="T2155" s="73"/>
      <c r="U2155" s="62"/>
      <c r="V2155" s="62"/>
      <c r="W2155" s="52"/>
      <c r="X2155" s="57"/>
      <c r="AA2155" s="47" t="str">
        <f>CONCATENATE("&gt;",F2155,"_",C2155," ",Z2155)</f>
        <v xml:space="preserve">&gt;_ </v>
      </c>
      <c r="AB2155" s="44">
        <f>P2155</f>
        <v>0</v>
      </c>
      <c r="AH2155" s="45">
        <v>2154</v>
      </c>
    </row>
    <row r="2156" spans="1:34" ht="14.25" customHeight="1" thickTop="1" thickBot="1" x14ac:dyDescent="0.25">
      <c r="A2156" s="71">
        <v>100</v>
      </c>
      <c r="B2156" s="53">
        <f>(I2156/1000)/(A2156/1000000)</f>
        <v>0</v>
      </c>
      <c r="F2156" s="81"/>
      <c r="I2156" s="49"/>
      <c r="J2156" s="95"/>
      <c r="L2156" s="50"/>
      <c r="N2156" s="75"/>
      <c r="O2156" s="61"/>
      <c r="Q2156" s="56"/>
      <c r="S2156" s="62"/>
      <c r="T2156" s="73"/>
      <c r="U2156" s="62"/>
      <c r="V2156" s="62"/>
      <c r="W2156" s="52"/>
      <c r="X2156" s="57"/>
      <c r="AA2156" s="47" t="str">
        <f>CONCATENATE("&gt;",F2156,"_",C2156," ",Z2156)</f>
        <v xml:space="preserve">&gt;_ </v>
      </c>
      <c r="AB2156" s="44">
        <f>P2156</f>
        <v>0</v>
      </c>
      <c r="AH2156" s="45">
        <v>2155</v>
      </c>
    </row>
    <row r="2157" spans="1:34" ht="14.25" customHeight="1" thickTop="1" thickBot="1" x14ac:dyDescent="0.25">
      <c r="A2157" s="71">
        <v>100</v>
      </c>
      <c r="B2157" s="53">
        <f>(I2157/1000)/(A2157/1000000)</f>
        <v>0</v>
      </c>
      <c r="F2157" s="81"/>
      <c r="I2157" s="49"/>
      <c r="J2157" s="95"/>
      <c r="L2157" s="50"/>
      <c r="N2157" s="75"/>
      <c r="O2157" s="61"/>
      <c r="Q2157" s="56"/>
      <c r="S2157" s="62"/>
      <c r="T2157" s="73"/>
      <c r="U2157" s="62"/>
      <c r="V2157" s="62"/>
      <c r="W2157" s="52"/>
      <c r="X2157" s="57"/>
      <c r="AA2157" s="47" t="str">
        <f>CONCATENATE("&gt;",F2157,"_",C2157," ",Z2157)</f>
        <v xml:space="preserve">&gt;_ </v>
      </c>
      <c r="AB2157" s="44">
        <f>P2157</f>
        <v>0</v>
      </c>
      <c r="AH2157" s="45">
        <v>2156</v>
      </c>
    </row>
    <row r="2158" spans="1:34" ht="14.25" customHeight="1" thickTop="1" thickBot="1" x14ac:dyDescent="0.25">
      <c r="A2158" s="71">
        <v>100</v>
      </c>
      <c r="B2158" s="53">
        <f>(I2158/1000)/(A2158/1000000)</f>
        <v>0</v>
      </c>
      <c r="F2158" s="81"/>
      <c r="I2158" s="49"/>
      <c r="J2158" s="95"/>
      <c r="L2158" s="50"/>
      <c r="N2158" s="75"/>
      <c r="O2158" s="61"/>
      <c r="Q2158" s="56"/>
      <c r="S2158" s="62"/>
      <c r="T2158" s="73"/>
      <c r="U2158" s="62"/>
      <c r="V2158" s="62"/>
      <c r="W2158" s="52"/>
      <c r="X2158" s="57"/>
      <c r="AA2158" s="47" t="str">
        <f>CONCATENATE("&gt;",F2158,"_",C2158," ",Z2158)</f>
        <v xml:space="preserve">&gt;_ </v>
      </c>
      <c r="AB2158" s="44">
        <f>P2158</f>
        <v>0</v>
      </c>
      <c r="AH2158" s="45">
        <v>2157</v>
      </c>
    </row>
    <row r="2159" spans="1:34" ht="14.25" customHeight="1" thickTop="1" thickBot="1" x14ac:dyDescent="0.25">
      <c r="A2159" s="71">
        <v>100</v>
      </c>
      <c r="B2159" s="53">
        <f>(I2159/1000)/(A2159/1000000)</f>
        <v>0</v>
      </c>
      <c r="F2159" s="81"/>
      <c r="I2159" s="49"/>
      <c r="J2159" s="95"/>
      <c r="L2159" s="50"/>
      <c r="N2159" s="75"/>
      <c r="O2159" s="61"/>
      <c r="Q2159" s="56"/>
      <c r="S2159" s="62"/>
      <c r="T2159" s="73"/>
      <c r="U2159" s="62"/>
      <c r="V2159" s="62"/>
      <c r="W2159" s="52"/>
      <c r="X2159" s="57"/>
      <c r="AA2159" s="47" t="str">
        <f>CONCATENATE("&gt;",F2159,"_",C2159," ",Z2159)</f>
        <v xml:space="preserve">&gt;_ </v>
      </c>
      <c r="AB2159" s="44">
        <f>P2159</f>
        <v>0</v>
      </c>
      <c r="AH2159" s="45">
        <v>2158</v>
      </c>
    </row>
    <row r="2160" spans="1:34" ht="14.25" customHeight="1" thickTop="1" thickBot="1" x14ac:dyDescent="0.25">
      <c r="A2160" s="71">
        <v>100</v>
      </c>
      <c r="B2160" s="53">
        <f>(I2160/1000)/(A2160/1000000)</f>
        <v>0</v>
      </c>
      <c r="F2160" s="81"/>
      <c r="I2160" s="49"/>
      <c r="J2160" s="95"/>
      <c r="L2160" s="50"/>
      <c r="N2160" s="75"/>
      <c r="O2160" s="61"/>
      <c r="Q2160" s="56"/>
      <c r="S2160" s="62"/>
      <c r="T2160" s="73"/>
      <c r="U2160" s="62"/>
      <c r="V2160" s="62"/>
      <c r="W2160" s="52"/>
      <c r="X2160" s="57"/>
      <c r="AA2160" s="47" t="str">
        <f>CONCATENATE("&gt;",F2160,"_",C2160," ",Z2160)</f>
        <v xml:space="preserve">&gt;_ </v>
      </c>
      <c r="AB2160" s="44">
        <f>P2160</f>
        <v>0</v>
      </c>
      <c r="AH2160" s="45">
        <v>2159</v>
      </c>
    </row>
    <row r="2161" spans="1:34" ht="14.25" customHeight="1" thickTop="1" thickBot="1" x14ac:dyDescent="0.25">
      <c r="A2161" s="71">
        <v>100</v>
      </c>
      <c r="B2161" s="53">
        <f>(I2161/1000)/(A2161/1000000)</f>
        <v>0</v>
      </c>
      <c r="F2161" s="81"/>
      <c r="I2161" s="49"/>
      <c r="J2161" s="95"/>
      <c r="L2161" s="50"/>
      <c r="N2161" s="75"/>
      <c r="O2161" s="61"/>
      <c r="Q2161" s="56"/>
      <c r="S2161" s="62"/>
      <c r="T2161" s="73"/>
      <c r="U2161" s="62"/>
      <c r="V2161" s="62"/>
      <c r="W2161" s="52"/>
      <c r="X2161" s="57"/>
      <c r="AA2161" s="47" t="str">
        <f>CONCATENATE("&gt;",F2161,"_",C2161," ",Z2161)</f>
        <v xml:space="preserve">&gt;_ </v>
      </c>
      <c r="AB2161" s="44">
        <f>P2161</f>
        <v>0</v>
      </c>
      <c r="AH2161" s="45">
        <v>2160</v>
      </c>
    </row>
    <row r="2162" spans="1:34" ht="14.25" customHeight="1" thickTop="1" thickBot="1" x14ac:dyDescent="0.25">
      <c r="A2162" s="71">
        <v>100</v>
      </c>
      <c r="B2162" s="53">
        <f>(I2162/1000)/(A2162/1000000)</f>
        <v>0</v>
      </c>
      <c r="F2162" s="81"/>
      <c r="I2162" s="49"/>
      <c r="J2162" s="95"/>
      <c r="L2162" s="50"/>
      <c r="N2162" s="75"/>
      <c r="O2162" s="61"/>
      <c r="Q2162" s="56"/>
      <c r="S2162" s="62"/>
      <c r="T2162" s="73"/>
      <c r="U2162" s="62"/>
      <c r="V2162" s="62"/>
      <c r="W2162" s="52"/>
      <c r="X2162" s="57"/>
      <c r="AA2162" s="47" t="str">
        <f>CONCATENATE("&gt;",F2162,"_",C2162," ",Z2162)</f>
        <v xml:space="preserve">&gt;_ </v>
      </c>
      <c r="AB2162" s="44">
        <f>P2162</f>
        <v>0</v>
      </c>
      <c r="AH2162" s="45">
        <v>2161</v>
      </c>
    </row>
    <row r="2163" spans="1:34" ht="14.25" customHeight="1" thickTop="1" thickBot="1" x14ac:dyDescent="0.25">
      <c r="A2163" s="71">
        <v>100</v>
      </c>
      <c r="B2163" s="53">
        <f>(I2163/1000)/(A2163/1000000)</f>
        <v>0</v>
      </c>
      <c r="F2163" s="81"/>
      <c r="I2163" s="49"/>
      <c r="J2163" s="95"/>
      <c r="L2163" s="50"/>
      <c r="N2163" s="75"/>
      <c r="O2163" s="61"/>
      <c r="Q2163" s="56"/>
      <c r="S2163" s="62"/>
      <c r="T2163" s="73"/>
      <c r="U2163" s="62"/>
      <c r="V2163" s="62"/>
      <c r="W2163" s="52"/>
      <c r="X2163" s="57"/>
      <c r="AA2163" s="47" t="str">
        <f>CONCATENATE("&gt;",F2163,"_",C2163," ",Z2163)</f>
        <v xml:space="preserve">&gt;_ </v>
      </c>
      <c r="AB2163" s="44">
        <f>P2163</f>
        <v>0</v>
      </c>
      <c r="AH2163" s="45">
        <v>2162</v>
      </c>
    </row>
    <row r="2164" spans="1:34" ht="14.25" customHeight="1" thickTop="1" thickBot="1" x14ac:dyDescent="0.25">
      <c r="A2164" s="71">
        <v>100</v>
      </c>
      <c r="B2164" s="53">
        <f>(I2164/1000)/(A2164/1000000)</f>
        <v>0</v>
      </c>
      <c r="F2164" s="81"/>
      <c r="I2164" s="49"/>
      <c r="J2164" s="95"/>
      <c r="L2164" s="50"/>
      <c r="N2164" s="75"/>
      <c r="O2164" s="61"/>
      <c r="Q2164" s="56"/>
      <c r="S2164" s="62"/>
      <c r="T2164" s="73"/>
      <c r="U2164" s="62"/>
      <c r="V2164" s="62"/>
      <c r="W2164" s="52"/>
      <c r="X2164" s="57"/>
      <c r="AA2164" s="47" t="str">
        <f>CONCATENATE("&gt;",F2164,"_",C2164," ",Z2164)</f>
        <v xml:space="preserve">&gt;_ </v>
      </c>
      <c r="AB2164" s="44">
        <f>P2164</f>
        <v>0</v>
      </c>
      <c r="AH2164" s="45">
        <v>2163</v>
      </c>
    </row>
    <row r="2165" spans="1:34" ht="14.25" customHeight="1" thickTop="1" thickBot="1" x14ac:dyDescent="0.25">
      <c r="A2165" s="71">
        <v>100</v>
      </c>
      <c r="B2165" s="53">
        <f>(I2165/1000)/(A2165/1000000)</f>
        <v>0</v>
      </c>
      <c r="F2165" s="81"/>
      <c r="I2165" s="49"/>
      <c r="J2165" s="95"/>
      <c r="L2165" s="50"/>
      <c r="N2165" s="75"/>
      <c r="O2165" s="61"/>
      <c r="Q2165" s="56"/>
      <c r="S2165" s="62"/>
      <c r="T2165" s="73"/>
      <c r="U2165" s="62"/>
      <c r="V2165" s="62"/>
      <c r="W2165" s="52"/>
      <c r="X2165" s="57"/>
      <c r="AA2165" s="47" t="str">
        <f>CONCATENATE("&gt;",F2165,"_",C2165," ",Z2165)</f>
        <v xml:space="preserve">&gt;_ </v>
      </c>
      <c r="AB2165" s="44">
        <f>P2165</f>
        <v>0</v>
      </c>
      <c r="AH2165" s="45">
        <v>2164</v>
      </c>
    </row>
    <row r="2166" spans="1:34" ht="14.25" customHeight="1" thickTop="1" thickBot="1" x14ac:dyDescent="0.25">
      <c r="A2166" s="71">
        <v>100</v>
      </c>
      <c r="B2166" s="53">
        <f>(I2166/1000)/(A2166/1000000)</f>
        <v>0</v>
      </c>
      <c r="F2166" s="81"/>
      <c r="I2166" s="49"/>
      <c r="J2166" s="95"/>
      <c r="L2166" s="50"/>
      <c r="N2166" s="75"/>
      <c r="O2166" s="61"/>
      <c r="Q2166" s="56"/>
      <c r="S2166" s="62"/>
      <c r="T2166" s="73"/>
      <c r="U2166" s="62"/>
      <c r="V2166" s="62"/>
      <c r="W2166" s="52"/>
      <c r="X2166" s="57"/>
      <c r="AA2166" s="47" t="str">
        <f>CONCATENATE("&gt;",F2166,"_",C2166," ",Z2166)</f>
        <v xml:space="preserve">&gt;_ </v>
      </c>
      <c r="AB2166" s="44">
        <f>P2166</f>
        <v>0</v>
      </c>
      <c r="AH2166" s="45">
        <v>2165</v>
      </c>
    </row>
    <row r="2167" spans="1:34" ht="14.25" customHeight="1" thickTop="1" thickBot="1" x14ac:dyDescent="0.25">
      <c r="A2167" s="71">
        <v>100</v>
      </c>
      <c r="B2167" s="53">
        <f>(I2167/1000)/(A2167/1000000)</f>
        <v>0</v>
      </c>
      <c r="F2167" s="81"/>
      <c r="I2167" s="49"/>
      <c r="J2167" s="95"/>
      <c r="L2167" s="50"/>
      <c r="N2167" s="75"/>
      <c r="O2167" s="61"/>
      <c r="Q2167" s="56"/>
      <c r="S2167" s="62"/>
      <c r="T2167" s="73"/>
      <c r="U2167" s="62"/>
      <c r="V2167" s="62"/>
      <c r="W2167" s="52"/>
      <c r="X2167" s="57"/>
      <c r="AA2167" s="47" t="str">
        <f>CONCATENATE("&gt;",F2167,"_",C2167," ",Z2167)</f>
        <v xml:space="preserve">&gt;_ </v>
      </c>
      <c r="AB2167" s="44">
        <f>P2167</f>
        <v>0</v>
      </c>
      <c r="AH2167" s="45">
        <v>2166</v>
      </c>
    </row>
    <row r="2168" spans="1:34" ht="14.25" customHeight="1" thickTop="1" thickBot="1" x14ac:dyDescent="0.25">
      <c r="A2168" s="71">
        <v>100</v>
      </c>
      <c r="B2168" s="53">
        <f>(I2168/1000)/(A2168/1000000)</f>
        <v>0</v>
      </c>
      <c r="F2168" s="81"/>
      <c r="I2168" s="49"/>
      <c r="J2168" s="95"/>
      <c r="L2168" s="50"/>
      <c r="N2168" s="75"/>
      <c r="O2168" s="61"/>
      <c r="Q2168" s="56"/>
      <c r="S2168" s="62"/>
      <c r="T2168" s="73"/>
      <c r="U2168" s="62"/>
      <c r="V2168" s="62"/>
      <c r="W2168" s="52"/>
      <c r="X2168" s="57"/>
      <c r="AA2168" s="47" t="str">
        <f>CONCATENATE("&gt;",F2168,"_",C2168," ",Z2168)</f>
        <v xml:space="preserve">&gt;_ </v>
      </c>
      <c r="AB2168" s="44">
        <f>P2168</f>
        <v>0</v>
      </c>
      <c r="AH2168" s="45">
        <v>2167</v>
      </c>
    </row>
    <row r="2169" spans="1:34" ht="14.25" customHeight="1" thickTop="1" thickBot="1" x14ac:dyDescent="0.25">
      <c r="A2169" s="71">
        <v>100</v>
      </c>
      <c r="B2169" s="53">
        <f>(I2169/1000)/(A2169/1000000)</f>
        <v>0</v>
      </c>
      <c r="F2169" s="81"/>
      <c r="I2169" s="49"/>
      <c r="J2169" s="95"/>
      <c r="L2169" s="50"/>
      <c r="N2169" s="75"/>
      <c r="O2169" s="61"/>
      <c r="Q2169" s="56"/>
      <c r="S2169" s="62"/>
      <c r="T2169" s="73"/>
      <c r="U2169" s="62"/>
      <c r="V2169" s="62"/>
      <c r="W2169" s="52"/>
      <c r="X2169" s="57"/>
      <c r="AA2169" s="47" t="str">
        <f>CONCATENATE("&gt;",F2169,"_",C2169," ",Z2169)</f>
        <v xml:space="preserve">&gt;_ </v>
      </c>
      <c r="AB2169" s="44">
        <f>P2169</f>
        <v>0</v>
      </c>
      <c r="AH2169" s="45">
        <v>2168</v>
      </c>
    </row>
    <row r="2170" spans="1:34" ht="14.25" customHeight="1" thickTop="1" thickBot="1" x14ac:dyDescent="0.25">
      <c r="A2170" s="71">
        <v>100</v>
      </c>
      <c r="B2170" s="53">
        <f>(I2170/1000)/(A2170/1000000)</f>
        <v>0</v>
      </c>
      <c r="F2170" s="81"/>
      <c r="I2170" s="49"/>
      <c r="J2170" s="95"/>
      <c r="L2170" s="50"/>
      <c r="N2170" s="75"/>
      <c r="O2170" s="61"/>
      <c r="Q2170" s="56"/>
      <c r="S2170" s="62"/>
      <c r="T2170" s="73"/>
      <c r="U2170" s="62"/>
      <c r="V2170" s="62"/>
      <c r="W2170" s="52"/>
      <c r="X2170" s="57"/>
      <c r="AA2170" s="47" t="str">
        <f>CONCATENATE("&gt;",F2170,"_",C2170," ",Z2170)</f>
        <v xml:space="preserve">&gt;_ </v>
      </c>
      <c r="AB2170" s="44">
        <f>P2170</f>
        <v>0</v>
      </c>
      <c r="AH2170" s="45">
        <v>2169</v>
      </c>
    </row>
    <row r="2171" spans="1:34" ht="14.25" customHeight="1" thickTop="1" thickBot="1" x14ac:dyDescent="0.25">
      <c r="A2171" s="71">
        <v>100</v>
      </c>
      <c r="B2171" s="53">
        <f>(I2171/1000)/(A2171/1000000)</f>
        <v>0</v>
      </c>
      <c r="F2171" s="81"/>
      <c r="I2171" s="49"/>
      <c r="J2171" s="95"/>
      <c r="L2171" s="50"/>
      <c r="N2171" s="75"/>
      <c r="O2171" s="61"/>
      <c r="Q2171" s="56"/>
      <c r="S2171" s="62"/>
      <c r="T2171" s="73"/>
      <c r="U2171" s="62"/>
      <c r="V2171" s="62"/>
      <c r="W2171" s="52"/>
      <c r="X2171" s="57"/>
      <c r="AA2171" s="47" t="str">
        <f>CONCATENATE("&gt;",F2171,"_",C2171," ",Z2171)</f>
        <v xml:space="preserve">&gt;_ </v>
      </c>
      <c r="AB2171" s="44">
        <f>P2171</f>
        <v>0</v>
      </c>
      <c r="AH2171" s="45">
        <v>2170</v>
      </c>
    </row>
    <row r="2172" spans="1:34" ht="14.25" customHeight="1" thickTop="1" thickBot="1" x14ac:dyDescent="0.25">
      <c r="A2172" s="71">
        <v>100</v>
      </c>
      <c r="B2172" s="53">
        <f>(I2172/1000)/(A2172/1000000)</f>
        <v>0</v>
      </c>
      <c r="F2172" s="81"/>
      <c r="I2172" s="49"/>
      <c r="J2172" s="95"/>
      <c r="L2172" s="50"/>
      <c r="N2172" s="75"/>
      <c r="O2172" s="61"/>
      <c r="Q2172" s="56"/>
      <c r="S2172" s="62"/>
      <c r="T2172" s="73"/>
      <c r="U2172" s="62"/>
      <c r="V2172" s="62"/>
      <c r="W2172" s="52"/>
      <c r="X2172" s="57"/>
      <c r="AA2172" s="47" t="str">
        <f>CONCATENATE("&gt;",F2172,"_",C2172," ",Z2172)</f>
        <v xml:space="preserve">&gt;_ </v>
      </c>
      <c r="AB2172" s="44">
        <f>P2172</f>
        <v>0</v>
      </c>
      <c r="AH2172" s="45">
        <v>2171</v>
      </c>
    </row>
    <row r="2173" spans="1:34" ht="14.25" customHeight="1" thickTop="1" thickBot="1" x14ac:dyDescent="0.25">
      <c r="A2173" s="71">
        <v>100</v>
      </c>
      <c r="B2173" s="53">
        <f>(I2173/1000)/(A2173/1000000)</f>
        <v>0</v>
      </c>
      <c r="F2173" s="81"/>
      <c r="I2173" s="49"/>
      <c r="J2173" s="95"/>
      <c r="L2173" s="50"/>
      <c r="N2173" s="75"/>
      <c r="O2173" s="61"/>
      <c r="Q2173" s="56"/>
      <c r="S2173" s="62"/>
      <c r="T2173" s="73"/>
      <c r="U2173" s="62"/>
      <c r="V2173" s="62"/>
      <c r="W2173" s="52"/>
      <c r="X2173" s="57"/>
      <c r="AA2173" s="47" t="str">
        <f>CONCATENATE("&gt;",F2173,"_",C2173," ",Z2173)</f>
        <v xml:space="preserve">&gt;_ </v>
      </c>
      <c r="AB2173" s="44">
        <f>P2173</f>
        <v>0</v>
      </c>
      <c r="AH2173" s="45">
        <v>2172</v>
      </c>
    </row>
    <row r="2174" spans="1:34" ht="14.25" customHeight="1" thickTop="1" thickBot="1" x14ac:dyDescent="0.25">
      <c r="A2174" s="71">
        <v>100</v>
      </c>
      <c r="B2174" s="53">
        <f>(I2174/1000)/(A2174/1000000)</f>
        <v>0</v>
      </c>
      <c r="F2174" s="81"/>
      <c r="I2174" s="49"/>
      <c r="J2174" s="95"/>
      <c r="L2174" s="50"/>
      <c r="N2174" s="75"/>
      <c r="O2174" s="61"/>
      <c r="Q2174" s="56"/>
      <c r="S2174" s="62"/>
      <c r="T2174" s="73"/>
      <c r="U2174" s="62"/>
      <c r="V2174" s="62"/>
      <c r="W2174" s="52"/>
      <c r="X2174" s="57"/>
      <c r="AA2174" s="47" t="str">
        <f>CONCATENATE("&gt;",F2174,"_",C2174," ",Z2174)</f>
        <v xml:space="preserve">&gt;_ </v>
      </c>
      <c r="AB2174" s="44">
        <f>P2174</f>
        <v>0</v>
      </c>
      <c r="AH2174" s="45">
        <v>2173</v>
      </c>
    </row>
    <row r="2175" spans="1:34" ht="14.25" customHeight="1" thickTop="1" thickBot="1" x14ac:dyDescent="0.25">
      <c r="A2175" s="71">
        <v>100</v>
      </c>
      <c r="B2175" s="53">
        <f>(I2175/1000)/(A2175/1000000)</f>
        <v>0</v>
      </c>
      <c r="F2175" s="81"/>
      <c r="I2175" s="49"/>
      <c r="J2175" s="95"/>
      <c r="L2175" s="50"/>
      <c r="N2175" s="75"/>
      <c r="O2175" s="61"/>
      <c r="Q2175" s="56"/>
      <c r="S2175" s="62"/>
      <c r="T2175" s="73"/>
      <c r="U2175" s="62"/>
      <c r="V2175" s="62"/>
      <c r="W2175" s="52"/>
      <c r="X2175" s="57"/>
      <c r="AA2175" s="47" t="str">
        <f>CONCATENATE("&gt;",F2175,"_",C2175," ",Z2175)</f>
        <v xml:space="preserve">&gt;_ </v>
      </c>
      <c r="AB2175" s="44">
        <f>P2175</f>
        <v>0</v>
      </c>
      <c r="AH2175" s="45">
        <v>2174</v>
      </c>
    </row>
    <row r="2176" spans="1:34" ht="14.25" customHeight="1" thickTop="1" thickBot="1" x14ac:dyDescent="0.25">
      <c r="A2176" s="71">
        <v>100</v>
      </c>
      <c r="B2176" s="53">
        <f>(I2176/1000)/(A2176/1000000)</f>
        <v>0</v>
      </c>
      <c r="F2176" s="81"/>
      <c r="I2176" s="49"/>
      <c r="J2176" s="95"/>
      <c r="L2176" s="50"/>
      <c r="N2176" s="75"/>
      <c r="O2176" s="61"/>
      <c r="Q2176" s="56"/>
      <c r="S2176" s="62"/>
      <c r="T2176" s="73"/>
      <c r="U2176" s="62"/>
      <c r="V2176" s="62"/>
      <c r="W2176" s="52"/>
      <c r="X2176" s="57"/>
      <c r="AA2176" s="47" t="str">
        <f>CONCATENATE("&gt;",F2176,"_",C2176," ",Z2176)</f>
        <v xml:space="preserve">&gt;_ </v>
      </c>
      <c r="AB2176" s="44">
        <f>P2176</f>
        <v>0</v>
      </c>
      <c r="AH2176" s="45">
        <v>2175</v>
      </c>
    </row>
    <row r="2177" spans="1:34" ht="14.25" customHeight="1" thickTop="1" thickBot="1" x14ac:dyDescent="0.25">
      <c r="A2177" s="71">
        <v>100</v>
      </c>
      <c r="B2177" s="53">
        <f>(I2177/1000)/(A2177/1000000)</f>
        <v>0</v>
      </c>
      <c r="F2177" s="81"/>
      <c r="I2177" s="49"/>
      <c r="J2177" s="95"/>
      <c r="L2177" s="50"/>
      <c r="N2177" s="75"/>
      <c r="O2177" s="61"/>
      <c r="Q2177" s="56"/>
      <c r="S2177" s="62"/>
      <c r="T2177" s="73"/>
      <c r="U2177" s="62"/>
      <c r="V2177" s="62"/>
      <c r="W2177" s="52"/>
      <c r="X2177" s="57"/>
      <c r="AA2177" s="47" t="str">
        <f>CONCATENATE("&gt;",F2177,"_",C2177," ",Z2177)</f>
        <v xml:space="preserve">&gt;_ </v>
      </c>
      <c r="AB2177" s="44">
        <f>P2177</f>
        <v>0</v>
      </c>
      <c r="AH2177" s="45">
        <v>2176</v>
      </c>
    </row>
    <row r="2178" spans="1:34" ht="14.25" customHeight="1" thickTop="1" thickBot="1" x14ac:dyDescent="0.25">
      <c r="A2178" s="71">
        <v>100</v>
      </c>
      <c r="B2178" s="53">
        <f>(I2178/1000)/(A2178/1000000)</f>
        <v>0</v>
      </c>
      <c r="F2178" s="81"/>
      <c r="I2178" s="49"/>
      <c r="J2178" s="95"/>
      <c r="L2178" s="50"/>
      <c r="N2178" s="75"/>
      <c r="O2178" s="61"/>
      <c r="Q2178" s="56"/>
      <c r="S2178" s="62"/>
      <c r="T2178" s="73"/>
      <c r="U2178" s="62"/>
      <c r="V2178" s="62"/>
      <c r="W2178" s="52"/>
      <c r="X2178" s="57"/>
      <c r="AA2178" s="47" t="str">
        <f>CONCATENATE("&gt;",F2178,"_",C2178," ",Z2178)</f>
        <v xml:space="preserve">&gt;_ </v>
      </c>
      <c r="AB2178" s="44">
        <f>P2178</f>
        <v>0</v>
      </c>
      <c r="AH2178" s="45">
        <v>2177</v>
      </c>
    </row>
    <row r="2179" spans="1:34" ht="14.25" customHeight="1" thickTop="1" thickBot="1" x14ac:dyDescent="0.25">
      <c r="A2179" s="71">
        <v>100</v>
      </c>
      <c r="B2179" s="53">
        <f>(I2179/1000)/(A2179/1000000)</f>
        <v>0</v>
      </c>
      <c r="F2179" s="81"/>
      <c r="I2179" s="49"/>
      <c r="J2179" s="95"/>
      <c r="L2179" s="50"/>
      <c r="N2179" s="75"/>
      <c r="O2179" s="61"/>
      <c r="Q2179" s="56"/>
      <c r="S2179" s="62"/>
      <c r="T2179" s="73"/>
      <c r="U2179" s="62"/>
      <c r="V2179" s="62"/>
      <c r="W2179" s="52"/>
      <c r="X2179" s="57"/>
      <c r="AA2179" s="47" t="str">
        <f>CONCATENATE("&gt;",F2179,"_",C2179," ",Z2179)</f>
        <v xml:space="preserve">&gt;_ </v>
      </c>
      <c r="AB2179" s="44">
        <f>P2179</f>
        <v>0</v>
      </c>
      <c r="AH2179" s="45">
        <v>2178</v>
      </c>
    </row>
    <row r="2180" spans="1:34" ht="14.25" customHeight="1" thickTop="1" thickBot="1" x14ac:dyDescent="0.25">
      <c r="A2180" s="71">
        <v>100</v>
      </c>
      <c r="B2180" s="53">
        <f>(I2180/1000)/(A2180/1000000)</f>
        <v>0</v>
      </c>
      <c r="F2180" s="81"/>
      <c r="I2180" s="49"/>
      <c r="J2180" s="95"/>
      <c r="L2180" s="50"/>
      <c r="N2180" s="75"/>
      <c r="O2180" s="61"/>
      <c r="Q2180" s="56"/>
      <c r="S2180" s="62"/>
      <c r="T2180" s="73"/>
      <c r="U2180" s="62"/>
      <c r="V2180" s="62"/>
      <c r="W2180" s="52"/>
      <c r="X2180" s="57"/>
      <c r="AA2180" s="47" t="str">
        <f>CONCATENATE("&gt;",F2180,"_",C2180," ",Z2180)</f>
        <v xml:space="preserve">&gt;_ </v>
      </c>
      <c r="AB2180" s="44">
        <f>P2180</f>
        <v>0</v>
      </c>
      <c r="AH2180" s="45">
        <v>2179</v>
      </c>
    </row>
    <row r="2181" spans="1:34" ht="14.25" customHeight="1" thickTop="1" thickBot="1" x14ac:dyDescent="0.25">
      <c r="A2181" s="71">
        <v>100</v>
      </c>
      <c r="B2181" s="53">
        <f>(I2181/1000)/(A2181/1000000)</f>
        <v>0</v>
      </c>
      <c r="F2181" s="81"/>
      <c r="I2181" s="49"/>
      <c r="J2181" s="95"/>
      <c r="L2181" s="50"/>
      <c r="N2181" s="75"/>
      <c r="O2181" s="61"/>
      <c r="Q2181" s="56"/>
      <c r="S2181" s="62"/>
      <c r="T2181" s="73"/>
      <c r="U2181" s="62"/>
      <c r="V2181" s="62"/>
      <c r="W2181" s="52"/>
      <c r="X2181" s="57"/>
      <c r="AA2181" s="47" t="str">
        <f>CONCATENATE("&gt;",F2181,"_",C2181," ",Z2181)</f>
        <v xml:space="preserve">&gt;_ </v>
      </c>
      <c r="AB2181" s="44">
        <f>P2181</f>
        <v>0</v>
      </c>
      <c r="AH2181" s="45">
        <v>2180</v>
      </c>
    </row>
    <row r="2182" spans="1:34" ht="14.25" customHeight="1" thickTop="1" thickBot="1" x14ac:dyDescent="0.25">
      <c r="A2182" s="71">
        <v>100</v>
      </c>
      <c r="B2182" s="53">
        <f>(I2182/1000)/(A2182/1000000)</f>
        <v>0</v>
      </c>
      <c r="F2182" s="81"/>
      <c r="I2182" s="49"/>
      <c r="J2182" s="95"/>
      <c r="L2182" s="50"/>
      <c r="N2182" s="75"/>
      <c r="O2182" s="61"/>
      <c r="Q2182" s="56"/>
      <c r="S2182" s="62"/>
      <c r="T2182" s="73"/>
      <c r="U2182" s="62"/>
      <c r="V2182" s="62"/>
      <c r="W2182" s="52"/>
      <c r="X2182" s="57"/>
      <c r="AA2182" s="47" t="str">
        <f>CONCATENATE("&gt;",F2182,"_",C2182," ",Z2182)</f>
        <v xml:space="preserve">&gt;_ </v>
      </c>
      <c r="AB2182" s="44">
        <f>P2182</f>
        <v>0</v>
      </c>
      <c r="AH2182" s="45">
        <v>2181</v>
      </c>
    </row>
    <row r="2183" spans="1:34" ht="14.25" customHeight="1" thickTop="1" thickBot="1" x14ac:dyDescent="0.25">
      <c r="A2183" s="71">
        <v>100</v>
      </c>
      <c r="B2183" s="53">
        <f>(I2183/1000)/(A2183/1000000)</f>
        <v>0</v>
      </c>
      <c r="F2183" s="81"/>
      <c r="I2183" s="49"/>
      <c r="J2183" s="95"/>
      <c r="L2183" s="50"/>
      <c r="N2183" s="75"/>
      <c r="O2183" s="61"/>
      <c r="Q2183" s="56"/>
      <c r="S2183" s="62"/>
      <c r="T2183" s="73"/>
      <c r="U2183" s="62"/>
      <c r="V2183" s="62"/>
      <c r="W2183" s="52"/>
      <c r="X2183" s="57"/>
      <c r="AA2183" s="47" t="str">
        <f>CONCATENATE("&gt;",F2183,"_",C2183," ",Z2183)</f>
        <v xml:space="preserve">&gt;_ </v>
      </c>
      <c r="AB2183" s="44">
        <f>P2183</f>
        <v>0</v>
      </c>
      <c r="AH2183" s="45">
        <v>2182</v>
      </c>
    </row>
    <row r="2184" spans="1:34" ht="14.25" customHeight="1" thickTop="1" thickBot="1" x14ac:dyDescent="0.25">
      <c r="A2184" s="71">
        <v>100</v>
      </c>
      <c r="B2184" s="53">
        <f>(I2184/1000)/(A2184/1000000)</f>
        <v>0</v>
      </c>
      <c r="F2184" s="81"/>
      <c r="I2184" s="49"/>
      <c r="J2184" s="95"/>
      <c r="L2184" s="50"/>
      <c r="N2184" s="75"/>
      <c r="O2184" s="61"/>
      <c r="Q2184" s="56"/>
      <c r="S2184" s="62"/>
      <c r="T2184" s="73"/>
      <c r="U2184" s="62"/>
      <c r="V2184" s="62"/>
      <c r="W2184" s="52"/>
      <c r="X2184" s="57"/>
      <c r="AA2184" s="47" t="str">
        <f>CONCATENATE("&gt;",F2184,"_",C2184," ",Z2184)</f>
        <v xml:space="preserve">&gt;_ </v>
      </c>
      <c r="AB2184" s="44">
        <f>P2184</f>
        <v>0</v>
      </c>
      <c r="AH2184" s="45">
        <v>2183</v>
      </c>
    </row>
    <row r="2185" spans="1:34" ht="14.25" customHeight="1" thickTop="1" thickBot="1" x14ac:dyDescent="0.25">
      <c r="A2185" s="71">
        <v>100</v>
      </c>
      <c r="B2185" s="53">
        <f>(I2185/1000)/(A2185/1000000)</f>
        <v>0</v>
      </c>
      <c r="F2185" s="81"/>
      <c r="I2185" s="49"/>
      <c r="J2185" s="95"/>
      <c r="L2185" s="50"/>
      <c r="N2185" s="75"/>
      <c r="O2185" s="61"/>
      <c r="Q2185" s="56"/>
      <c r="S2185" s="62"/>
      <c r="T2185" s="73"/>
      <c r="U2185" s="62"/>
      <c r="V2185" s="62"/>
      <c r="W2185" s="52"/>
      <c r="X2185" s="57"/>
      <c r="AA2185" s="47" t="str">
        <f>CONCATENATE("&gt;",F2185,"_",C2185," ",Z2185)</f>
        <v xml:space="preserve">&gt;_ </v>
      </c>
      <c r="AB2185" s="44">
        <f>P2185</f>
        <v>0</v>
      </c>
      <c r="AH2185" s="45">
        <v>2184</v>
      </c>
    </row>
    <row r="2186" spans="1:34" ht="14.25" customHeight="1" thickTop="1" thickBot="1" x14ac:dyDescent="0.25">
      <c r="A2186" s="71">
        <v>100</v>
      </c>
      <c r="B2186" s="53">
        <f>(I2186/1000)/(A2186/1000000)</f>
        <v>0</v>
      </c>
      <c r="F2186" s="81"/>
      <c r="I2186" s="49"/>
      <c r="J2186" s="95"/>
      <c r="L2186" s="50"/>
      <c r="N2186" s="75"/>
      <c r="O2186" s="61"/>
      <c r="Q2186" s="56"/>
      <c r="S2186" s="62"/>
      <c r="T2186" s="73"/>
      <c r="U2186" s="62"/>
      <c r="V2186" s="62"/>
      <c r="W2186" s="52"/>
      <c r="X2186" s="57"/>
      <c r="AA2186" s="47" t="str">
        <f>CONCATENATE("&gt;",F2186,"_",C2186," ",Z2186)</f>
        <v xml:space="preserve">&gt;_ </v>
      </c>
      <c r="AB2186" s="44">
        <f>P2186</f>
        <v>0</v>
      </c>
      <c r="AH2186" s="45">
        <v>2185</v>
      </c>
    </row>
    <row r="2187" spans="1:34" ht="14.25" customHeight="1" thickTop="1" thickBot="1" x14ac:dyDescent="0.25">
      <c r="A2187" s="71">
        <v>100</v>
      </c>
      <c r="B2187" s="53">
        <f>(I2187/1000)/(A2187/1000000)</f>
        <v>0</v>
      </c>
      <c r="F2187" s="81"/>
      <c r="I2187" s="49"/>
      <c r="J2187" s="95"/>
      <c r="L2187" s="50"/>
      <c r="N2187" s="75"/>
      <c r="O2187" s="61"/>
      <c r="Q2187" s="56"/>
      <c r="S2187" s="62"/>
      <c r="T2187" s="73"/>
      <c r="U2187" s="62"/>
      <c r="V2187" s="62"/>
      <c r="W2187" s="52"/>
      <c r="X2187" s="57"/>
      <c r="AA2187" s="47" t="str">
        <f>CONCATENATE("&gt;",F2187,"_",C2187," ",Z2187)</f>
        <v xml:space="preserve">&gt;_ </v>
      </c>
      <c r="AB2187" s="44">
        <f>P2187</f>
        <v>0</v>
      </c>
      <c r="AH2187" s="45">
        <v>2186</v>
      </c>
    </row>
    <row r="2188" spans="1:34" ht="14.25" customHeight="1" thickTop="1" thickBot="1" x14ac:dyDescent="0.25">
      <c r="A2188" s="71">
        <v>100</v>
      </c>
      <c r="B2188" s="53">
        <f>(I2188/1000)/(A2188/1000000)</f>
        <v>0</v>
      </c>
      <c r="F2188" s="81"/>
      <c r="I2188" s="49"/>
      <c r="J2188" s="95"/>
      <c r="L2188" s="50"/>
      <c r="N2188" s="75"/>
      <c r="O2188" s="61"/>
      <c r="Q2188" s="56"/>
      <c r="S2188" s="62"/>
      <c r="T2188" s="73"/>
      <c r="U2188" s="62"/>
      <c r="V2188" s="62"/>
      <c r="W2188" s="52"/>
      <c r="X2188" s="57"/>
      <c r="AA2188" s="47" t="str">
        <f>CONCATENATE("&gt;",F2188,"_",C2188," ",Z2188)</f>
        <v xml:space="preserve">&gt;_ </v>
      </c>
      <c r="AB2188" s="44">
        <f>P2188</f>
        <v>0</v>
      </c>
      <c r="AH2188" s="45">
        <v>2187</v>
      </c>
    </row>
    <row r="2189" spans="1:34" ht="14.25" customHeight="1" thickTop="1" thickBot="1" x14ac:dyDescent="0.25">
      <c r="A2189" s="71">
        <v>100</v>
      </c>
      <c r="B2189" s="53">
        <f>(I2189/1000)/(A2189/1000000)</f>
        <v>0</v>
      </c>
      <c r="F2189" s="81"/>
      <c r="I2189" s="49"/>
      <c r="J2189" s="95"/>
      <c r="L2189" s="50"/>
      <c r="N2189" s="75"/>
      <c r="O2189" s="61"/>
      <c r="Q2189" s="56"/>
      <c r="S2189" s="62"/>
      <c r="T2189" s="73"/>
      <c r="U2189" s="62"/>
      <c r="V2189" s="62"/>
      <c r="W2189" s="52"/>
      <c r="X2189" s="57"/>
      <c r="AA2189" s="47" t="str">
        <f>CONCATENATE("&gt;",F2189,"_",C2189," ",Z2189)</f>
        <v xml:space="preserve">&gt;_ </v>
      </c>
      <c r="AB2189" s="44">
        <f>P2189</f>
        <v>0</v>
      </c>
      <c r="AH2189" s="45">
        <v>2188</v>
      </c>
    </row>
    <row r="2190" spans="1:34" ht="14.25" customHeight="1" thickTop="1" thickBot="1" x14ac:dyDescent="0.25">
      <c r="A2190" s="71">
        <v>100</v>
      </c>
      <c r="B2190" s="53">
        <f>(I2190/1000)/(A2190/1000000)</f>
        <v>0</v>
      </c>
      <c r="F2190" s="81"/>
      <c r="I2190" s="49"/>
      <c r="J2190" s="95"/>
      <c r="L2190" s="50"/>
      <c r="N2190" s="75"/>
      <c r="O2190" s="61"/>
      <c r="Q2190" s="56"/>
      <c r="S2190" s="62"/>
      <c r="T2190" s="73"/>
      <c r="U2190" s="62"/>
      <c r="V2190" s="62"/>
      <c r="W2190" s="52"/>
      <c r="X2190" s="57"/>
      <c r="AA2190" s="47" t="str">
        <f>CONCATENATE("&gt;",F2190,"_",C2190," ",Z2190)</f>
        <v xml:space="preserve">&gt;_ </v>
      </c>
      <c r="AB2190" s="44">
        <f>P2190</f>
        <v>0</v>
      </c>
      <c r="AH2190" s="45">
        <v>2189</v>
      </c>
    </row>
    <row r="2191" spans="1:34" ht="14.25" customHeight="1" thickTop="1" thickBot="1" x14ac:dyDescent="0.25">
      <c r="A2191" s="71">
        <v>100</v>
      </c>
      <c r="B2191" s="53">
        <f>(I2191/1000)/(A2191/1000000)</f>
        <v>0</v>
      </c>
      <c r="F2191" s="81"/>
      <c r="I2191" s="49"/>
      <c r="J2191" s="95"/>
      <c r="L2191" s="50"/>
      <c r="N2191" s="75"/>
      <c r="O2191" s="61"/>
      <c r="Q2191" s="56"/>
      <c r="S2191" s="62"/>
      <c r="T2191" s="73"/>
      <c r="U2191" s="62"/>
      <c r="V2191" s="62"/>
      <c r="W2191" s="52"/>
      <c r="X2191" s="57"/>
      <c r="AA2191" s="47" t="str">
        <f>CONCATENATE("&gt;",F2191,"_",C2191," ",Z2191)</f>
        <v xml:space="preserve">&gt;_ </v>
      </c>
      <c r="AB2191" s="44">
        <f>P2191</f>
        <v>0</v>
      </c>
      <c r="AH2191" s="45">
        <v>2190</v>
      </c>
    </row>
    <row r="2192" spans="1:34" ht="14.25" customHeight="1" thickTop="1" thickBot="1" x14ac:dyDescent="0.25">
      <c r="A2192" s="71">
        <v>100</v>
      </c>
      <c r="B2192" s="53">
        <f>(I2192/1000)/(A2192/1000000)</f>
        <v>0</v>
      </c>
      <c r="F2192" s="81"/>
      <c r="I2192" s="49"/>
      <c r="J2192" s="95"/>
      <c r="L2192" s="50"/>
      <c r="N2192" s="75"/>
      <c r="O2192" s="61"/>
      <c r="Q2192" s="56"/>
      <c r="S2192" s="62"/>
      <c r="T2192" s="73"/>
      <c r="U2192" s="62"/>
      <c r="V2192" s="62"/>
      <c r="W2192" s="52"/>
      <c r="X2192" s="57"/>
      <c r="AA2192" s="47" t="str">
        <f>CONCATENATE("&gt;",F2192,"_",C2192," ",Z2192)</f>
        <v xml:space="preserve">&gt;_ </v>
      </c>
      <c r="AB2192" s="44">
        <f>P2192</f>
        <v>0</v>
      </c>
      <c r="AH2192" s="45">
        <v>2191</v>
      </c>
    </row>
    <row r="2193" spans="1:34" ht="14.25" customHeight="1" thickTop="1" thickBot="1" x14ac:dyDescent="0.25">
      <c r="A2193" s="71">
        <v>100</v>
      </c>
      <c r="B2193" s="53">
        <f>(I2193/1000)/(A2193/1000000)</f>
        <v>0</v>
      </c>
      <c r="F2193" s="81"/>
      <c r="I2193" s="49"/>
      <c r="J2193" s="95"/>
      <c r="L2193" s="50"/>
      <c r="N2193" s="75"/>
      <c r="O2193" s="61"/>
      <c r="Q2193" s="56"/>
      <c r="S2193" s="62"/>
      <c r="T2193" s="73"/>
      <c r="U2193" s="62"/>
      <c r="V2193" s="62"/>
      <c r="W2193" s="52"/>
      <c r="X2193" s="57"/>
      <c r="AA2193" s="47" t="str">
        <f>CONCATENATE("&gt;",F2193,"_",C2193," ",Z2193)</f>
        <v xml:space="preserve">&gt;_ </v>
      </c>
      <c r="AB2193" s="44">
        <f>P2193</f>
        <v>0</v>
      </c>
      <c r="AH2193" s="45">
        <v>2192</v>
      </c>
    </row>
    <row r="2194" spans="1:34" ht="14.25" customHeight="1" thickTop="1" thickBot="1" x14ac:dyDescent="0.25">
      <c r="A2194" s="71">
        <v>100</v>
      </c>
      <c r="B2194" s="53">
        <f>(I2194/1000)/(A2194/1000000)</f>
        <v>0</v>
      </c>
      <c r="F2194" s="81"/>
      <c r="I2194" s="49"/>
      <c r="J2194" s="95"/>
      <c r="L2194" s="50"/>
      <c r="N2194" s="75"/>
      <c r="O2194" s="61"/>
      <c r="Q2194" s="56"/>
      <c r="S2194" s="62"/>
      <c r="T2194" s="73"/>
      <c r="U2194" s="62"/>
      <c r="V2194" s="62"/>
      <c r="W2194" s="52"/>
      <c r="X2194" s="57"/>
      <c r="AA2194" s="47" t="str">
        <f>CONCATENATE("&gt;",F2194,"_",C2194," ",Z2194)</f>
        <v xml:space="preserve">&gt;_ </v>
      </c>
      <c r="AB2194" s="44">
        <f>P2194</f>
        <v>0</v>
      </c>
      <c r="AH2194" s="45">
        <v>2193</v>
      </c>
    </row>
    <row r="2195" spans="1:34" ht="14.25" customHeight="1" thickTop="1" thickBot="1" x14ac:dyDescent="0.25">
      <c r="A2195" s="71">
        <v>100</v>
      </c>
      <c r="B2195" s="53">
        <f>(I2195/1000)/(A2195/1000000)</f>
        <v>0</v>
      </c>
      <c r="F2195" s="81"/>
      <c r="I2195" s="49"/>
      <c r="J2195" s="95"/>
      <c r="L2195" s="50"/>
      <c r="N2195" s="75"/>
      <c r="O2195" s="61"/>
      <c r="Q2195" s="56"/>
      <c r="S2195" s="62"/>
      <c r="T2195" s="73"/>
      <c r="U2195" s="62"/>
      <c r="V2195" s="62"/>
      <c r="W2195" s="52"/>
      <c r="X2195" s="57"/>
      <c r="AA2195" s="47" t="str">
        <f>CONCATENATE("&gt;",F2195,"_",C2195," ",Z2195)</f>
        <v xml:space="preserve">&gt;_ </v>
      </c>
      <c r="AB2195" s="44">
        <f>P2195</f>
        <v>0</v>
      </c>
      <c r="AH2195" s="45">
        <v>2194</v>
      </c>
    </row>
    <row r="2196" spans="1:34" ht="14.25" customHeight="1" thickTop="1" thickBot="1" x14ac:dyDescent="0.25">
      <c r="A2196" s="71">
        <v>100</v>
      </c>
      <c r="B2196" s="53">
        <f>(I2196/1000)/(A2196/1000000)</f>
        <v>0</v>
      </c>
      <c r="F2196" s="81"/>
      <c r="I2196" s="49"/>
      <c r="J2196" s="95"/>
      <c r="L2196" s="50"/>
      <c r="N2196" s="75"/>
      <c r="O2196" s="61"/>
      <c r="Q2196" s="56"/>
      <c r="S2196" s="62"/>
      <c r="T2196" s="73"/>
      <c r="U2196" s="62"/>
      <c r="V2196" s="62"/>
      <c r="W2196" s="52"/>
      <c r="X2196" s="57"/>
      <c r="AA2196" s="47" t="str">
        <f>CONCATENATE("&gt;",F2196,"_",C2196," ",Z2196)</f>
        <v xml:space="preserve">&gt;_ </v>
      </c>
      <c r="AB2196" s="44">
        <f>P2196</f>
        <v>0</v>
      </c>
      <c r="AH2196" s="45">
        <v>2195</v>
      </c>
    </row>
    <row r="2197" spans="1:34" ht="14.25" customHeight="1" thickTop="1" thickBot="1" x14ac:dyDescent="0.25">
      <c r="A2197" s="71">
        <v>100</v>
      </c>
      <c r="B2197" s="53">
        <f>(I2197/1000)/(A2197/1000000)</f>
        <v>0</v>
      </c>
      <c r="F2197" s="81"/>
      <c r="I2197" s="49"/>
      <c r="J2197" s="95"/>
      <c r="L2197" s="50"/>
      <c r="N2197" s="75"/>
      <c r="O2197" s="61"/>
      <c r="Q2197" s="56"/>
      <c r="S2197" s="62"/>
      <c r="T2197" s="73"/>
      <c r="U2197" s="62"/>
      <c r="V2197" s="62"/>
      <c r="W2197" s="52"/>
      <c r="X2197" s="57"/>
      <c r="AA2197" s="47" t="str">
        <f>CONCATENATE("&gt;",F2197,"_",C2197," ",Z2197)</f>
        <v xml:space="preserve">&gt;_ </v>
      </c>
      <c r="AB2197" s="44">
        <f>P2197</f>
        <v>0</v>
      </c>
      <c r="AH2197" s="45">
        <v>2196</v>
      </c>
    </row>
    <row r="2198" spans="1:34" ht="14.25" customHeight="1" thickTop="1" thickBot="1" x14ac:dyDescent="0.25">
      <c r="A2198" s="71">
        <v>100</v>
      </c>
      <c r="B2198" s="53">
        <f>(I2198/1000)/(A2198/1000000)</f>
        <v>0</v>
      </c>
      <c r="F2198" s="81"/>
      <c r="I2198" s="49"/>
      <c r="J2198" s="95"/>
      <c r="L2198" s="50"/>
      <c r="N2198" s="75"/>
      <c r="O2198" s="61"/>
      <c r="Q2198" s="56"/>
      <c r="S2198" s="62"/>
      <c r="T2198" s="73"/>
      <c r="U2198" s="62"/>
      <c r="V2198" s="62"/>
      <c r="W2198" s="52"/>
      <c r="X2198" s="57"/>
      <c r="AA2198" s="47" t="str">
        <f>CONCATENATE("&gt;",F2198,"_",C2198," ",Z2198)</f>
        <v xml:space="preserve">&gt;_ </v>
      </c>
      <c r="AB2198" s="44">
        <f>P2198</f>
        <v>0</v>
      </c>
      <c r="AH2198" s="45">
        <v>2197</v>
      </c>
    </row>
    <row r="2199" spans="1:34" ht="14.25" customHeight="1" thickTop="1" thickBot="1" x14ac:dyDescent="0.25">
      <c r="A2199" s="71">
        <v>100</v>
      </c>
      <c r="B2199" s="53">
        <f>(I2199/1000)/(A2199/1000000)</f>
        <v>0</v>
      </c>
      <c r="F2199" s="81"/>
      <c r="I2199" s="49"/>
      <c r="J2199" s="95"/>
      <c r="L2199" s="50"/>
      <c r="N2199" s="75"/>
      <c r="O2199" s="61"/>
      <c r="Q2199" s="56"/>
      <c r="S2199" s="62"/>
      <c r="T2199" s="73"/>
      <c r="U2199" s="62"/>
      <c r="V2199" s="62"/>
      <c r="W2199" s="52"/>
      <c r="X2199" s="57"/>
      <c r="AA2199" s="47" t="str">
        <f>CONCATENATE("&gt;",F2199,"_",C2199," ",Z2199)</f>
        <v xml:space="preserve">&gt;_ </v>
      </c>
      <c r="AB2199" s="44">
        <f>P2199</f>
        <v>0</v>
      </c>
      <c r="AH2199" s="45">
        <v>2198</v>
      </c>
    </row>
    <row r="2200" spans="1:34" ht="14.25" customHeight="1" thickTop="1" thickBot="1" x14ac:dyDescent="0.25">
      <c r="A2200" s="71">
        <v>100</v>
      </c>
      <c r="B2200" s="53">
        <f>(I2200/1000)/(A2200/1000000)</f>
        <v>0</v>
      </c>
      <c r="F2200" s="81"/>
      <c r="I2200" s="49"/>
      <c r="J2200" s="95"/>
      <c r="L2200" s="50"/>
      <c r="N2200" s="75"/>
      <c r="O2200" s="61"/>
      <c r="Q2200" s="56"/>
      <c r="S2200" s="62"/>
      <c r="T2200" s="73"/>
      <c r="U2200" s="62"/>
      <c r="V2200" s="62"/>
      <c r="W2200" s="52"/>
      <c r="X2200" s="57"/>
      <c r="AA2200" s="47" t="str">
        <f>CONCATENATE("&gt;",F2200,"_",C2200," ",Z2200)</f>
        <v xml:space="preserve">&gt;_ </v>
      </c>
      <c r="AB2200" s="44">
        <f>P2200</f>
        <v>0</v>
      </c>
      <c r="AH2200" s="45">
        <v>2199</v>
      </c>
    </row>
    <row r="2201" spans="1:34" ht="14.25" customHeight="1" thickTop="1" thickBot="1" x14ac:dyDescent="0.25">
      <c r="A2201" s="71">
        <v>100</v>
      </c>
      <c r="B2201" s="53">
        <f>(I2201/1000)/(A2201/1000000)</f>
        <v>0</v>
      </c>
      <c r="F2201" s="81"/>
      <c r="I2201" s="49"/>
      <c r="J2201" s="95"/>
      <c r="L2201" s="50"/>
      <c r="N2201" s="75"/>
      <c r="O2201" s="61"/>
      <c r="Q2201" s="56"/>
      <c r="S2201" s="62"/>
      <c r="T2201" s="73"/>
      <c r="U2201" s="62"/>
      <c r="V2201" s="62"/>
      <c r="W2201" s="52"/>
      <c r="X2201" s="57"/>
      <c r="AA2201" s="47" t="str">
        <f>CONCATENATE("&gt;",F2201,"_",C2201," ",Z2201)</f>
        <v xml:space="preserve">&gt;_ </v>
      </c>
      <c r="AB2201" s="44">
        <f>P2201</f>
        <v>0</v>
      </c>
      <c r="AH2201" s="45">
        <v>2200</v>
      </c>
    </row>
    <row r="2202" spans="1:34" ht="14.25" customHeight="1" thickTop="1" thickBot="1" x14ac:dyDescent="0.25">
      <c r="A2202" s="71">
        <v>100</v>
      </c>
      <c r="B2202" s="53">
        <f>(I2202/1000)/(A2202/1000000)</f>
        <v>0</v>
      </c>
      <c r="F2202" s="81"/>
      <c r="I2202" s="49"/>
      <c r="J2202" s="95"/>
      <c r="L2202" s="50"/>
      <c r="N2202" s="75"/>
      <c r="O2202" s="61"/>
      <c r="Q2202" s="56"/>
      <c r="S2202" s="62"/>
      <c r="T2202" s="73"/>
      <c r="U2202" s="62"/>
      <c r="V2202" s="62"/>
      <c r="W2202" s="52"/>
      <c r="X2202" s="57"/>
      <c r="AA2202" s="47" t="str">
        <f>CONCATENATE("&gt;",F2202,"_",C2202," ",Z2202)</f>
        <v xml:space="preserve">&gt;_ </v>
      </c>
      <c r="AB2202" s="44">
        <f>P2202</f>
        <v>0</v>
      </c>
      <c r="AH2202" s="45">
        <v>2201</v>
      </c>
    </row>
    <row r="2203" spans="1:34" ht="14.25" customHeight="1" thickTop="1" thickBot="1" x14ac:dyDescent="0.25">
      <c r="A2203" s="71">
        <v>100</v>
      </c>
      <c r="B2203" s="53">
        <f>(I2203/1000)/(A2203/1000000)</f>
        <v>0</v>
      </c>
      <c r="F2203" s="81"/>
      <c r="I2203" s="49"/>
      <c r="J2203" s="95"/>
      <c r="L2203" s="50"/>
      <c r="N2203" s="75"/>
      <c r="O2203" s="61"/>
      <c r="Q2203" s="56"/>
      <c r="S2203" s="62"/>
      <c r="T2203" s="73"/>
      <c r="U2203" s="62"/>
      <c r="V2203" s="62"/>
      <c r="W2203" s="52"/>
      <c r="X2203" s="57"/>
      <c r="AA2203" s="47" t="str">
        <f>CONCATENATE("&gt;",F2203,"_",C2203," ",Z2203)</f>
        <v xml:space="preserve">&gt;_ </v>
      </c>
      <c r="AB2203" s="44">
        <f>P2203</f>
        <v>0</v>
      </c>
      <c r="AH2203" s="45">
        <v>2202</v>
      </c>
    </row>
    <row r="2204" spans="1:34" ht="14.25" customHeight="1" thickTop="1" thickBot="1" x14ac:dyDescent="0.25">
      <c r="A2204" s="71">
        <v>100</v>
      </c>
      <c r="B2204" s="53">
        <f>(I2204/1000)/(A2204/1000000)</f>
        <v>0</v>
      </c>
      <c r="F2204" s="81"/>
      <c r="I2204" s="49"/>
      <c r="J2204" s="95"/>
      <c r="L2204" s="50"/>
      <c r="N2204" s="75"/>
      <c r="O2204" s="61"/>
      <c r="Q2204" s="56"/>
      <c r="S2204" s="62"/>
      <c r="T2204" s="73"/>
      <c r="U2204" s="62"/>
      <c r="V2204" s="62"/>
      <c r="W2204" s="52"/>
      <c r="X2204" s="57"/>
      <c r="AA2204" s="47" t="str">
        <f>CONCATENATE("&gt;",F2204,"_",C2204," ",Z2204)</f>
        <v xml:space="preserve">&gt;_ </v>
      </c>
      <c r="AB2204" s="44">
        <f>P2204</f>
        <v>0</v>
      </c>
      <c r="AH2204" s="45">
        <v>2203</v>
      </c>
    </row>
    <row r="2205" spans="1:34" ht="14.25" customHeight="1" thickTop="1" thickBot="1" x14ac:dyDescent="0.25">
      <c r="A2205" s="71">
        <v>100</v>
      </c>
      <c r="B2205" s="53">
        <f>(I2205/1000)/(A2205/1000000)</f>
        <v>0</v>
      </c>
      <c r="F2205" s="81"/>
      <c r="I2205" s="49"/>
      <c r="J2205" s="95"/>
      <c r="L2205" s="50"/>
      <c r="N2205" s="75"/>
      <c r="O2205" s="61"/>
      <c r="Q2205" s="56"/>
      <c r="S2205" s="62"/>
      <c r="T2205" s="73"/>
      <c r="U2205" s="62"/>
      <c r="V2205" s="62"/>
      <c r="W2205" s="52"/>
      <c r="X2205" s="57"/>
      <c r="AA2205" s="47" t="str">
        <f>CONCATENATE("&gt;",F2205,"_",C2205," ",Z2205)</f>
        <v xml:space="preserve">&gt;_ </v>
      </c>
      <c r="AB2205" s="44">
        <f>P2205</f>
        <v>0</v>
      </c>
      <c r="AH2205" s="45">
        <v>2204</v>
      </c>
    </row>
    <row r="2206" spans="1:34" ht="14.25" customHeight="1" thickTop="1" thickBot="1" x14ac:dyDescent="0.25">
      <c r="A2206" s="71">
        <v>100</v>
      </c>
      <c r="B2206" s="53">
        <f>(I2206/1000)/(A2206/1000000)</f>
        <v>0</v>
      </c>
      <c r="F2206" s="81"/>
      <c r="I2206" s="49"/>
      <c r="J2206" s="95"/>
      <c r="L2206" s="50"/>
      <c r="N2206" s="75"/>
      <c r="O2206" s="61"/>
      <c r="Q2206" s="56"/>
      <c r="S2206" s="62"/>
      <c r="T2206" s="73"/>
      <c r="U2206" s="62"/>
      <c r="V2206" s="62"/>
      <c r="W2206" s="52"/>
      <c r="X2206" s="57"/>
      <c r="AA2206" s="47" t="str">
        <f>CONCATENATE("&gt;",F2206,"_",C2206," ",Z2206)</f>
        <v xml:space="preserve">&gt;_ </v>
      </c>
      <c r="AB2206" s="44">
        <f>P2206</f>
        <v>0</v>
      </c>
      <c r="AH2206" s="45">
        <v>2205</v>
      </c>
    </row>
    <row r="2207" spans="1:34" ht="14.25" customHeight="1" thickTop="1" thickBot="1" x14ac:dyDescent="0.25">
      <c r="A2207" s="71">
        <v>100</v>
      </c>
      <c r="B2207" s="53">
        <f>(I2207/1000)/(A2207/1000000)</f>
        <v>0</v>
      </c>
      <c r="F2207" s="81"/>
      <c r="I2207" s="49"/>
      <c r="J2207" s="95"/>
      <c r="L2207" s="50"/>
      <c r="N2207" s="75"/>
      <c r="O2207" s="61"/>
      <c r="Q2207" s="56"/>
      <c r="S2207" s="62"/>
      <c r="T2207" s="73"/>
      <c r="U2207" s="62"/>
      <c r="V2207" s="62"/>
      <c r="W2207" s="52"/>
      <c r="X2207" s="57"/>
      <c r="AA2207" s="47" t="str">
        <f>CONCATENATE("&gt;",F2207,"_",C2207," ",Z2207)</f>
        <v xml:space="preserve">&gt;_ </v>
      </c>
      <c r="AB2207" s="44">
        <f>P2207</f>
        <v>0</v>
      </c>
      <c r="AH2207" s="45">
        <v>2206</v>
      </c>
    </row>
    <row r="2208" spans="1:34" ht="14.25" customHeight="1" thickTop="1" thickBot="1" x14ac:dyDescent="0.25">
      <c r="A2208" s="71">
        <v>100</v>
      </c>
      <c r="B2208" s="53">
        <f>(I2208/1000)/(A2208/1000000)</f>
        <v>0</v>
      </c>
      <c r="F2208" s="81"/>
      <c r="I2208" s="49"/>
      <c r="J2208" s="95"/>
      <c r="L2208" s="50"/>
      <c r="N2208" s="75"/>
      <c r="O2208" s="61"/>
      <c r="Q2208" s="56"/>
      <c r="S2208" s="62"/>
      <c r="T2208" s="73"/>
      <c r="U2208" s="62"/>
      <c r="V2208" s="62"/>
      <c r="W2208" s="52"/>
      <c r="X2208" s="57"/>
      <c r="AA2208" s="47" t="str">
        <f>CONCATENATE("&gt;",F2208,"_",C2208," ",Z2208)</f>
        <v xml:space="preserve">&gt;_ </v>
      </c>
      <c r="AB2208" s="44">
        <f>P2208</f>
        <v>0</v>
      </c>
      <c r="AH2208" s="45">
        <v>2207</v>
      </c>
    </row>
    <row r="2209" spans="1:34" ht="14.25" customHeight="1" thickTop="1" thickBot="1" x14ac:dyDescent="0.25">
      <c r="A2209" s="71">
        <v>100</v>
      </c>
      <c r="B2209" s="53">
        <f>(I2209/1000)/(A2209/1000000)</f>
        <v>0</v>
      </c>
      <c r="F2209" s="81"/>
      <c r="I2209" s="49"/>
      <c r="J2209" s="95"/>
      <c r="L2209" s="50"/>
      <c r="N2209" s="75"/>
      <c r="O2209" s="61"/>
      <c r="Q2209" s="56"/>
      <c r="S2209" s="62"/>
      <c r="T2209" s="73"/>
      <c r="U2209" s="62"/>
      <c r="V2209" s="62"/>
      <c r="W2209" s="52"/>
      <c r="X2209" s="57"/>
      <c r="AA2209" s="47" t="str">
        <f>CONCATENATE("&gt;",F2209,"_",C2209," ",Z2209)</f>
        <v xml:space="preserve">&gt;_ </v>
      </c>
      <c r="AB2209" s="44">
        <f>P2209</f>
        <v>0</v>
      </c>
      <c r="AH2209" s="45">
        <v>2208</v>
      </c>
    </row>
    <row r="2210" spans="1:34" ht="14.25" customHeight="1" thickTop="1" thickBot="1" x14ac:dyDescent="0.25">
      <c r="A2210" s="71">
        <v>100</v>
      </c>
      <c r="B2210" s="53">
        <f>(I2210/1000)/(A2210/1000000)</f>
        <v>0</v>
      </c>
      <c r="F2210" s="81"/>
      <c r="I2210" s="49"/>
      <c r="J2210" s="95"/>
      <c r="L2210" s="50"/>
      <c r="N2210" s="75"/>
      <c r="O2210" s="61"/>
      <c r="Q2210" s="56"/>
      <c r="S2210" s="62"/>
      <c r="T2210" s="73"/>
      <c r="U2210" s="62"/>
      <c r="V2210" s="62"/>
      <c r="W2210" s="52"/>
      <c r="X2210" s="57"/>
      <c r="AA2210" s="47" t="str">
        <f>CONCATENATE("&gt;",F2210,"_",C2210," ",Z2210)</f>
        <v xml:space="preserve">&gt;_ </v>
      </c>
      <c r="AB2210" s="44">
        <f>P2210</f>
        <v>0</v>
      </c>
      <c r="AH2210" s="45">
        <v>2209</v>
      </c>
    </row>
    <row r="2211" spans="1:34" ht="14.25" customHeight="1" thickTop="1" thickBot="1" x14ac:dyDescent="0.25">
      <c r="A2211" s="71">
        <v>100</v>
      </c>
      <c r="B2211" s="53">
        <f>(I2211/1000)/(A2211/1000000)</f>
        <v>0</v>
      </c>
      <c r="F2211" s="81"/>
      <c r="I2211" s="49"/>
      <c r="J2211" s="95"/>
      <c r="L2211" s="50"/>
      <c r="N2211" s="75"/>
      <c r="O2211" s="61"/>
      <c r="Q2211" s="56"/>
      <c r="S2211" s="62"/>
      <c r="T2211" s="73"/>
      <c r="U2211" s="62"/>
      <c r="V2211" s="62"/>
      <c r="W2211" s="52"/>
      <c r="X2211" s="57"/>
      <c r="AA2211" s="47" t="str">
        <f>CONCATENATE("&gt;",F2211,"_",C2211," ",Z2211)</f>
        <v xml:space="preserve">&gt;_ </v>
      </c>
      <c r="AB2211" s="44">
        <f>P2211</f>
        <v>0</v>
      </c>
      <c r="AH2211" s="45">
        <v>2210</v>
      </c>
    </row>
    <row r="2212" spans="1:34" ht="14.25" customHeight="1" thickTop="1" thickBot="1" x14ac:dyDescent="0.25">
      <c r="A2212" s="71">
        <v>100</v>
      </c>
      <c r="B2212" s="53">
        <f>(I2212/1000)/(A2212/1000000)</f>
        <v>0</v>
      </c>
      <c r="F2212" s="81"/>
      <c r="I2212" s="49"/>
      <c r="J2212" s="95"/>
      <c r="L2212" s="50"/>
      <c r="N2212" s="75"/>
      <c r="O2212" s="61"/>
      <c r="Q2212" s="56"/>
      <c r="S2212" s="62"/>
      <c r="T2212" s="73"/>
      <c r="U2212" s="62"/>
      <c r="V2212" s="62"/>
      <c r="W2212" s="52"/>
      <c r="X2212" s="57"/>
      <c r="AA2212" s="47" t="str">
        <f>CONCATENATE("&gt;",F2212,"_",C2212," ",Z2212)</f>
        <v xml:space="preserve">&gt;_ </v>
      </c>
      <c r="AB2212" s="44">
        <f>P2212</f>
        <v>0</v>
      </c>
      <c r="AH2212" s="45">
        <v>2211</v>
      </c>
    </row>
    <row r="2213" spans="1:34" ht="14.25" customHeight="1" thickTop="1" thickBot="1" x14ac:dyDescent="0.25">
      <c r="A2213" s="71">
        <v>100</v>
      </c>
      <c r="B2213" s="53">
        <f>(I2213/1000)/(A2213/1000000)</f>
        <v>0</v>
      </c>
      <c r="F2213" s="81"/>
      <c r="I2213" s="49"/>
      <c r="J2213" s="95"/>
      <c r="L2213" s="50"/>
      <c r="N2213" s="75"/>
      <c r="O2213" s="61"/>
      <c r="Q2213" s="56"/>
      <c r="S2213" s="62"/>
      <c r="T2213" s="73"/>
      <c r="U2213" s="62"/>
      <c r="V2213" s="62"/>
      <c r="W2213" s="52"/>
      <c r="X2213" s="57"/>
      <c r="AA2213" s="47" t="str">
        <f>CONCATENATE("&gt;",F2213,"_",C2213," ",Z2213)</f>
        <v xml:space="preserve">&gt;_ </v>
      </c>
      <c r="AB2213" s="44">
        <f>P2213</f>
        <v>0</v>
      </c>
      <c r="AH2213" s="45">
        <v>2212</v>
      </c>
    </row>
    <row r="2214" spans="1:34" ht="14.25" customHeight="1" thickTop="1" thickBot="1" x14ac:dyDescent="0.25">
      <c r="A2214" s="71">
        <v>100</v>
      </c>
      <c r="B2214" s="53">
        <f>(I2214/1000)/(A2214/1000000)</f>
        <v>0</v>
      </c>
      <c r="F2214" s="81"/>
      <c r="I2214" s="49"/>
      <c r="J2214" s="95"/>
      <c r="L2214" s="50"/>
      <c r="N2214" s="75"/>
      <c r="O2214" s="61"/>
      <c r="Q2214" s="56"/>
      <c r="S2214" s="62"/>
      <c r="T2214" s="73"/>
      <c r="U2214" s="62"/>
      <c r="V2214" s="62"/>
      <c r="W2214" s="52"/>
      <c r="X2214" s="57"/>
      <c r="AA2214" s="47" t="str">
        <f>CONCATENATE("&gt;",F2214,"_",C2214," ",Z2214)</f>
        <v xml:space="preserve">&gt;_ </v>
      </c>
      <c r="AB2214" s="44">
        <f>P2214</f>
        <v>0</v>
      </c>
      <c r="AH2214" s="45">
        <v>2213</v>
      </c>
    </row>
    <row r="2215" spans="1:34" ht="14.25" customHeight="1" thickTop="1" thickBot="1" x14ac:dyDescent="0.25">
      <c r="A2215" s="71">
        <v>100</v>
      </c>
      <c r="B2215" s="53">
        <f>(I2215/1000)/(A2215/1000000)</f>
        <v>0</v>
      </c>
      <c r="F2215" s="81"/>
      <c r="I2215" s="49"/>
      <c r="J2215" s="95"/>
      <c r="L2215" s="50"/>
      <c r="N2215" s="75"/>
      <c r="O2215" s="61"/>
      <c r="Q2215" s="56"/>
      <c r="S2215" s="62"/>
      <c r="T2215" s="73"/>
      <c r="U2215" s="62"/>
      <c r="V2215" s="62"/>
      <c r="W2215" s="52"/>
      <c r="X2215" s="57"/>
      <c r="AA2215" s="47" t="str">
        <f>CONCATENATE("&gt;",F2215,"_",C2215," ",Z2215)</f>
        <v xml:space="preserve">&gt;_ </v>
      </c>
      <c r="AB2215" s="44">
        <f>P2215</f>
        <v>0</v>
      </c>
      <c r="AH2215" s="45">
        <v>2214</v>
      </c>
    </row>
    <row r="2216" spans="1:34" ht="14.25" customHeight="1" thickTop="1" thickBot="1" x14ac:dyDescent="0.25">
      <c r="A2216" s="71">
        <v>100</v>
      </c>
      <c r="B2216" s="53">
        <f>(I2216/1000)/(A2216/1000000)</f>
        <v>0</v>
      </c>
      <c r="F2216" s="81"/>
      <c r="I2216" s="49"/>
      <c r="J2216" s="95"/>
      <c r="L2216" s="50"/>
      <c r="N2216" s="75"/>
      <c r="O2216" s="61"/>
      <c r="Q2216" s="56"/>
      <c r="S2216" s="62"/>
      <c r="T2216" s="73"/>
      <c r="U2216" s="62"/>
      <c r="V2216" s="62"/>
      <c r="W2216" s="52"/>
      <c r="X2216" s="57"/>
      <c r="AA2216" s="47" t="str">
        <f>CONCATENATE("&gt;",F2216,"_",C2216," ",Z2216)</f>
        <v xml:space="preserve">&gt;_ </v>
      </c>
      <c r="AB2216" s="44">
        <f>P2216</f>
        <v>0</v>
      </c>
      <c r="AH2216" s="45">
        <v>2215</v>
      </c>
    </row>
    <row r="2217" spans="1:34" ht="14.25" customHeight="1" thickTop="1" thickBot="1" x14ac:dyDescent="0.25">
      <c r="A2217" s="71">
        <v>100</v>
      </c>
      <c r="B2217" s="53">
        <f>(I2217/1000)/(A2217/1000000)</f>
        <v>0</v>
      </c>
      <c r="F2217" s="81"/>
      <c r="I2217" s="49"/>
      <c r="J2217" s="95"/>
      <c r="L2217" s="50"/>
      <c r="N2217" s="75"/>
      <c r="O2217" s="61"/>
      <c r="Q2217" s="56"/>
      <c r="S2217" s="62"/>
      <c r="T2217" s="73"/>
      <c r="U2217" s="62"/>
      <c r="V2217" s="62"/>
      <c r="W2217" s="52"/>
      <c r="X2217" s="57"/>
      <c r="AA2217" s="47" t="str">
        <f>CONCATENATE("&gt;",F2217,"_",C2217," ",Z2217)</f>
        <v xml:space="preserve">&gt;_ </v>
      </c>
      <c r="AB2217" s="44">
        <f>P2217</f>
        <v>0</v>
      </c>
      <c r="AH2217" s="45">
        <v>2216</v>
      </c>
    </row>
    <row r="2218" spans="1:34" ht="14.25" customHeight="1" thickTop="1" thickBot="1" x14ac:dyDescent="0.25">
      <c r="A2218" s="71">
        <v>100</v>
      </c>
      <c r="B2218" s="53">
        <f>(I2218/1000)/(A2218/1000000)</f>
        <v>0</v>
      </c>
      <c r="F2218" s="81"/>
      <c r="I2218" s="49"/>
      <c r="J2218" s="95"/>
      <c r="L2218" s="50"/>
      <c r="N2218" s="75"/>
      <c r="O2218" s="61"/>
      <c r="Q2218" s="56"/>
      <c r="S2218" s="62"/>
      <c r="T2218" s="73"/>
      <c r="U2218" s="62"/>
      <c r="V2218" s="62"/>
      <c r="W2218" s="52"/>
      <c r="X2218" s="57"/>
      <c r="AA2218" s="47" t="str">
        <f>CONCATENATE("&gt;",F2218,"_",C2218," ",Z2218)</f>
        <v xml:space="preserve">&gt;_ </v>
      </c>
      <c r="AB2218" s="44">
        <f>P2218</f>
        <v>0</v>
      </c>
      <c r="AH2218" s="45">
        <v>2217</v>
      </c>
    </row>
    <row r="2219" spans="1:34" ht="14.25" customHeight="1" thickTop="1" thickBot="1" x14ac:dyDescent="0.25">
      <c r="A2219" s="71">
        <v>100</v>
      </c>
      <c r="B2219" s="53">
        <f>(I2219/1000)/(A2219/1000000)</f>
        <v>0</v>
      </c>
      <c r="F2219" s="81"/>
      <c r="I2219" s="49"/>
      <c r="J2219" s="95"/>
      <c r="L2219" s="50"/>
      <c r="N2219" s="75"/>
      <c r="O2219" s="61"/>
      <c r="Q2219" s="56"/>
      <c r="S2219" s="62"/>
      <c r="T2219" s="73"/>
      <c r="U2219" s="62"/>
      <c r="V2219" s="62"/>
      <c r="W2219" s="52"/>
      <c r="X2219" s="57"/>
      <c r="AA2219" s="47" t="str">
        <f>CONCATENATE("&gt;",F2219,"_",C2219," ",Z2219)</f>
        <v xml:space="preserve">&gt;_ </v>
      </c>
      <c r="AB2219" s="44">
        <f>P2219</f>
        <v>0</v>
      </c>
      <c r="AH2219" s="45">
        <v>2218</v>
      </c>
    </row>
    <row r="2220" spans="1:34" ht="14.25" customHeight="1" thickTop="1" thickBot="1" x14ac:dyDescent="0.25">
      <c r="A2220" s="71">
        <v>100</v>
      </c>
      <c r="B2220" s="53">
        <f>(I2220/1000)/(A2220/1000000)</f>
        <v>0</v>
      </c>
      <c r="F2220" s="81"/>
      <c r="I2220" s="49"/>
      <c r="J2220" s="95"/>
      <c r="L2220" s="50"/>
      <c r="N2220" s="75"/>
      <c r="O2220" s="61"/>
      <c r="Q2220" s="56"/>
      <c r="S2220" s="62"/>
      <c r="T2220" s="73"/>
      <c r="U2220" s="62"/>
      <c r="V2220" s="62"/>
      <c r="W2220" s="52"/>
      <c r="X2220" s="57"/>
      <c r="AA2220" s="47" t="str">
        <f>CONCATENATE("&gt;",F2220,"_",C2220," ",Z2220)</f>
        <v xml:space="preserve">&gt;_ </v>
      </c>
      <c r="AB2220" s="44">
        <f>P2220</f>
        <v>0</v>
      </c>
      <c r="AH2220" s="45">
        <v>2219</v>
      </c>
    </row>
    <row r="2221" spans="1:34" ht="14.25" customHeight="1" thickTop="1" thickBot="1" x14ac:dyDescent="0.25">
      <c r="A2221" s="71">
        <v>100</v>
      </c>
      <c r="B2221" s="53">
        <f>(I2221/1000)/(A2221/1000000)</f>
        <v>0</v>
      </c>
      <c r="F2221" s="81"/>
      <c r="I2221" s="49"/>
      <c r="J2221" s="95"/>
      <c r="L2221" s="50"/>
      <c r="N2221" s="75"/>
      <c r="O2221" s="61"/>
      <c r="Q2221" s="56"/>
      <c r="S2221" s="62"/>
      <c r="T2221" s="73"/>
      <c r="U2221" s="62"/>
      <c r="V2221" s="62"/>
      <c r="W2221" s="52"/>
      <c r="X2221" s="57"/>
      <c r="AA2221" s="47" t="str">
        <f>CONCATENATE("&gt;",F2221,"_",C2221," ",Z2221)</f>
        <v xml:space="preserve">&gt;_ </v>
      </c>
      <c r="AB2221" s="44">
        <f>P2221</f>
        <v>0</v>
      </c>
      <c r="AH2221" s="45">
        <v>2220</v>
      </c>
    </row>
    <row r="2222" spans="1:34" ht="14.25" customHeight="1" thickTop="1" thickBot="1" x14ac:dyDescent="0.25">
      <c r="A2222" s="71">
        <v>100</v>
      </c>
      <c r="B2222" s="53">
        <f>(I2222/1000)/(A2222/1000000)</f>
        <v>0</v>
      </c>
      <c r="F2222" s="81"/>
      <c r="I2222" s="49"/>
      <c r="J2222" s="95"/>
      <c r="L2222" s="50"/>
      <c r="N2222" s="75"/>
      <c r="O2222" s="61"/>
      <c r="Q2222" s="56"/>
      <c r="S2222" s="62"/>
      <c r="T2222" s="73"/>
      <c r="U2222" s="62"/>
      <c r="V2222" s="62"/>
      <c r="W2222" s="52"/>
      <c r="X2222" s="57"/>
      <c r="AA2222" s="47" t="str">
        <f>CONCATENATE("&gt;",F2222,"_",C2222," ",Z2222)</f>
        <v xml:space="preserve">&gt;_ </v>
      </c>
      <c r="AB2222" s="44">
        <f>P2222</f>
        <v>0</v>
      </c>
      <c r="AH2222" s="45">
        <v>2221</v>
      </c>
    </row>
    <row r="2223" spans="1:34" ht="14.25" customHeight="1" thickTop="1" thickBot="1" x14ac:dyDescent="0.25">
      <c r="A2223" s="71">
        <v>100</v>
      </c>
      <c r="B2223" s="53">
        <f>(I2223/1000)/(A2223/1000000)</f>
        <v>0</v>
      </c>
      <c r="F2223" s="81"/>
      <c r="I2223" s="49"/>
      <c r="J2223" s="95"/>
      <c r="L2223" s="50"/>
      <c r="N2223" s="75"/>
      <c r="O2223" s="61"/>
      <c r="Q2223" s="56"/>
      <c r="S2223" s="62"/>
      <c r="T2223" s="73"/>
      <c r="U2223" s="62"/>
      <c r="V2223" s="62"/>
      <c r="W2223" s="52"/>
      <c r="X2223" s="57"/>
      <c r="AA2223" s="47" t="str">
        <f>CONCATENATE("&gt;",F2223,"_",C2223," ",Z2223)</f>
        <v xml:space="preserve">&gt;_ </v>
      </c>
      <c r="AB2223" s="44">
        <f>P2223</f>
        <v>0</v>
      </c>
      <c r="AH2223" s="45">
        <v>2222</v>
      </c>
    </row>
    <row r="2224" spans="1:34" ht="14.25" customHeight="1" thickTop="1" thickBot="1" x14ac:dyDescent="0.25">
      <c r="A2224" s="71">
        <v>100</v>
      </c>
      <c r="B2224" s="53">
        <f>(I2224/1000)/(A2224/1000000)</f>
        <v>0</v>
      </c>
      <c r="F2224" s="81"/>
      <c r="I2224" s="49"/>
      <c r="J2224" s="95"/>
      <c r="L2224" s="50"/>
      <c r="N2224" s="75"/>
      <c r="O2224" s="61"/>
      <c r="Q2224" s="56"/>
      <c r="S2224" s="62"/>
      <c r="T2224" s="73"/>
      <c r="U2224" s="62"/>
      <c r="V2224" s="62"/>
      <c r="W2224" s="52"/>
      <c r="X2224" s="57"/>
      <c r="AA2224" s="47" t="str">
        <f>CONCATENATE("&gt;",F2224,"_",C2224," ",Z2224)</f>
        <v xml:space="preserve">&gt;_ </v>
      </c>
      <c r="AB2224" s="44">
        <f>P2224</f>
        <v>0</v>
      </c>
      <c r="AH2224" s="45">
        <v>2223</v>
      </c>
    </row>
    <row r="2225" spans="1:34" ht="14.25" customHeight="1" thickTop="1" thickBot="1" x14ac:dyDescent="0.25">
      <c r="A2225" s="71">
        <v>100</v>
      </c>
      <c r="B2225" s="53">
        <f>(I2225/1000)/(A2225/1000000)</f>
        <v>0</v>
      </c>
      <c r="F2225" s="81"/>
      <c r="I2225" s="49"/>
      <c r="J2225" s="95"/>
      <c r="L2225" s="50"/>
      <c r="N2225" s="75"/>
      <c r="O2225" s="61"/>
      <c r="Q2225" s="56"/>
      <c r="S2225" s="62"/>
      <c r="T2225" s="73"/>
      <c r="U2225" s="62"/>
      <c r="V2225" s="62"/>
      <c r="W2225" s="52"/>
      <c r="X2225" s="57"/>
      <c r="AA2225" s="47" t="str">
        <f>CONCATENATE("&gt;",F2225,"_",C2225," ",Z2225)</f>
        <v xml:space="preserve">&gt;_ </v>
      </c>
      <c r="AB2225" s="44">
        <f>P2225</f>
        <v>0</v>
      </c>
      <c r="AH2225" s="45">
        <v>2224</v>
      </c>
    </row>
    <row r="2226" spans="1:34" ht="14.25" customHeight="1" thickTop="1" thickBot="1" x14ac:dyDescent="0.25">
      <c r="A2226" s="71">
        <v>100</v>
      </c>
      <c r="B2226" s="53">
        <f>(I2226/1000)/(A2226/1000000)</f>
        <v>0</v>
      </c>
      <c r="F2226" s="81"/>
      <c r="I2226" s="49"/>
      <c r="J2226" s="95"/>
      <c r="L2226" s="50"/>
      <c r="N2226" s="75"/>
      <c r="O2226" s="61"/>
      <c r="Q2226" s="56"/>
      <c r="S2226" s="62"/>
      <c r="T2226" s="73"/>
      <c r="U2226" s="62"/>
      <c r="V2226" s="62"/>
      <c r="W2226" s="52"/>
      <c r="X2226" s="57"/>
      <c r="AA2226" s="47" t="str">
        <f>CONCATENATE("&gt;",F2226,"_",C2226," ",Z2226)</f>
        <v xml:space="preserve">&gt;_ </v>
      </c>
      <c r="AB2226" s="44">
        <f>P2226</f>
        <v>0</v>
      </c>
      <c r="AH2226" s="45">
        <v>2225</v>
      </c>
    </row>
    <row r="2227" spans="1:34" ht="14.25" customHeight="1" thickTop="1" thickBot="1" x14ac:dyDescent="0.25">
      <c r="A2227" s="71">
        <v>100</v>
      </c>
      <c r="B2227" s="53">
        <f>(I2227/1000)/(A2227/1000000)</f>
        <v>0</v>
      </c>
      <c r="F2227" s="81"/>
      <c r="I2227" s="49"/>
      <c r="J2227" s="95"/>
      <c r="L2227" s="50"/>
      <c r="N2227" s="75"/>
      <c r="O2227" s="61"/>
      <c r="Q2227" s="56"/>
      <c r="S2227" s="62"/>
      <c r="T2227" s="73"/>
      <c r="U2227" s="62"/>
      <c r="V2227" s="62"/>
      <c r="W2227" s="52"/>
      <c r="X2227" s="57"/>
      <c r="AA2227" s="47" t="str">
        <f>CONCATENATE("&gt;",F2227,"_",C2227," ",Z2227)</f>
        <v xml:space="preserve">&gt;_ </v>
      </c>
      <c r="AB2227" s="44">
        <f>P2227</f>
        <v>0</v>
      </c>
      <c r="AH2227" s="45">
        <v>2226</v>
      </c>
    </row>
    <row r="2228" spans="1:34" ht="14.25" customHeight="1" thickTop="1" thickBot="1" x14ac:dyDescent="0.25">
      <c r="A2228" s="71">
        <v>100</v>
      </c>
      <c r="B2228" s="53">
        <f>(I2228/1000)/(A2228/1000000)</f>
        <v>0</v>
      </c>
      <c r="F2228" s="81"/>
      <c r="I2228" s="49"/>
      <c r="J2228" s="95"/>
      <c r="L2228" s="50"/>
      <c r="N2228" s="75"/>
      <c r="O2228" s="61"/>
      <c r="Q2228" s="56"/>
      <c r="S2228" s="62"/>
      <c r="T2228" s="73"/>
      <c r="U2228" s="62"/>
      <c r="V2228" s="62"/>
      <c r="W2228" s="52"/>
      <c r="X2228" s="57"/>
      <c r="AA2228" s="47" t="str">
        <f>CONCATENATE("&gt;",F2228,"_",C2228," ",Z2228)</f>
        <v xml:space="preserve">&gt;_ </v>
      </c>
      <c r="AB2228" s="44">
        <f>P2228</f>
        <v>0</v>
      </c>
      <c r="AH2228" s="45">
        <v>2227</v>
      </c>
    </row>
    <row r="2229" spans="1:34" ht="14.25" customHeight="1" thickTop="1" thickBot="1" x14ac:dyDescent="0.25">
      <c r="A2229" s="71">
        <v>100</v>
      </c>
      <c r="B2229" s="53">
        <f>(I2229/1000)/(A2229/1000000)</f>
        <v>0</v>
      </c>
      <c r="F2229" s="81"/>
      <c r="I2229" s="49"/>
      <c r="J2229" s="95"/>
      <c r="L2229" s="50"/>
      <c r="N2229" s="75"/>
      <c r="O2229" s="61"/>
      <c r="Q2229" s="56"/>
      <c r="S2229" s="62"/>
      <c r="T2229" s="73"/>
      <c r="U2229" s="62"/>
      <c r="V2229" s="62"/>
      <c r="W2229" s="52"/>
      <c r="X2229" s="57"/>
      <c r="AA2229" s="47" t="str">
        <f>CONCATENATE("&gt;",F2229,"_",C2229," ",Z2229)</f>
        <v xml:space="preserve">&gt;_ </v>
      </c>
      <c r="AB2229" s="44">
        <f>P2229</f>
        <v>0</v>
      </c>
      <c r="AH2229" s="45">
        <v>2228</v>
      </c>
    </row>
    <row r="2230" spans="1:34" ht="14.25" customHeight="1" thickTop="1" thickBot="1" x14ac:dyDescent="0.25">
      <c r="A2230" s="71">
        <v>100</v>
      </c>
      <c r="B2230" s="53">
        <f>(I2230/1000)/(A2230/1000000)</f>
        <v>0</v>
      </c>
      <c r="F2230" s="81"/>
      <c r="I2230" s="49"/>
      <c r="J2230" s="95"/>
      <c r="L2230" s="50"/>
      <c r="N2230" s="75"/>
      <c r="O2230" s="61"/>
      <c r="Q2230" s="56"/>
      <c r="S2230" s="62"/>
      <c r="T2230" s="73"/>
      <c r="U2230" s="62"/>
      <c r="V2230" s="62"/>
      <c r="W2230" s="52"/>
      <c r="X2230" s="57"/>
      <c r="AA2230" s="47" t="str">
        <f>CONCATENATE("&gt;",F2230,"_",C2230," ",Z2230)</f>
        <v xml:space="preserve">&gt;_ </v>
      </c>
      <c r="AB2230" s="44">
        <f>P2230</f>
        <v>0</v>
      </c>
      <c r="AH2230" s="45">
        <v>2229</v>
      </c>
    </row>
    <row r="2231" spans="1:34" ht="14.25" customHeight="1" thickTop="1" thickBot="1" x14ac:dyDescent="0.25">
      <c r="A2231" s="71">
        <v>100</v>
      </c>
      <c r="B2231" s="53">
        <f>(I2231/1000)/(A2231/1000000)</f>
        <v>0</v>
      </c>
      <c r="F2231" s="81"/>
      <c r="I2231" s="49"/>
      <c r="J2231" s="95"/>
      <c r="L2231" s="50"/>
      <c r="N2231" s="75"/>
      <c r="O2231" s="61"/>
      <c r="Q2231" s="56"/>
      <c r="S2231" s="62"/>
      <c r="T2231" s="73"/>
      <c r="U2231" s="62"/>
      <c r="V2231" s="62"/>
      <c r="W2231" s="52"/>
      <c r="X2231" s="57"/>
      <c r="AA2231" s="47" t="str">
        <f>CONCATENATE("&gt;",F2231,"_",C2231," ",Z2231)</f>
        <v xml:space="preserve">&gt;_ </v>
      </c>
      <c r="AB2231" s="44">
        <f>P2231</f>
        <v>0</v>
      </c>
      <c r="AH2231" s="45">
        <v>2230</v>
      </c>
    </row>
    <row r="2232" spans="1:34" ht="14.25" customHeight="1" thickTop="1" thickBot="1" x14ac:dyDescent="0.25">
      <c r="A2232" s="71">
        <v>100</v>
      </c>
      <c r="B2232" s="53">
        <f>(I2232/1000)/(A2232/1000000)</f>
        <v>0</v>
      </c>
      <c r="F2232" s="81"/>
      <c r="I2232" s="49"/>
      <c r="J2232" s="95"/>
      <c r="L2232" s="50"/>
      <c r="N2232" s="75"/>
      <c r="O2232" s="61"/>
      <c r="Q2232" s="56"/>
      <c r="S2232" s="62"/>
      <c r="T2232" s="73"/>
      <c r="U2232" s="62"/>
      <c r="V2232" s="62"/>
      <c r="W2232" s="52"/>
      <c r="X2232" s="57"/>
      <c r="AA2232" s="47" t="str">
        <f>CONCATENATE("&gt;",F2232,"_",C2232," ",Z2232)</f>
        <v xml:space="preserve">&gt;_ </v>
      </c>
      <c r="AB2232" s="44">
        <f>P2232</f>
        <v>0</v>
      </c>
      <c r="AH2232" s="45">
        <v>2231</v>
      </c>
    </row>
    <row r="2233" spans="1:34" ht="14.25" customHeight="1" thickTop="1" thickBot="1" x14ac:dyDescent="0.25">
      <c r="A2233" s="71">
        <v>100</v>
      </c>
      <c r="B2233" s="53">
        <f>(I2233/1000)/(A2233/1000000)</f>
        <v>0</v>
      </c>
      <c r="F2233" s="81"/>
      <c r="I2233" s="49"/>
      <c r="J2233" s="95"/>
      <c r="L2233" s="50"/>
      <c r="N2233" s="75"/>
      <c r="O2233" s="61"/>
      <c r="Q2233" s="56"/>
      <c r="S2233" s="62"/>
      <c r="T2233" s="73"/>
      <c r="U2233" s="62"/>
      <c r="V2233" s="62"/>
      <c r="W2233" s="52"/>
      <c r="X2233" s="57"/>
      <c r="AA2233" s="47" t="str">
        <f>CONCATENATE("&gt;",F2233,"_",C2233," ",Z2233)</f>
        <v xml:space="preserve">&gt;_ </v>
      </c>
      <c r="AB2233" s="44">
        <f>P2233</f>
        <v>0</v>
      </c>
      <c r="AH2233" s="45">
        <v>2232</v>
      </c>
    </row>
    <row r="2234" spans="1:34" ht="14.25" customHeight="1" thickTop="1" thickBot="1" x14ac:dyDescent="0.25">
      <c r="A2234" s="71">
        <v>100</v>
      </c>
      <c r="B2234" s="53">
        <f>(I2234/1000)/(A2234/1000000)</f>
        <v>0</v>
      </c>
      <c r="F2234" s="81"/>
      <c r="I2234" s="49"/>
      <c r="J2234" s="95"/>
      <c r="L2234" s="50"/>
      <c r="N2234" s="75"/>
      <c r="O2234" s="61"/>
      <c r="Q2234" s="56"/>
      <c r="S2234" s="62"/>
      <c r="T2234" s="73"/>
      <c r="U2234" s="62"/>
      <c r="V2234" s="62"/>
      <c r="W2234" s="52"/>
      <c r="X2234" s="57"/>
      <c r="AA2234" s="47" t="str">
        <f>CONCATENATE("&gt;",F2234,"_",C2234," ",Z2234)</f>
        <v xml:space="preserve">&gt;_ </v>
      </c>
      <c r="AB2234" s="44">
        <f>P2234</f>
        <v>0</v>
      </c>
      <c r="AH2234" s="45">
        <v>2233</v>
      </c>
    </row>
    <row r="2235" spans="1:34" ht="14.25" customHeight="1" thickTop="1" thickBot="1" x14ac:dyDescent="0.25">
      <c r="A2235" s="71">
        <v>100</v>
      </c>
      <c r="B2235" s="53">
        <f>(I2235/1000)/(A2235/1000000)</f>
        <v>0</v>
      </c>
      <c r="F2235" s="81"/>
      <c r="I2235" s="49"/>
      <c r="J2235" s="95"/>
      <c r="L2235" s="50"/>
      <c r="N2235" s="75"/>
      <c r="O2235" s="61"/>
      <c r="Q2235" s="56"/>
      <c r="S2235" s="62"/>
      <c r="T2235" s="73"/>
      <c r="U2235" s="62"/>
      <c r="V2235" s="62"/>
      <c r="W2235" s="52"/>
      <c r="X2235" s="57"/>
      <c r="AA2235" s="47" t="str">
        <f>CONCATENATE("&gt;",F2235,"_",C2235," ",Z2235)</f>
        <v xml:space="preserve">&gt;_ </v>
      </c>
      <c r="AB2235" s="44">
        <f>P2235</f>
        <v>0</v>
      </c>
      <c r="AH2235" s="45">
        <v>2234</v>
      </c>
    </row>
    <row r="2236" spans="1:34" ht="14.25" customHeight="1" thickTop="1" thickBot="1" x14ac:dyDescent="0.25">
      <c r="A2236" s="71">
        <v>100</v>
      </c>
      <c r="B2236" s="53">
        <f>(I2236/1000)/(A2236/1000000)</f>
        <v>0</v>
      </c>
      <c r="F2236" s="81"/>
      <c r="I2236" s="49"/>
      <c r="J2236" s="95"/>
      <c r="L2236" s="50"/>
      <c r="N2236" s="75"/>
      <c r="O2236" s="61"/>
      <c r="Q2236" s="56"/>
      <c r="S2236" s="62"/>
      <c r="T2236" s="73"/>
      <c r="U2236" s="62"/>
      <c r="V2236" s="62"/>
      <c r="W2236" s="52"/>
      <c r="X2236" s="57"/>
      <c r="AA2236" s="47" t="str">
        <f>CONCATENATE("&gt;",F2236,"_",C2236," ",Z2236)</f>
        <v xml:space="preserve">&gt;_ </v>
      </c>
      <c r="AB2236" s="44">
        <f>P2236</f>
        <v>0</v>
      </c>
      <c r="AH2236" s="45">
        <v>2235</v>
      </c>
    </row>
    <row r="2237" spans="1:34" ht="14.25" customHeight="1" thickTop="1" thickBot="1" x14ac:dyDescent="0.25">
      <c r="A2237" s="71">
        <v>100</v>
      </c>
      <c r="B2237" s="53">
        <f>(I2237/1000)/(A2237/1000000)</f>
        <v>0</v>
      </c>
      <c r="F2237" s="81"/>
      <c r="I2237" s="49"/>
      <c r="J2237" s="95"/>
      <c r="L2237" s="50"/>
      <c r="N2237" s="75"/>
      <c r="O2237" s="61"/>
      <c r="Q2237" s="56"/>
      <c r="S2237" s="62"/>
      <c r="T2237" s="73"/>
      <c r="U2237" s="62"/>
      <c r="V2237" s="62"/>
      <c r="W2237" s="52"/>
      <c r="X2237" s="57"/>
      <c r="AA2237" s="47" t="str">
        <f>CONCATENATE("&gt;",F2237,"_",C2237," ",Z2237)</f>
        <v xml:space="preserve">&gt;_ </v>
      </c>
      <c r="AB2237" s="44">
        <f>P2237</f>
        <v>0</v>
      </c>
      <c r="AH2237" s="45">
        <v>2236</v>
      </c>
    </row>
    <row r="2238" spans="1:34" ht="14.25" customHeight="1" thickTop="1" thickBot="1" x14ac:dyDescent="0.25">
      <c r="A2238" s="71">
        <v>100</v>
      </c>
      <c r="B2238" s="53">
        <f>(I2238/1000)/(A2238/1000000)</f>
        <v>0</v>
      </c>
      <c r="F2238" s="81"/>
      <c r="I2238" s="49"/>
      <c r="J2238" s="95"/>
      <c r="L2238" s="50"/>
      <c r="N2238" s="75"/>
      <c r="O2238" s="61"/>
      <c r="Q2238" s="56"/>
      <c r="S2238" s="62"/>
      <c r="T2238" s="73"/>
      <c r="U2238" s="62"/>
      <c r="V2238" s="62"/>
      <c r="W2238" s="52"/>
      <c r="X2238" s="57"/>
      <c r="AA2238" s="47" t="str">
        <f>CONCATENATE("&gt;",F2238,"_",C2238," ",Z2238)</f>
        <v xml:space="preserve">&gt;_ </v>
      </c>
      <c r="AB2238" s="44">
        <f>P2238</f>
        <v>0</v>
      </c>
      <c r="AH2238" s="45">
        <v>2237</v>
      </c>
    </row>
    <row r="2239" spans="1:34" ht="14.25" customHeight="1" thickTop="1" thickBot="1" x14ac:dyDescent="0.25">
      <c r="A2239" s="71">
        <v>100</v>
      </c>
      <c r="B2239" s="53">
        <f>(I2239/1000)/(A2239/1000000)</f>
        <v>0</v>
      </c>
      <c r="F2239" s="81"/>
      <c r="I2239" s="49"/>
      <c r="J2239" s="95"/>
      <c r="L2239" s="50"/>
      <c r="N2239" s="75"/>
      <c r="O2239" s="61"/>
      <c r="Q2239" s="56"/>
      <c r="S2239" s="62"/>
      <c r="T2239" s="73"/>
      <c r="U2239" s="62"/>
      <c r="V2239" s="62"/>
      <c r="W2239" s="52"/>
      <c r="X2239" s="57"/>
      <c r="AA2239" s="47" t="str">
        <f>CONCATENATE("&gt;",F2239,"_",C2239," ",Z2239)</f>
        <v xml:space="preserve">&gt;_ </v>
      </c>
      <c r="AB2239" s="44">
        <f>P2239</f>
        <v>0</v>
      </c>
      <c r="AH2239" s="45">
        <v>2238</v>
      </c>
    </row>
    <row r="2240" spans="1:34" ht="14.25" customHeight="1" thickTop="1" thickBot="1" x14ac:dyDescent="0.25">
      <c r="A2240" s="71">
        <v>100</v>
      </c>
      <c r="B2240" s="53">
        <f>(I2240/1000)/(A2240/1000000)</f>
        <v>0</v>
      </c>
      <c r="F2240" s="81"/>
      <c r="I2240" s="49"/>
      <c r="J2240" s="95"/>
      <c r="L2240" s="50"/>
      <c r="N2240" s="75"/>
      <c r="O2240" s="61"/>
      <c r="Q2240" s="56"/>
      <c r="S2240" s="62"/>
      <c r="T2240" s="73"/>
      <c r="U2240" s="62"/>
      <c r="V2240" s="62"/>
      <c r="W2240" s="52"/>
      <c r="X2240" s="57"/>
      <c r="AA2240" s="47" t="str">
        <f>CONCATENATE("&gt;",F2240,"_",C2240," ",Z2240)</f>
        <v xml:space="preserve">&gt;_ </v>
      </c>
      <c r="AB2240" s="44">
        <f>P2240</f>
        <v>0</v>
      </c>
      <c r="AH2240" s="45">
        <v>2239</v>
      </c>
    </row>
    <row r="2241" spans="1:34" ht="14.25" customHeight="1" thickTop="1" thickBot="1" x14ac:dyDescent="0.25">
      <c r="A2241" s="71">
        <v>100</v>
      </c>
      <c r="B2241" s="53">
        <f>(I2241/1000)/(A2241/1000000)</f>
        <v>0</v>
      </c>
      <c r="F2241" s="81"/>
      <c r="I2241" s="49"/>
      <c r="J2241" s="95"/>
      <c r="L2241" s="50"/>
      <c r="N2241" s="75"/>
      <c r="O2241" s="61"/>
      <c r="Q2241" s="56"/>
      <c r="S2241" s="62"/>
      <c r="T2241" s="73"/>
      <c r="U2241" s="62"/>
      <c r="V2241" s="62"/>
      <c r="W2241" s="52"/>
      <c r="X2241" s="57"/>
      <c r="AA2241" s="47" t="str">
        <f>CONCATENATE("&gt;",F2241,"_",C2241," ",Z2241)</f>
        <v xml:space="preserve">&gt;_ </v>
      </c>
      <c r="AB2241" s="44">
        <f>P2241</f>
        <v>0</v>
      </c>
      <c r="AH2241" s="45">
        <v>2240</v>
      </c>
    </row>
    <row r="2242" spans="1:34" ht="14.25" customHeight="1" thickTop="1" thickBot="1" x14ac:dyDescent="0.25">
      <c r="A2242" s="71">
        <v>100</v>
      </c>
      <c r="B2242" s="53">
        <f>(I2242/1000)/(A2242/1000000)</f>
        <v>0</v>
      </c>
      <c r="F2242" s="81"/>
      <c r="I2242" s="49"/>
      <c r="J2242" s="95"/>
      <c r="L2242" s="50"/>
      <c r="N2242" s="75"/>
      <c r="O2242" s="61"/>
      <c r="Q2242" s="56"/>
      <c r="S2242" s="62"/>
      <c r="T2242" s="73"/>
      <c r="U2242" s="62"/>
      <c r="V2242" s="62"/>
      <c r="W2242" s="52"/>
      <c r="X2242" s="57"/>
      <c r="AA2242" s="47" t="str">
        <f>CONCATENATE("&gt;",F2242,"_",C2242," ",Z2242)</f>
        <v xml:space="preserve">&gt;_ </v>
      </c>
      <c r="AB2242" s="44">
        <f>P2242</f>
        <v>0</v>
      </c>
      <c r="AH2242" s="45">
        <v>2241</v>
      </c>
    </row>
    <row r="2243" spans="1:34" ht="14.25" customHeight="1" thickTop="1" thickBot="1" x14ac:dyDescent="0.25">
      <c r="A2243" s="71">
        <v>100</v>
      </c>
      <c r="B2243" s="53">
        <f>(I2243/1000)/(A2243/1000000)</f>
        <v>0</v>
      </c>
      <c r="F2243" s="81"/>
      <c r="I2243" s="49"/>
      <c r="J2243" s="95"/>
      <c r="L2243" s="50"/>
      <c r="N2243" s="75"/>
      <c r="O2243" s="61"/>
      <c r="Q2243" s="56"/>
      <c r="S2243" s="62"/>
      <c r="T2243" s="73"/>
      <c r="U2243" s="62"/>
      <c r="V2243" s="62"/>
      <c r="W2243" s="52"/>
      <c r="X2243" s="57"/>
      <c r="AA2243" s="47" t="str">
        <f>CONCATENATE("&gt;",F2243,"_",C2243," ",Z2243)</f>
        <v xml:space="preserve">&gt;_ </v>
      </c>
      <c r="AB2243" s="44">
        <f>P2243</f>
        <v>0</v>
      </c>
      <c r="AH2243" s="45">
        <v>2242</v>
      </c>
    </row>
    <row r="2244" spans="1:34" ht="14.25" customHeight="1" thickTop="1" thickBot="1" x14ac:dyDescent="0.25">
      <c r="A2244" s="71">
        <v>100</v>
      </c>
      <c r="B2244" s="53">
        <f>(I2244/1000)/(A2244/1000000)</f>
        <v>0</v>
      </c>
      <c r="F2244" s="81"/>
      <c r="I2244" s="49"/>
      <c r="J2244" s="95"/>
      <c r="L2244" s="50"/>
      <c r="N2244" s="75"/>
      <c r="O2244" s="61"/>
      <c r="Q2244" s="56"/>
      <c r="S2244" s="62"/>
      <c r="T2244" s="73"/>
      <c r="U2244" s="62"/>
      <c r="V2244" s="62"/>
      <c r="W2244" s="52"/>
      <c r="X2244" s="57"/>
      <c r="AA2244" s="47" t="str">
        <f>CONCATENATE("&gt;",F2244,"_",C2244," ",Z2244)</f>
        <v xml:space="preserve">&gt;_ </v>
      </c>
      <c r="AB2244" s="44">
        <f>P2244</f>
        <v>0</v>
      </c>
      <c r="AH2244" s="45">
        <v>2243</v>
      </c>
    </row>
    <row r="2245" spans="1:34" ht="14.25" customHeight="1" thickTop="1" thickBot="1" x14ac:dyDescent="0.25">
      <c r="A2245" s="71">
        <v>100</v>
      </c>
      <c r="B2245" s="53">
        <f>(I2245/1000)/(A2245/1000000)</f>
        <v>0</v>
      </c>
      <c r="F2245" s="81"/>
      <c r="I2245" s="49"/>
      <c r="J2245" s="95"/>
      <c r="L2245" s="50"/>
      <c r="N2245" s="75"/>
      <c r="O2245" s="61"/>
      <c r="Q2245" s="56"/>
      <c r="S2245" s="62"/>
      <c r="T2245" s="73"/>
      <c r="U2245" s="62"/>
      <c r="V2245" s="62"/>
      <c r="W2245" s="52"/>
      <c r="X2245" s="57"/>
      <c r="AA2245" s="47" t="str">
        <f>CONCATENATE("&gt;",F2245,"_",C2245," ",Z2245)</f>
        <v xml:space="preserve">&gt;_ </v>
      </c>
      <c r="AB2245" s="44">
        <f>P2245</f>
        <v>0</v>
      </c>
      <c r="AH2245" s="45">
        <v>2244</v>
      </c>
    </row>
    <row r="2246" spans="1:34" ht="14.25" customHeight="1" thickTop="1" thickBot="1" x14ac:dyDescent="0.25">
      <c r="A2246" s="71">
        <v>100</v>
      </c>
      <c r="B2246" s="53">
        <f>(I2246/1000)/(A2246/1000000)</f>
        <v>0</v>
      </c>
      <c r="F2246" s="81"/>
      <c r="I2246" s="49"/>
      <c r="J2246" s="95"/>
      <c r="L2246" s="50"/>
      <c r="N2246" s="75"/>
      <c r="O2246" s="61"/>
      <c r="Q2246" s="56"/>
      <c r="S2246" s="62"/>
      <c r="T2246" s="73"/>
      <c r="U2246" s="62"/>
      <c r="V2246" s="62"/>
      <c r="W2246" s="52"/>
      <c r="X2246" s="57"/>
      <c r="AA2246" s="47" t="str">
        <f>CONCATENATE("&gt;",F2246,"_",C2246," ",Z2246)</f>
        <v xml:space="preserve">&gt;_ </v>
      </c>
      <c r="AB2246" s="44">
        <f>P2246</f>
        <v>0</v>
      </c>
      <c r="AH2246" s="45">
        <v>2245</v>
      </c>
    </row>
    <row r="2247" spans="1:34" ht="14.25" customHeight="1" thickTop="1" thickBot="1" x14ac:dyDescent="0.25">
      <c r="A2247" s="71">
        <v>100</v>
      </c>
      <c r="B2247" s="53">
        <f>(I2247/1000)/(A2247/1000000)</f>
        <v>0</v>
      </c>
      <c r="F2247" s="81"/>
      <c r="I2247" s="49"/>
      <c r="J2247" s="95"/>
      <c r="L2247" s="50"/>
      <c r="N2247" s="75"/>
      <c r="O2247" s="61"/>
      <c r="Q2247" s="56"/>
      <c r="S2247" s="62"/>
      <c r="T2247" s="73"/>
      <c r="U2247" s="62"/>
      <c r="V2247" s="62"/>
      <c r="W2247" s="52"/>
      <c r="X2247" s="57"/>
      <c r="AA2247" s="47" t="str">
        <f>CONCATENATE("&gt;",F2247,"_",C2247," ",Z2247)</f>
        <v xml:space="preserve">&gt;_ </v>
      </c>
      <c r="AB2247" s="44">
        <f>P2247</f>
        <v>0</v>
      </c>
      <c r="AH2247" s="45">
        <v>2246</v>
      </c>
    </row>
    <row r="2248" spans="1:34" ht="14.25" customHeight="1" thickTop="1" thickBot="1" x14ac:dyDescent="0.25">
      <c r="A2248" s="71">
        <v>100</v>
      </c>
      <c r="B2248" s="53">
        <f>(I2248/1000)/(A2248/1000000)</f>
        <v>0</v>
      </c>
      <c r="F2248" s="81"/>
      <c r="I2248" s="49"/>
      <c r="J2248" s="95"/>
      <c r="L2248" s="50"/>
      <c r="N2248" s="75"/>
      <c r="O2248" s="61"/>
      <c r="Q2248" s="56"/>
      <c r="S2248" s="62"/>
      <c r="T2248" s="73"/>
      <c r="U2248" s="62"/>
      <c r="V2248" s="62"/>
      <c r="W2248" s="52"/>
      <c r="X2248" s="57"/>
      <c r="AA2248" s="47" t="str">
        <f>CONCATENATE("&gt;",F2248,"_",C2248," ",Z2248)</f>
        <v xml:space="preserve">&gt;_ </v>
      </c>
      <c r="AB2248" s="44">
        <f>P2248</f>
        <v>0</v>
      </c>
      <c r="AH2248" s="45">
        <v>2247</v>
      </c>
    </row>
    <row r="2249" spans="1:34" ht="14.25" customHeight="1" thickTop="1" thickBot="1" x14ac:dyDescent="0.25">
      <c r="A2249" s="71">
        <v>100</v>
      </c>
      <c r="B2249" s="53">
        <f>(I2249/1000)/(A2249/1000000)</f>
        <v>0</v>
      </c>
      <c r="F2249" s="81"/>
      <c r="I2249" s="49"/>
      <c r="J2249" s="95"/>
      <c r="L2249" s="50"/>
      <c r="N2249" s="75"/>
      <c r="O2249" s="61"/>
      <c r="Q2249" s="56"/>
      <c r="S2249" s="62"/>
      <c r="T2249" s="73"/>
      <c r="U2249" s="62"/>
      <c r="V2249" s="62"/>
      <c r="W2249" s="52"/>
      <c r="X2249" s="57"/>
      <c r="AA2249" s="47" t="str">
        <f>CONCATENATE("&gt;",F2249,"_",C2249," ",Z2249)</f>
        <v xml:space="preserve">&gt;_ </v>
      </c>
      <c r="AB2249" s="44">
        <f>P2249</f>
        <v>0</v>
      </c>
      <c r="AH2249" s="45">
        <v>2248</v>
      </c>
    </row>
    <row r="2250" spans="1:34" ht="14.25" customHeight="1" thickTop="1" thickBot="1" x14ac:dyDescent="0.25">
      <c r="A2250" s="71">
        <v>100</v>
      </c>
      <c r="B2250" s="53">
        <f>(I2250/1000)/(A2250/1000000)</f>
        <v>0</v>
      </c>
      <c r="F2250" s="81"/>
      <c r="I2250" s="49"/>
      <c r="J2250" s="95"/>
      <c r="L2250" s="50"/>
      <c r="N2250" s="75"/>
      <c r="O2250" s="61"/>
      <c r="Q2250" s="56"/>
      <c r="S2250" s="62"/>
      <c r="T2250" s="73"/>
      <c r="U2250" s="62"/>
      <c r="V2250" s="62"/>
      <c r="W2250" s="52"/>
      <c r="X2250" s="57"/>
      <c r="AA2250" s="47" t="str">
        <f>CONCATENATE("&gt;",F2250,"_",C2250," ",Z2250)</f>
        <v xml:space="preserve">&gt;_ </v>
      </c>
      <c r="AB2250" s="44">
        <f>P2250</f>
        <v>0</v>
      </c>
      <c r="AH2250" s="45">
        <v>2249</v>
      </c>
    </row>
    <row r="2251" spans="1:34" ht="14.25" customHeight="1" thickTop="1" thickBot="1" x14ac:dyDescent="0.25">
      <c r="A2251" s="71">
        <v>100</v>
      </c>
      <c r="B2251" s="53">
        <f>(I2251/1000)/(A2251/1000000)</f>
        <v>0</v>
      </c>
      <c r="F2251" s="81"/>
      <c r="I2251" s="49"/>
      <c r="J2251" s="95"/>
      <c r="L2251" s="50"/>
      <c r="N2251" s="75"/>
      <c r="O2251" s="61"/>
      <c r="Q2251" s="56"/>
      <c r="S2251" s="62"/>
      <c r="T2251" s="73"/>
      <c r="U2251" s="62"/>
      <c r="V2251" s="62"/>
      <c r="W2251" s="52"/>
      <c r="X2251" s="57"/>
      <c r="AA2251" s="47" t="str">
        <f>CONCATENATE("&gt;",F2251,"_",C2251," ",Z2251)</f>
        <v xml:space="preserve">&gt;_ </v>
      </c>
      <c r="AB2251" s="44">
        <f>P2251</f>
        <v>0</v>
      </c>
      <c r="AH2251" s="45">
        <v>2250</v>
      </c>
    </row>
    <row r="2252" spans="1:34" ht="14.25" customHeight="1" thickTop="1" thickBot="1" x14ac:dyDescent="0.25">
      <c r="A2252" s="71">
        <v>100</v>
      </c>
      <c r="B2252" s="53">
        <f>(I2252/1000)/(A2252/1000000)</f>
        <v>0</v>
      </c>
      <c r="F2252" s="81"/>
      <c r="I2252" s="49"/>
      <c r="J2252" s="95"/>
      <c r="L2252" s="50"/>
      <c r="N2252" s="75"/>
      <c r="O2252" s="61"/>
      <c r="Q2252" s="56"/>
      <c r="S2252" s="62"/>
      <c r="T2252" s="73"/>
      <c r="U2252" s="62"/>
      <c r="V2252" s="62"/>
      <c r="W2252" s="52"/>
      <c r="X2252" s="57"/>
      <c r="AA2252" s="47" t="str">
        <f>CONCATENATE("&gt;",F2252,"_",C2252," ",Z2252)</f>
        <v xml:space="preserve">&gt;_ </v>
      </c>
      <c r="AB2252" s="44">
        <f>P2252</f>
        <v>0</v>
      </c>
      <c r="AH2252" s="45">
        <v>2251</v>
      </c>
    </row>
    <row r="2253" spans="1:34" ht="14.25" customHeight="1" thickTop="1" thickBot="1" x14ac:dyDescent="0.25">
      <c r="A2253" s="71">
        <v>100</v>
      </c>
      <c r="B2253" s="53">
        <f>(I2253/1000)/(A2253/1000000)</f>
        <v>0</v>
      </c>
      <c r="F2253" s="81"/>
      <c r="I2253" s="49"/>
      <c r="J2253" s="95"/>
      <c r="L2253" s="50"/>
      <c r="N2253" s="75"/>
      <c r="O2253" s="61"/>
      <c r="Q2253" s="56"/>
      <c r="S2253" s="62"/>
      <c r="T2253" s="73"/>
      <c r="U2253" s="62"/>
      <c r="V2253" s="62"/>
      <c r="W2253" s="52"/>
      <c r="X2253" s="57"/>
      <c r="AA2253" s="47" t="str">
        <f>CONCATENATE("&gt;",F2253,"_",C2253," ",Z2253)</f>
        <v xml:space="preserve">&gt;_ </v>
      </c>
      <c r="AB2253" s="44">
        <f>P2253</f>
        <v>0</v>
      </c>
      <c r="AH2253" s="45">
        <v>2252</v>
      </c>
    </row>
    <row r="2254" spans="1:34" ht="14.25" customHeight="1" thickTop="1" thickBot="1" x14ac:dyDescent="0.25">
      <c r="A2254" s="71">
        <v>100</v>
      </c>
      <c r="B2254" s="53">
        <f>(I2254/1000)/(A2254/1000000)</f>
        <v>0</v>
      </c>
      <c r="F2254" s="81"/>
      <c r="I2254" s="49"/>
      <c r="J2254" s="95"/>
      <c r="L2254" s="50"/>
      <c r="N2254" s="75"/>
      <c r="O2254" s="61"/>
      <c r="Q2254" s="56"/>
      <c r="S2254" s="62"/>
      <c r="T2254" s="73"/>
      <c r="U2254" s="62"/>
      <c r="V2254" s="62"/>
      <c r="W2254" s="52"/>
      <c r="X2254" s="57"/>
      <c r="AA2254" s="47" t="str">
        <f>CONCATENATE("&gt;",F2254,"_",C2254," ",Z2254)</f>
        <v xml:space="preserve">&gt;_ </v>
      </c>
      <c r="AB2254" s="44">
        <f>P2254</f>
        <v>0</v>
      </c>
      <c r="AH2254" s="45">
        <v>2253</v>
      </c>
    </row>
    <row r="2255" spans="1:34" ht="14.25" customHeight="1" thickTop="1" thickBot="1" x14ac:dyDescent="0.25">
      <c r="A2255" s="71">
        <v>100</v>
      </c>
      <c r="B2255" s="53">
        <f>(I2255/1000)/(A2255/1000000)</f>
        <v>0</v>
      </c>
      <c r="F2255" s="81"/>
      <c r="I2255" s="49"/>
      <c r="J2255" s="95"/>
      <c r="L2255" s="50"/>
      <c r="N2255" s="75"/>
      <c r="O2255" s="61"/>
      <c r="Q2255" s="56"/>
      <c r="S2255" s="62"/>
      <c r="T2255" s="73"/>
      <c r="U2255" s="62"/>
      <c r="V2255" s="62"/>
      <c r="W2255" s="52"/>
      <c r="X2255" s="57"/>
      <c r="AA2255" s="47" t="str">
        <f>CONCATENATE("&gt;",F2255,"_",C2255," ",Z2255)</f>
        <v xml:space="preserve">&gt;_ </v>
      </c>
      <c r="AB2255" s="44">
        <f>P2255</f>
        <v>0</v>
      </c>
      <c r="AH2255" s="45">
        <v>2254</v>
      </c>
    </row>
    <row r="2256" spans="1:34" ht="14.25" customHeight="1" thickTop="1" thickBot="1" x14ac:dyDescent="0.25">
      <c r="A2256" s="71">
        <v>100</v>
      </c>
      <c r="B2256" s="53">
        <f>(I2256/1000)/(A2256/1000000)</f>
        <v>0</v>
      </c>
      <c r="F2256" s="81"/>
      <c r="I2256" s="49"/>
      <c r="J2256" s="95"/>
      <c r="L2256" s="50"/>
      <c r="N2256" s="75"/>
      <c r="O2256" s="61"/>
      <c r="Q2256" s="56"/>
      <c r="S2256" s="62"/>
      <c r="T2256" s="73"/>
      <c r="U2256" s="62"/>
      <c r="V2256" s="62"/>
      <c r="W2256" s="52"/>
      <c r="X2256" s="57"/>
      <c r="AA2256" s="47" t="str">
        <f>CONCATENATE("&gt;",F2256,"_",C2256," ",Z2256)</f>
        <v xml:space="preserve">&gt;_ </v>
      </c>
      <c r="AB2256" s="44">
        <f>P2256</f>
        <v>0</v>
      </c>
      <c r="AH2256" s="45">
        <v>2255</v>
      </c>
    </row>
    <row r="2257" spans="1:34" ht="14.25" customHeight="1" thickTop="1" thickBot="1" x14ac:dyDescent="0.25">
      <c r="A2257" s="71">
        <v>100</v>
      </c>
      <c r="B2257" s="53">
        <f>(I2257/1000)/(A2257/1000000)</f>
        <v>0</v>
      </c>
      <c r="F2257" s="81"/>
      <c r="I2257" s="49"/>
      <c r="J2257" s="95"/>
      <c r="L2257" s="50"/>
      <c r="N2257" s="75"/>
      <c r="O2257" s="61"/>
      <c r="Q2257" s="56"/>
      <c r="S2257" s="62"/>
      <c r="T2257" s="73"/>
      <c r="U2257" s="62"/>
      <c r="V2257" s="62"/>
      <c r="W2257" s="52"/>
      <c r="X2257" s="57"/>
      <c r="AA2257" s="47" t="str">
        <f>CONCATENATE("&gt;",F2257,"_",C2257," ",Z2257)</f>
        <v xml:space="preserve">&gt;_ </v>
      </c>
      <c r="AB2257" s="44">
        <f>P2257</f>
        <v>0</v>
      </c>
      <c r="AH2257" s="45">
        <v>2256</v>
      </c>
    </row>
    <row r="2258" spans="1:34" ht="14.25" customHeight="1" thickTop="1" thickBot="1" x14ac:dyDescent="0.25">
      <c r="A2258" s="71">
        <v>100</v>
      </c>
      <c r="B2258" s="53">
        <f>(I2258/1000)/(A2258/1000000)</f>
        <v>0</v>
      </c>
      <c r="F2258" s="81"/>
      <c r="I2258" s="49"/>
      <c r="J2258" s="95"/>
      <c r="L2258" s="50"/>
      <c r="N2258" s="75"/>
      <c r="O2258" s="61"/>
      <c r="Q2258" s="56"/>
      <c r="S2258" s="62"/>
      <c r="T2258" s="73"/>
      <c r="U2258" s="62"/>
      <c r="V2258" s="62"/>
      <c r="W2258" s="52"/>
      <c r="X2258" s="57"/>
      <c r="AA2258" s="47" t="str">
        <f>CONCATENATE("&gt;",F2258,"_",C2258," ",Z2258)</f>
        <v xml:space="preserve">&gt;_ </v>
      </c>
      <c r="AB2258" s="44">
        <f>P2258</f>
        <v>0</v>
      </c>
      <c r="AH2258" s="45">
        <v>2257</v>
      </c>
    </row>
    <row r="2259" spans="1:34" ht="14.25" customHeight="1" thickTop="1" thickBot="1" x14ac:dyDescent="0.25">
      <c r="A2259" s="71">
        <v>100</v>
      </c>
      <c r="B2259" s="53">
        <f>(I2259/1000)/(A2259/1000000)</f>
        <v>0</v>
      </c>
      <c r="F2259" s="81"/>
      <c r="I2259" s="49"/>
      <c r="J2259" s="95"/>
      <c r="L2259" s="50"/>
      <c r="N2259" s="75"/>
      <c r="O2259" s="61"/>
      <c r="Q2259" s="56"/>
      <c r="S2259" s="62"/>
      <c r="T2259" s="73"/>
      <c r="U2259" s="62"/>
      <c r="V2259" s="62"/>
      <c r="W2259" s="52"/>
      <c r="X2259" s="57"/>
      <c r="AA2259" s="47" t="str">
        <f>CONCATENATE("&gt;",F2259,"_",C2259," ",Z2259)</f>
        <v xml:space="preserve">&gt;_ </v>
      </c>
      <c r="AB2259" s="44">
        <f>P2259</f>
        <v>0</v>
      </c>
      <c r="AH2259" s="45">
        <v>2258</v>
      </c>
    </row>
    <row r="2260" spans="1:34" ht="14.25" customHeight="1" thickTop="1" thickBot="1" x14ac:dyDescent="0.25">
      <c r="A2260" s="71">
        <v>100</v>
      </c>
      <c r="B2260" s="53">
        <f>(I2260/1000)/(A2260/1000000)</f>
        <v>0</v>
      </c>
      <c r="F2260" s="81"/>
      <c r="I2260" s="49"/>
      <c r="J2260" s="95"/>
      <c r="L2260" s="50"/>
      <c r="N2260" s="75"/>
      <c r="O2260" s="61"/>
      <c r="Q2260" s="56"/>
      <c r="S2260" s="62"/>
      <c r="T2260" s="73"/>
      <c r="U2260" s="62"/>
      <c r="V2260" s="62"/>
      <c r="W2260" s="52"/>
      <c r="X2260" s="57"/>
      <c r="AA2260" s="47" t="str">
        <f>CONCATENATE("&gt;",F2260,"_",C2260," ",Z2260)</f>
        <v xml:space="preserve">&gt;_ </v>
      </c>
      <c r="AB2260" s="44">
        <f>P2260</f>
        <v>0</v>
      </c>
      <c r="AH2260" s="45">
        <v>2259</v>
      </c>
    </row>
    <row r="2261" spans="1:34" ht="14.25" customHeight="1" thickTop="1" thickBot="1" x14ac:dyDescent="0.25">
      <c r="A2261" s="71">
        <v>100</v>
      </c>
      <c r="B2261" s="53">
        <f>(I2261/1000)/(A2261/1000000)</f>
        <v>0</v>
      </c>
      <c r="F2261" s="81"/>
      <c r="I2261" s="49"/>
      <c r="J2261" s="95"/>
      <c r="L2261" s="50"/>
      <c r="N2261" s="75"/>
      <c r="O2261" s="61"/>
      <c r="Q2261" s="56"/>
      <c r="S2261" s="62"/>
      <c r="T2261" s="73"/>
      <c r="U2261" s="62"/>
      <c r="V2261" s="62"/>
      <c r="W2261" s="52"/>
      <c r="X2261" s="57"/>
      <c r="AA2261" s="47" t="str">
        <f>CONCATENATE("&gt;",F2261,"_",C2261," ",Z2261)</f>
        <v xml:space="preserve">&gt;_ </v>
      </c>
      <c r="AB2261" s="44">
        <f>P2261</f>
        <v>0</v>
      </c>
      <c r="AH2261" s="45">
        <v>2260</v>
      </c>
    </row>
    <row r="2262" spans="1:34" ht="14.25" customHeight="1" thickTop="1" thickBot="1" x14ac:dyDescent="0.25">
      <c r="A2262" s="71">
        <v>100</v>
      </c>
      <c r="B2262" s="53">
        <f>(I2262/1000)/(A2262/1000000)</f>
        <v>0</v>
      </c>
      <c r="F2262" s="81"/>
      <c r="I2262" s="49"/>
      <c r="J2262" s="95"/>
      <c r="L2262" s="50"/>
      <c r="N2262" s="75"/>
      <c r="O2262" s="61"/>
      <c r="Q2262" s="56"/>
      <c r="S2262" s="62"/>
      <c r="T2262" s="73"/>
      <c r="U2262" s="62"/>
      <c r="V2262" s="62"/>
      <c r="W2262" s="52"/>
      <c r="X2262" s="57"/>
      <c r="AA2262" s="47" t="str">
        <f>CONCATENATE("&gt;",F2262,"_",C2262," ",Z2262)</f>
        <v xml:space="preserve">&gt;_ </v>
      </c>
      <c r="AB2262" s="44">
        <f>P2262</f>
        <v>0</v>
      </c>
      <c r="AH2262" s="45">
        <v>2261</v>
      </c>
    </row>
    <row r="2263" spans="1:34" ht="14.25" customHeight="1" thickTop="1" thickBot="1" x14ac:dyDescent="0.25">
      <c r="A2263" s="71">
        <v>100</v>
      </c>
      <c r="B2263" s="53">
        <f>(I2263/1000)/(A2263/1000000)</f>
        <v>0</v>
      </c>
      <c r="F2263" s="81"/>
      <c r="I2263" s="49"/>
      <c r="J2263" s="95"/>
      <c r="L2263" s="50"/>
      <c r="N2263" s="75"/>
      <c r="O2263" s="61"/>
      <c r="Q2263" s="56"/>
      <c r="S2263" s="62"/>
      <c r="T2263" s="73"/>
      <c r="U2263" s="62"/>
      <c r="V2263" s="62"/>
      <c r="W2263" s="52"/>
      <c r="X2263" s="57"/>
      <c r="AA2263" s="47" t="str">
        <f>CONCATENATE("&gt;",F2263,"_",C2263," ",Z2263)</f>
        <v xml:space="preserve">&gt;_ </v>
      </c>
      <c r="AB2263" s="44">
        <f>P2263</f>
        <v>0</v>
      </c>
      <c r="AH2263" s="45">
        <v>2262</v>
      </c>
    </row>
    <row r="2264" spans="1:34" ht="14.25" customHeight="1" thickTop="1" thickBot="1" x14ac:dyDescent="0.25">
      <c r="A2264" s="71">
        <v>100</v>
      </c>
      <c r="B2264" s="53">
        <f>(I2264/1000)/(A2264/1000000)</f>
        <v>0</v>
      </c>
      <c r="F2264" s="81"/>
      <c r="I2264" s="49"/>
      <c r="J2264" s="95"/>
      <c r="L2264" s="50"/>
      <c r="N2264" s="75"/>
      <c r="O2264" s="61"/>
      <c r="Q2264" s="56"/>
      <c r="S2264" s="62"/>
      <c r="T2264" s="73"/>
      <c r="U2264" s="62"/>
      <c r="V2264" s="62"/>
      <c r="W2264" s="52"/>
      <c r="X2264" s="57"/>
      <c r="AA2264" s="47" t="str">
        <f>CONCATENATE("&gt;",F2264,"_",C2264," ",Z2264)</f>
        <v xml:space="preserve">&gt;_ </v>
      </c>
      <c r="AB2264" s="44">
        <f>P2264</f>
        <v>0</v>
      </c>
      <c r="AH2264" s="45">
        <v>2263</v>
      </c>
    </row>
    <row r="2265" spans="1:34" ht="14.25" customHeight="1" thickTop="1" thickBot="1" x14ac:dyDescent="0.25">
      <c r="A2265" s="71">
        <v>100</v>
      </c>
      <c r="B2265" s="53">
        <f>(I2265/1000)/(A2265/1000000)</f>
        <v>0</v>
      </c>
      <c r="F2265" s="81"/>
      <c r="I2265" s="49"/>
      <c r="J2265" s="95"/>
      <c r="L2265" s="50"/>
      <c r="N2265" s="75"/>
      <c r="O2265" s="61"/>
      <c r="Q2265" s="56"/>
      <c r="S2265" s="62"/>
      <c r="T2265" s="73"/>
      <c r="U2265" s="62"/>
      <c r="V2265" s="62"/>
      <c r="W2265" s="52"/>
      <c r="X2265" s="57"/>
      <c r="AA2265" s="47" t="str">
        <f>CONCATENATE("&gt;",F2265,"_",C2265," ",Z2265)</f>
        <v xml:space="preserve">&gt;_ </v>
      </c>
      <c r="AB2265" s="44">
        <f>P2265</f>
        <v>0</v>
      </c>
      <c r="AH2265" s="45">
        <v>2264</v>
      </c>
    </row>
    <row r="2266" spans="1:34" ht="14.25" customHeight="1" thickTop="1" thickBot="1" x14ac:dyDescent="0.25">
      <c r="A2266" s="71">
        <v>100</v>
      </c>
      <c r="B2266" s="53">
        <f>(I2266/1000)/(A2266/1000000)</f>
        <v>0</v>
      </c>
      <c r="F2266" s="81"/>
      <c r="I2266" s="49"/>
      <c r="J2266" s="95"/>
      <c r="L2266" s="50"/>
      <c r="N2266" s="75"/>
      <c r="O2266" s="61"/>
      <c r="Q2266" s="56"/>
      <c r="S2266" s="62"/>
      <c r="T2266" s="73"/>
      <c r="U2266" s="62"/>
      <c r="V2266" s="62"/>
      <c r="W2266" s="52"/>
      <c r="X2266" s="57"/>
      <c r="AA2266" s="47" t="str">
        <f>CONCATENATE("&gt;",F2266,"_",C2266," ",Z2266)</f>
        <v xml:space="preserve">&gt;_ </v>
      </c>
      <c r="AB2266" s="44">
        <f>P2266</f>
        <v>0</v>
      </c>
      <c r="AH2266" s="45">
        <v>2265</v>
      </c>
    </row>
    <row r="2267" spans="1:34" ht="14.25" customHeight="1" thickTop="1" thickBot="1" x14ac:dyDescent="0.25">
      <c r="A2267" s="71">
        <v>100</v>
      </c>
      <c r="B2267" s="53">
        <f>(I2267/1000)/(A2267/1000000)</f>
        <v>0</v>
      </c>
      <c r="F2267" s="81"/>
      <c r="I2267" s="49"/>
      <c r="J2267" s="95"/>
      <c r="L2267" s="50"/>
      <c r="N2267" s="75"/>
      <c r="O2267" s="61"/>
      <c r="Q2267" s="56"/>
      <c r="S2267" s="62"/>
      <c r="T2267" s="73"/>
      <c r="U2267" s="62"/>
      <c r="V2267" s="62"/>
      <c r="W2267" s="52"/>
      <c r="X2267" s="57"/>
      <c r="AA2267" s="47" t="str">
        <f>CONCATENATE("&gt;",F2267,"_",C2267," ",Z2267)</f>
        <v xml:space="preserve">&gt;_ </v>
      </c>
      <c r="AB2267" s="44">
        <f>P2267</f>
        <v>0</v>
      </c>
      <c r="AH2267" s="45">
        <v>2266</v>
      </c>
    </row>
    <row r="2268" spans="1:34" ht="14.25" customHeight="1" thickTop="1" thickBot="1" x14ac:dyDescent="0.25">
      <c r="A2268" s="71">
        <v>100</v>
      </c>
      <c r="B2268" s="53">
        <f>(I2268/1000)/(A2268/1000000)</f>
        <v>0</v>
      </c>
      <c r="F2268" s="81"/>
      <c r="I2268" s="49"/>
      <c r="J2268" s="95"/>
      <c r="L2268" s="50"/>
      <c r="N2268" s="75"/>
      <c r="O2268" s="61"/>
      <c r="Q2268" s="56"/>
      <c r="S2268" s="62"/>
      <c r="T2268" s="73"/>
      <c r="U2268" s="62"/>
      <c r="V2268" s="62"/>
      <c r="W2268" s="52"/>
      <c r="X2268" s="57"/>
      <c r="AA2268" s="47" t="str">
        <f>CONCATENATE("&gt;",F2268,"_",C2268," ",Z2268)</f>
        <v xml:space="preserve">&gt;_ </v>
      </c>
      <c r="AB2268" s="44">
        <f>P2268</f>
        <v>0</v>
      </c>
      <c r="AH2268" s="45">
        <v>2267</v>
      </c>
    </row>
    <row r="2269" spans="1:34" ht="14.25" customHeight="1" thickTop="1" thickBot="1" x14ac:dyDescent="0.25">
      <c r="A2269" s="71">
        <v>100</v>
      </c>
      <c r="B2269" s="53">
        <f>(I2269/1000)/(A2269/1000000)</f>
        <v>0</v>
      </c>
      <c r="F2269" s="81"/>
      <c r="I2269" s="49"/>
      <c r="J2269" s="95"/>
      <c r="L2269" s="50"/>
      <c r="N2269" s="75"/>
      <c r="O2269" s="61"/>
      <c r="Q2269" s="56"/>
      <c r="S2269" s="62"/>
      <c r="T2269" s="73"/>
      <c r="U2269" s="62"/>
      <c r="V2269" s="62"/>
      <c r="W2269" s="52"/>
      <c r="X2269" s="57"/>
      <c r="AA2269" s="47" t="str">
        <f>CONCATENATE("&gt;",F2269,"_",C2269," ",Z2269)</f>
        <v xml:space="preserve">&gt;_ </v>
      </c>
      <c r="AB2269" s="44">
        <f>P2269</f>
        <v>0</v>
      </c>
      <c r="AH2269" s="45">
        <v>2268</v>
      </c>
    </row>
    <row r="2270" spans="1:34" ht="14.25" customHeight="1" thickTop="1" thickBot="1" x14ac:dyDescent="0.25">
      <c r="A2270" s="71">
        <v>100</v>
      </c>
      <c r="B2270" s="53">
        <f>(I2270/1000)/(A2270/1000000)</f>
        <v>0</v>
      </c>
      <c r="F2270" s="81"/>
      <c r="I2270" s="49"/>
      <c r="J2270" s="95"/>
      <c r="L2270" s="50"/>
      <c r="N2270" s="75"/>
      <c r="O2270" s="61"/>
      <c r="Q2270" s="56"/>
      <c r="S2270" s="62"/>
      <c r="T2270" s="73"/>
      <c r="U2270" s="62"/>
      <c r="V2270" s="62"/>
      <c r="W2270" s="52"/>
      <c r="X2270" s="57"/>
      <c r="AA2270" s="47" t="str">
        <f>CONCATENATE("&gt;",F2270,"_",C2270," ",Z2270)</f>
        <v xml:space="preserve">&gt;_ </v>
      </c>
      <c r="AB2270" s="44">
        <f>P2270</f>
        <v>0</v>
      </c>
      <c r="AH2270" s="45">
        <v>2269</v>
      </c>
    </row>
    <row r="2271" spans="1:34" ht="14.25" customHeight="1" thickTop="1" thickBot="1" x14ac:dyDescent="0.25">
      <c r="A2271" s="71">
        <v>100</v>
      </c>
      <c r="B2271" s="53">
        <f>(I2271/1000)/(A2271/1000000)</f>
        <v>0</v>
      </c>
      <c r="F2271" s="81"/>
      <c r="I2271" s="49"/>
      <c r="J2271" s="95"/>
      <c r="L2271" s="50"/>
      <c r="N2271" s="75"/>
      <c r="O2271" s="61"/>
      <c r="Q2271" s="56"/>
      <c r="S2271" s="62"/>
      <c r="T2271" s="73"/>
      <c r="U2271" s="62"/>
      <c r="V2271" s="62"/>
      <c r="W2271" s="52"/>
      <c r="X2271" s="57"/>
      <c r="AA2271" s="47" t="str">
        <f>CONCATENATE("&gt;",F2271,"_",C2271," ",Z2271)</f>
        <v xml:space="preserve">&gt;_ </v>
      </c>
      <c r="AB2271" s="44">
        <f>P2271</f>
        <v>0</v>
      </c>
      <c r="AH2271" s="45">
        <v>2270</v>
      </c>
    </row>
    <row r="2272" spans="1:34" ht="14.25" customHeight="1" thickTop="1" thickBot="1" x14ac:dyDescent="0.25">
      <c r="A2272" s="71">
        <v>100</v>
      </c>
      <c r="B2272" s="53">
        <f>(I2272/1000)/(A2272/1000000)</f>
        <v>0</v>
      </c>
      <c r="F2272" s="81"/>
      <c r="I2272" s="49"/>
      <c r="J2272" s="95"/>
      <c r="L2272" s="50"/>
      <c r="N2272" s="75"/>
      <c r="O2272" s="61"/>
      <c r="Q2272" s="56"/>
      <c r="S2272" s="62"/>
      <c r="T2272" s="73"/>
      <c r="U2272" s="62"/>
      <c r="V2272" s="62"/>
      <c r="W2272" s="52"/>
      <c r="X2272" s="57"/>
      <c r="AA2272" s="47" t="str">
        <f>CONCATENATE("&gt;",F2272,"_",C2272," ",Z2272)</f>
        <v xml:space="preserve">&gt;_ </v>
      </c>
      <c r="AB2272" s="44">
        <f>P2272</f>
        <v>0</v>
      </c>
      <c r="AH2272" s="45">
        <v>2271</v>
      </c>
    </row>
    <row r="2273" spans="1:34" ht="14.25" customHeight="1" thickTop="1" thickBot="1" x14ac:dyDescent="0.25">
      <c r="A2273" s="71">
        <v>100</v>
      </c>
      <c r="B2273" s="53">
        <f>(I2273/1000)/(A2273/1000000)</f>
        <v>0</v>
      </c>
      <c r="F2273" s="81"/>
      <c r="I2273" s="49"/>
      <c r="J2273" s="95"/>
      <c r="L2273" s="50"/>
      <c r="N2273" s="75"/>
      <c r="O2273" s="61"/>
      <c r="Q2273" s="56"/>
      <c r="S2273" s="62"/>
      <c r="T2273" s="73"/>
      <c r="U2273" s="62"/>
      <c r="V2273" s="62"/>
      <c r="W2273" s="52"/>
      <c r="X2273" s="57"/>
      <c r="AA2273" s="47" t="str">
        <f>CONCATENATE("&gt;",F2273,"_",C2273," ",Z2273)</f>
        <v xml:space="preserve">&gt;_ </v>
      </c>
      <c r="AB2273" s="44">
        <f>P2273</f>
        <v>0</v>
      </c>
      <c r="AH2273" s="45">
        <v>2272</v>
      </c>
    </row>
    <row r="2274" spans="1:34" ht="14.25" customHeight="1" thickTop="1" thickBot="1" x14ac:dyDescent="0.25">
      <c r="A2274" s="71">
        <v>100</v>
      </c>
      <c r="B2274" s="53">
        <f>(I2274/1000)/(A2274/1000000)</f>
        <v>0</v>
      </c>
      <c r="F2274" s="81"/>
      <c r="I2274" s="49"/>
      <c r="J2274" s="95"/>
      <c r="L2274" s="50"/>
      <c r="N2274" s="75"/>
      <c r="O2274" s="61"/>
      <c r="Q2274" s="56"/>
      <c r="S2274" s="62"/>
      <c r="T2274" s="73"/>
      <c r="U2274" s="62"/>
      <c r="V2274" s="62"/>
      <c r="W2274" s="52"/>
      <c r="X2274" s="57"/>
      <c r="AA2274" s="47" t="str">
        <f>CONCATENATE("&gt;",F2274,"_",C2274," ",Z2274)</f>
        <v xml:space="preserve">&gt;_ </v>
      </c>
      <c r="AB2274" s="44">
        <f>P2274</f>
        <v>0</v>
      </c>
      <c r="AH2274" s="45">
        <v>2273</v>
      </c>
    </row>
    <row r="2275" spans="1:34" ht="14.25" customHeight="1" thickTop="1" thickBot="1" x14ac:dyDescent="0.25">
      <c r="A2275" s="71">
        <v>100</v>
      </c>
      <c r="B2275" s="53">
        <f>(I2275/1000)/(A2275/1000000)</f>
        <v>0</v>
      </c>
      <c r="F2275" s="81"/>
      <c r="I2275" s="49"/>
      <c r="J2275" s="95"/>
      <c r="L2275" s="50"/>
      <c r="N2275" s="75"/>
      <c r="O2275" s="61"/>
      <c r="Q2275" s="56"/>
      <c r="S2275" s="62"/>
      <c r="T2275" s="73"/>
      <c r="U2275" s="62"/>
      <c r="V2275" s="62"/>
      <c r="W2275" s="52"/>
      <c r="X2275" s="57"/>
      <c r="AA2275" s="47" t="str">
        <f>CONCATENATE("&gt;",F2275,"_",C2275," ",Z2275)</f>
        <v xml:space="preserve">&gt;_ </v>
      </c>
      <c r="AB2275" s="44">
        <f>P2275</f>
        <v>0</v>
      </c>
      <c r="AH2275" s="45">
        <v>2274</v>
      </c>
    </row>
    <row r="2276" spans="1:34" ht="14.25" customHeight="1" thickTop="1" thickBot="1" x14ac:dyDescent="0.25">
      <c r="A2276" s="71">
        <v>100</v>
      </c>
      <c r="B2276" s="53">
        <f>(I2276/1000)/(A2276/1000000)</f>
        <v>0</v>
      </c>
      <c r="F2276" s="81"/>
      <c r="I2276" s="49"/>
      <c r="J2276" s="95"/>
      <c r="L2276" s="50"/>
      <c r="N2276" s="75"/>
      <c r="O2276" s="61"/>
      <c r="Q2276" s="56"/>
      <c r="S2276" s="62"/>
      <c r="T2276" s="73"/>
      <c r="U2276" s="62"/>
      <c r="V2276" s="62"/>
      <c r="W2276" s="52"/>
      <c r="X2276" s="57"/>
      <c r="AA2276" s="47" t="str">
        <f>CONCATENATE("&gt;",F2276,"_",C2276," ",Z2276)</f>
        <v xml:space="preserve">&gt;_ </v>
      </c>
      <c r="AB2276" s="44">
        <f>P2276</f>
        <v>0</v>
      </c>
      <c r="AH2276" s="45">
        <v>2275</v>
      </c>
    </row>
    <row r="2277" spans="1:34" ht="14.25" customHeight="1" thickTop="1" thickBot="1" x14ac:dyDescent="0.25">
      <c r="A2277" s="71">
        <v>100</v>
      </c>
      <c r="B2277" s="53">
        <f>(I2277/1000)/(A2277/1000000)</f>
        <v>0</v>
      </c>
      <c r="F2277" s="81"/>
      <c r="I2277" s="49"/>
      <c r="J2277" s="95"/>
      <c r="L2277" s="50"/>
      <c r="N2277" s="75"/>
      <c r="O2277" s="61"/>
      <c r="Q2277" s="56"/>
      <c r="S2277" s="62"/>
      <c r="T2277" s="73"/>
      <c r="U2277" s="62"/>
      <c r="V2277" s="62"/>
      <c r="W2277" s="52"/>
      <c r="X2277" s="57"/>
      <c r="AA2277" s="47" t="str">
        <f>CONCATENATE("&gt;",F2277,"_",C2277," ",Z2277)</f>
        <v xml:space="preserve">&gt;_ </v>
      </c>
      <c r="AB2277" s="44">
        <f>P2277</f>
        <v>0</v>
      </c>
      <c r="AH2277" s="45">
        <v>2276</v>
      </c>
    </row>
    <row r="2278" spans="1:34" ht="14.25" customHeight="1" thickTop="1" thickBot="1" x14ac:dyDescent="0.25">
      <c r="A2278" s="71">
        <v>100</v>
      </c>
      <c r="B2278" s="53">
        <f>(I2278/1000)/(A2278/1000000)</f>
        <v>0</v>
      </c>
      <c r="F2278" s="81"/>
      <c r="I2278" s="49"/>
      <c r="J2278" s="95"/>
      <c r="L2278" s="50"/>
      <c r="N2278" s="75"/>
      <c r="O2278" s="61"/>
      <c r="Q2278" s="56"/>
      <c r="S2278" s="62"/>
      <c r="T2278" s="73"/>
      <c r="U2278" s="62"/>
      <c r="V2278" s="62"/>
      <c r="W2278" s="52"/>
      <c r="X2278" s="57"/>
      <c r="AA2278" s="47" t="str">
        <f>CONCATENATE("&gt;",F2278,"_",C2278," ",Z2278)</f>
        <v xml:space="preserve">&gt;_ </v>
      </c>
      <c r="AB2278" s="44">
        <f>P2278</f>
        <v>0</v>
      </c>
      <c r="AH2278" s="45">
        <v>2277</v>
      </c>
    </row>
    <row r="2279" spans="1:34" ht="14.25" customHeight="1" thickTop="1" thickBot="1" x14ac:dyDescent="0.25">
      <c r="A2279" s="71">
        <v>100</v>
      </c>
      <c r="B2279" s="53">
        <f>(I2279/1000)/(A2279/1000000)</f>
        <v>0</v>
      </c>
      <c r="F2279" s="81"/>
      <c r="I2279" s="49"/>
      <c r="J2279" s="95"/>
      <c r="L2279" s="50"/>
      <c r="N2279" s="75"/>
      <c r="O2279" s="61"/>
      <c r="Q2279" s="56"/>
      <c r="S2279" s="62"/>
      <c r="T2279" s="73"/>
      <c r="U2279" s="62"/>
      <c r="V2279" s="62"/>
      <c r="W2279" s="52"/>
      <c r="X2279" s="57"/>
      <c r="AA2279" s="47" t="str">
        <f>CONCATENATE("&gt;",F2279,"_",C2279," ",Z2279)</f>
        <v xml:space="preserve">&gt;_ </v>
      </c>
      <c r="AB2279" s="44">
        <f>P2279</f>
        <v>0</v>
      </c>
      <c r="AH2279" s="45">
        <v>2278</v>
      </c>
    </row>
    <row r="2280" spans="1:34" ht="14.25" customHeight="1" thickTop="1" thickBot="1" x14ac:dyDescent="0.25">
      <c r="A2280" s="71">
        <v>100</v>
      </c>
      <c r="B2280" s="53">
        <f>(I2280/1000)/(A2280/1000000)</f>
        <v>0</v>
      </c>
      <c r="F2280" s="81"/>
      <c r="I2280" s="49"/>
      <c r="J2280" s="95"/>
      <c r="L2280" s="50"/>
      <c r="N2280" s="75"/>
      <c r="O2280" s="61"/>
      <c r="Q2280" s="56"/>
      <c r="S2280" s="62"/>
      <c r="T2280" s="73"/>
      <c r="U2280" s="62"/>
      <c r="V2280" s="62"/>
      <c r="W2280" s="52"/>
      <c r="X2280" s="57"/>
      <c r="AA2280" s="47" t="str">
        <f>CONCATENATE("&gt;",F2280,"_",C2280," ",Z2280)</f>
        <v xml:space="preserve">&gt;_ </v>
      </c>
      <c r="AB2280" s="44">
        <f>P2280</f>
        <v>0</v>
      </c>
      <c r="AH2280" s="45">
        <v>2279</v>
      </c>
    </row>
    <row r="2281" spans="1:34" ht="14.25" customHeight="1" thickTop="1" thickBot="1" x14ac:dyDescent="0.25">
      <c r="A2281" s="71">
        <v>100</v>
      </c>
      <c r="B2281" s="53">
        <f>(I2281/1000)/(A2281/1000000)</f>
        <v>0</v>
      </c>
      <c r="F2281" s="81"/>
      <c r="I2281" s="49"/>
      <c r="J2281" s="95"/>
      <c r="L2281" s="50"/>
      <c r="N2281" s="75"/>
      <c r="O2281" s="61"/>
      <c r="Q2281" s="56"/>
      <c r="S2281" s="62"/>
      <c r="T2281" s="73"/>
      <c r="U2281" s="62"/>
      <c r="V2281" s="62"/>
      <c r="W2281" s="52"/>
      <c r="X2281" s="57"/>
      <c r="AA2281" s="47" t="str">
        <f>CONCATENATE("&gt;",F2281,"_",C2281," ",Z2281)</f>
        <v xml:space="preserve">&gt;_ </v>
      </c>
      <c r="AB2281" s="44">
        <f>P2281</f>
        <v>0</v>
      </c>
      <c r="AH2281" s="45">
        <v>2280</v>
      </c>
    </row>
    <row r="2282" spans="1:34" ht="14.25" customHeight="1" thickTop="1" thickBot="1" x14ac:dyDescent="0.25">
      <c r="A2282" s="71">
        <v>100</v>
      </c>
      <c r="B2282" s="53">
        <f>(I2282/1000)/(A2282/1000000)</f>
        <v>0</v>
      </c>
      <c r="F2282" s="81"/>
      <c r="I2282" s="49"/>
      <c r="J2282" s="95"/>
      <c r="L2282" s="50"/>
      <c r="N2282" s="75"/>
      <c r="O2282" s="61"/>
      <c r="Q2282" s="56"/>
      <c r="S2282" s="62"/>
      <c r="T2282" s="73"/>
      <c r="U2282" s="62"/>
      <c r="V2282" s="62"/>
      <c r="W2282" s="52"/>
      <c r="X2282" s="57"/>
      <c r="AA2282" s="47" t="str">
        <f>CONCATENATE("&gt;",F2282,"_",C2282," ",Z2282)</f>
        <v xml:space="preserve">&gt;_ </v>
      </c>
      <c r="AB2282" s="44">
        <f>P2282</f>
        <v>0</v>
      </c>
      <c r="AH2282" s="45">
        <v>2281</v>
      </c>
    </row>
    <row r="2283" spans="1:34" ht="14.25" customHeight="1" thickTop="1" thickBot="1" x14ac:dyDescent="0.25">
      <c r="A2283" s="71">
        <v>100</v>
      </c>
      <c r="B2283" s="53">
        <f>(I2283/1000)/(A2283/1000000)</f>
        <v>0</v>
      </c>
      <c r="F2283" s="81"/>
      <c r="I2283" s="49"/>
      <c r="J2283" s="95"/>
      <c r="L2283" s="50"/>
      <c r="N2283" s="75"/>
      <c r="O2283" s="61"/>
      <c r="Q2283" s="56"/>
      <c r="S2283" s="62"/>
      <c r="T2283" s="73"/>
      <c r="U2283" s="62"/>
      <c r="V2283" s="62"/>
      <c r="W2283" s="52"/>
      <c r="X2283" s="57"/>
      <c r="AA2283" s="47" t="str">
        <f>CONCATENATE("&gt;",F2283,"_",C2283," ",Z2283)</f>
        <v xml:space="preserve">&gt;_ </v>
      </c>
      <c r="AB2283" s="44">
        <f>P2283</f>
        <v>0</v>
      </c>
      <c r="AH2283" s="45">
        <v>2282</v>
      </c>
    </row>
    <row r="2284" spans="1:34" ht="14.25" customHeight="1" thickTop="1" thickBot="1" x14ac:dyDescent="0.25">
      <c r="A2284" s="71">
        <v>100</v>
      </c>
      <c r="B2284" s="53">
        <f>(I2284/1000)/(A2284/1000000)</f>
        <v>0</v>
      </c>
      <c r="F2284" s="81"/>
      <c r="I2284" s="49"/>
      <c r="J2284" s="95"/>
      <c r="L2284" s="50"/>
      <c r="N2284" s="75"/>
      <c r="O2284" s="61"/>
      <c r="Q2284" s="56"/>
      <c r="S2284" s="62"/>
      <c r="T2284" s="73"/>
      <c r="U2284" s="62"/>
      <c r="V2284" s="62"/>
      <c r="W2284" s="52"/>
      <c r="X2284" s="57"/>
      <c r="AA2284" s="47" t="str">
        <f>CONCATENATE("&gt;",F2284,"_",C2284," ",Z2284)</f>
        <v xml:space="preserve">&gt;_ </v>
      </c>
      <c r="AB2284" s="44">
        <f>P2284</f>
        <v>0</v>
      </c>
      <c r="AH2284" s="45">
        <v>2283</v>
      </c>
    </row>
    <row r="2285" spans="1:34" ht="14.25" customHeight="1" thickTop="1" thickBot="1" x14ac:dyDescent="0.25">
      <c r="A2285" s="71">
        <v>100</v>
      </c>
      <c r="B2285" s="53">
        <f>(I2285/1000)/(A2285/1000000)</f>
        <v>0</v>
      </c>
      <c r="F2285" s="81"/>
      <c r="I2285" s="49"/>
      <c r="J2285" s="95"/>
      <c r="L2285" s="50"/>
      <c r="N2285" s="75"/>
      <c r="O2285" s="61"/>
      <c r="Q2285" s="56"/>
      <c r="S2285" s="62"/>
      <c r="T2285" s="73"/>
      <c r="U2285" s="62"/>
      <c r="V2285" s="62"/>
      <c r="W2285" s="52"/>
      <c r="X2285" s="57"/>
      <c r="AA2285" s="47" t="str">
        <f>CONCATENATE("&gt;",F2285,"_",C2285," ",Z2285)</f>
        <v xml:space="preserve">&gt;_ </v>
      </c>
      <c r="AB2285" s="44">
        <f>P2285</f>
        <v>0</v>
      </c>
      <c r="AH2285" s="45">
        <v>2284</v>
      </c>
    </row>
    <row r="2286" spans="1:34" ht="14.25" customHeight="1" thickTop="1" thickBot="1" x14ac:dyDescent="0.25">
      <c r="A2286" s="71">
        <v>100</v>
      </c>
      <c r="B2286" s="53">
        <f>(I2286/1000)/(A2286/1000000)</f>
        <v>0</v>
      </c>
      <c r="F2286" s="81"/>
      <c r="I2286" s="49"/>
      <c r="J2286" s="95"/>
      <c r="L2286" s="50"/>
      <c r="N2286" s="75"/>
      <c r="O2286" s="61"/>
      <c r="Q2286" s="56"/>
      <c r="S2286" s="62"/>
      <c r="T2286" s="73"/>
      <c r="U2286" s="62"/>
      <c r="V2286" s="62"/>
      <c r="W2286" s="52"/>
      <c r="X2286" s="57"/>
      <c r="AA2286" s="47" t="str">
        <f>CONCATENATE("&gt;",F2286,"_",C2286," ",Z2286)</f>
        <v xml:space="preserve">&gt;_ </v>
      </c>
      <c r="AB2286" s="44">
        <f>P2286</f>
        <v>0</v>
      </c>
      <c r="AH2286" s="45">
        <v>2285</v>
      </c>
    </row>
    <row r="2287" spans="1:34" ht="14.25" customHeight="1" thickTop="1" thickBot="1" x14ac:dyDescent="0.25">
      <c r="A2287" s="71">
        <v>100</v>
      </c>
      <c r="B2287" s="53">
        <f>(I2287/1000)/(A2287/1000000)</f>
        <v>0</v>
      </c>
      <c r="F2287" s="81"/>
      <c r="I2287" s="49"/>
      <c r="J2287" s="95"/>
      <c r="L2287" s="50"/>
      <c r="N2287" s="75"/>
      <c r="O2287" s="61"/>
      <c r="Q2287" s="56"/>
      <c r="S2287" s="62"/>
      <c r="T2287" s="73"/>
      <c r="U2287" s="62"/>
      <c r="V2287" s="62"/>
      <c r="W2287" s="52"/>
      <c r="X2287" s="57"/>
      <c r="AA2287" s="47" t="str">
        <f>CONCATENATE("&gt;",F2287,"_",C2287," ",Z2287)</f>
        <v xml:space="preserve">&gt;_ </v>
      </c>
      <c r="AB2287" s="44">
        <f>P2287</f>
        <v>0</v>
      </c>
      <c r="AH2287" s="45">
        <v>2286</v>
      </c>
    </row>
    <row r="2288" spans="1:34" ht="14.25" customHeight="1" thickTop="1" thickBot="1" x14ac:dyDescent="0.25">
      <c r="A2288" s="71">
        <v>100</v>
      </c>
      <c r="B2288" s="53">
        <f>(I2288/1000)/(A2288/1000000)</f>
        <v>0</v>
      </c>
      <c r="F2288" s="81"/>
      <c r="I2288" s="49"/>
      <c r="J2288" s="95"/>
      <c r="L2288" s="50"/>
      <c r="N2288" s="75"/>
      <c r="O2288" s="61"/>
      <c r="Q2288" s="56"/>
      <c r="S2288" s="62"/>
      <c r="T2288" s="73"/>
      <c r="U2288" s="62"/>
      <c r="V2288" s="62"/>
      <c r="W2288" s="52"/>
      <c r="X2288" s="57"/>
      <c r="AA2288" s="47" t="str">
        <f>CONCATENATE("&gt;",F2288,"_",C2288," ",Z2288)</f>
        <v xml:space="preserve">&gt;_ </v>
      </c>
      <c r="AB2288" s="44">
        <f>P2288</f>
        <v>0</v>
      </c>
      <c r="AH2288" s="45">
        <v>2287</v>
      </c>
    </row>
    <row r="2289" spans="1:34" ht="14.25" customHeight="1" thickTop="1" thickBot="1" x14ac:dyDescent="0.25">
      <c r="A2289" s="71">
        <v>100</v>
      </c>
      <c r="B2289" s="53">
        <f>(I2289/1000)/(A2289/1000000)</f>
        <v>0</v>
      </c>
      <c r="F2289" s="81"/>
      <c r="I2289" s="49"/>
      <c r="J2289" s="95"/>
      <c r="L2289" s="50"/>
      <c r="N2289" s="75"/>
      <c r="O2289" s="61"/>
      <c r="Q2289" s="56"/>
      <c r="S2289" s="62"/>
      <c r="T2289" s="73"/>
      <c r="U2289" s="62"/>
      <c r="V2289" s="62"/>
      <c r="W2289" s="52"/>
      <c r="X2289" s="57"/>
      <c r="AA2289" s="47" t="str">
        <f>CONCATENATE("&gt;",F2289,"_",C2289," ",Z2289)</f>
        <v xml:space="preserve">&gt;_ </v>
      </c>
      <c r="AB2289" s="44">
        <f>P2289</f>
        <v>0</v>
      </c>
      <c r="AH2289" s="45">
        <v>2288</v>
      </c>
    </row>
    <row r="2290" spans="1:34" ht="14.25" customHeight="1" thickTop="1" thickBot="1" x14ac:dyDescent="0.25">
      <c r="A2290" s="71">
        <v>100</v>
      </c>
      <c r="B2290" s="53">
        <f>(I2290/1000)/(A2290/1000000)</f>
        <v>0</v>
      </c>
      <c r="F2290" s="81"/>
      <c r="I2290" s="49"/>
      <c r="J2290" s="95"/>
      <c r="L2290" s="50"/>
      <c r="N2290" s="75"/>
      <c r="O2290" s="61"/>
      <c r="Q2290" s="56"/>
      <c r="S2290" s="62"/>
      <c r="T2290" s="73"/>
      <c r="U2290" s="62"/>
      <c r="V2290" s="62"/>
      <c r="W2290" s="52"/>
      <c r="X2290" s="57"/>
      <c r="AA2290" s="47" t="str">
        <f>CONCATENATE("&gt;",F2290,"_",C2290," ",Z2290)</f>
        <v xml:space="preserve">&gt;_ </v>
      </c>
      <c r="AB2290" s="44">
        <f>P2290</f>
        <v>0</v>
      </c>
      <c r="AH2290" s="45">
        <v>2289</v>
      </c>
    </row>
    <row r="2291" spans="1:34" ht="14.25" customHeight="1" thickTop="1" thickBot="1" x14ac:dyDescent="0.25">
      <c r="A2291" s="71">
        <v>100</v>
      </c>
      <c r="B2291" s="53">
        <f>(I2291/1000)/(A2291/1000000)</f>
        <v>0</v>
      </c>
      <c r="F2291" s="81"/>
      <c r="I2291" s="49"/>
      <c r="J2291" s="95"/>
      <c r="L2291" s="50"/>
      <c r="N2291" s="75"/>
      <c r="O2291" s="61"/>
      <c r="Q2291" s="56"/>
      <c r="S2291" s="62"/>
      <c r="T2291" s="73"/>
      <c r="U2291" s="62"/>
      <c r="V2291" s="62"/>
      <c r="W2291" s="52"/>
      <c r="X2291" s="57"/>
      <c r="AA2291" s="47" t="str">
        <f>CONCATENATE("&gt;",F2291,"_",C2291," ",Z2291)</f>
        <v xml:space="preserve">&gt;_ </v>
      </c>
      <c r="AB2291" s="44">
        <f>P2291</f>
        <v>0</v>
      </c>
      <c r="AH2291" s="45">
        <v>2290</v>
      </c>
    </row>
    <row r="2292" spans="1:34" ht="14.25" customHeight="1" thickTop="1" thickBot="1" x14ac:dyDescent="0.25">
      <c r="A2292" s="71">
        <v>100</v>
      </c>
      <c r="B2292" s="53">
        <f>(I2292/1000)/(A2292/1000000)</f>
        <v>0</v>
      </c>
      <c r="F2292" s="81"/>
      <c r="I2292" s="49"/>
      <c r="J2292" s="95"/>
      <c r="L2292" s="50"/>
      <c r="N2292" s="75"/>
      <c r="O2292" s="61"/>
      <c r="Q2292" s="56"/>
      <c r="S2292" s="62"/>
      <c r="T2292" s="73"/>
      <c r="U2292" s="62"/>
      <c r="V2292" s="62"/>
      <c r="W2292" s="52"/>
      <c r="X2292" s="57"/>
      <c r="AA2292" s="47" t="str">
        <f>CONCATENATE("&gt;",F2292,"_",C2292," ",Z2292)</f>
        <v xml:space="preserve">&gt;_ </v>
      </c>
      <c r="AB2292" s="44">
        <f>P2292</f>
        <v>0</v>
      </c>
      <c r="AH2292" s="45">
        <v>2291</v>
      </c>
    </row>
    <row r="2293" spans="1:34" ht="14.25" customHeight="1" thickTop="1" thickBot="1" x14ac:dyDescent="0.25">
      <c r="A2293" s="71">
        <v>100</v>
      </c>
      <c r="B2293" s="53">
        <f>(I2293/1000)/(A2293/1000000)</f>
        <v>0</v>
      </c>
      <c r="F2293" s="81"/>
      <c r="I2293" s="49"/>
      <c r="J2293" s="95"/>
      <c r="L2293" s="50"/>
      <c r="N2293" s="75"/>
      <c r="O2293" s="61"/>
      <c r="Q2293" s="56"/>
      <c r="S2293" s="62"/>
      <c r="T2293" s="73"/>
      <c r="U2293" s="62"/>
      <c r="V2293" s="62"/>
      <c r="W2293" s="52"/>
      <c r="X2293" s="57"/>
      <c r="AA2293" s="47" t="str">
        <f>CONCATENATE("&gt;",F2293,"_",C2293," ",Z2293)</f>
        <v xml:space="preserve">&gt;_ </v>
      </c>
      <c r="AB2293" s="44">
        <f>P2293</f>
        <v>0</v>
      </c>
      <c r="AH2293" s="45">
        <v>2292</v>
      </c>
    </row>
    <row r="2294" spans="1:34" ht="14.25" customHeight="1" thickTop="1" thickBot="1" x14ac:dyDescent="0.25">
      <c r="A2294" s="71">
        <v>100</v>
      </c>
      <c r="B2294" s="53">
        <f>(I2294/1000)/(A2294/1000000)</f>
        <v>0</v>
      </c>
      <c r="F2294" s="81"/>
      <c r="I2294" s="49"/>
      <c r="J2294" s="95"/>
      <c r="L2294" s="50"/>
      <c r="N2294" s="75"/>
      <c r="O2294" s="61"/>
      <c r="Q2294" s="56"/>
      <c r="S2294" s="62"/>
      <c r="T2294" s="73"/>
      <c r="U2294" s="62"/>
      <c r="V2294" s="62"/>
      <c r="W2294" s="52"/>
      <c r="X2294" s="57"/>
      <c r="AA2294" s="47" t="str">
        <f>CONCATENATE("&gt;",F2294,"_",C2294," ",Z2294)</f>
        <v xml:space="preserve">&gt;_ </v>
      </c>
      <c r="AB2294" s="44">
        <f>P2294</f>
        <v>0</v>
      </c>
      <c r="AH2294" s="45">
        <v>2293</v>
      </c>
    </row>
    <row r="2295" spans="1:34" ht="14.25" customHeight="1" thickTop="1" thickBot="1" x14ac:dyDescent="0.25">
      <c r="A2295" s="71">
        <v>100</v>
      </c>
      <c r="B2295" s="53">
        <f>(I2295/1000)/(A2295/1000000)</f>
        <v>0</v>
      </c>
      <c r="F2295" s="81"/>
      <c r="I2295" s="49"/>
      <c r="J2295" s="95"/>
      <c r="L2295" s="50"/>
      <c r="N2295" s="75"/>
      <c r="O2295" s="61"/>
      <c r="Q2295" s="56"/>
      <c r="S2295" s="62"/>
      <c r="T2295" s="73"/>
      <c r="U2295" s="62"/>
      <c r="V2295" s="62"/>
      <c r="W2295" s="52"/>
      <c r="X2295" s="57"/>
      <c r="AA2295" s="47" t="str">
        <f>CONCATENATE("&gt;",F2295,"_",C2295," ",Z2295)</f>
        <v xml:space="preserve">&gt;_ </v>
      </c>
      <c r="AB2295" s="44">
        <f>P2295</f>
        <v>0</v>
      </c>
      <c r="AH2295" s="45">
        <v>2294</v>
      </c>
    </row>
    <row r="2296" spans="1:34" ht="14.25" customHeight="1" thickTop="1" thickBot="1" x14ac:dyDescent="0.25">
      <c r="A2296" s="71">
        <v>100</v>
      </c>
      <c r="B2296" s="53">
        <f>(I2296/1000)/(A2296/1000000)</f>
        <v>0</v>
      </c>
      <c r="F2296" s="81"/>
      <c r="I2296" s="49"/>
      <c r="J2296" s="95"/>
      <c r="L2296" s="50"/>
      <c r="N2296" s="75"/>
      <c r="O2296" s="61"/>
      <c r="Q2296" s="56"/>
      <c r="S2296" s="62"/>
      <c r="T2296" s="73"/>
      <c r="U2296" s="62"/>
      <c r="V2296" s="62"/>
      <c r="W2296" s="52"/>
      <c r="X2296" s="57"/>
      <c r="AA2296" s="47" t="str">
        <f>CONCATENATE("&gt;",F2296,"_",C2296," ",Z2296)</f>
        <v xml:space="preserve">&gt;_ </v>
      </c>
      <c r="AB2296" s="44">
        <f>P2296</f>
        <v>0</v>
      </c>
      <c r="AH2296" s="45">
        <v>2295</v>
      </c>
    </row>
    <row r="2297" spans="1:34" ht="14.25" customHeight="1" thickTop="1" thickBot="1" x14ac:dyDescent="0.25">
      <c r="A2297" s="71">
        <v>100</v>
      </c>
      <c r="B2297" s="53">
        <f>(I2297/1000)/(A2297/1000000)</f>
        <v>0</v>
      </c>
      <c r="F2297" s="81"/>
      <c r="I2297" s="49"/>
      <c r="J2297" s="95"/>
      <c r="L2297" s="50"/>
      <c r="N2297" s="75"/>
      <c r="O2297" s="61"/>
      <c r="Q2297" s="56"/>
      <c r="S2297" s="62"/>
      <c r="T2297" s="73"/>
      <c r="U2297" s="62"/>
      <c r="V2297" s="62"/>
      <c r="W2297" s="52"/>
      <c r="X2297" s="57"/>
      <c r="AA2297" s="47" t="str">
        <f>CONCATENATE("&gt;",F2297,"_",C2297," ",Z2297)</f>
        <v xml:space="preserve">&gt;_ </v>
      </c>
      <c r="AB2297" s="44">
        <f>P2297</f>
        <v>0</v>
      </c>
      <c r="AH2297" s="45">
        <v>2296</v>
      </c>
    </row>
    <row r="2298" spans="1:34" ht="14.25" customHeight="1" thickTop="1" thickBot="1" x14ac:dyDescent="0.25">
      <c r="A2298" s="71">
        <v>100</v>
      </c>
      <c r="B2298" s="53">
        <f>(I2298/1000)/(A2298/1000000)</f>
        <v>0</v>
      </c>
      <c r="F2298" s="81"/>
      <c r="I2298" s="49"/>
      <c r="J2298" s="95"/>
      <c r="L2298" s="50"/>
      <c r="N2298" s="75"/>
      <c r="O2298" s="61"/>
      <c r="Q2298" s="56"/>
      <c r="S2298" s="62"/>
      <c r="T2298" s="73"/>
      <c r="U2298" s="62"/>
      <c r="V2298" s="62"/>
      <c r="W2298" s="52"/>
      <c r="X2298" s="57"/>
      <c r="AA2298" s="47" t="str">
        <f>CONCATENATE("&gt;",F2298,"_",C2298," ",Z2298)</f>
        <v xml:space="preserve">&gt;_ </v>
      </c>
      <c r="AB2298" s="44">
        <f>P2298</f>
        <v>0</v>
      </c>
      <c r="AH2298" s="45">
        <v>2297</v>
      </c>
    </row>
    <row r="2299" spans="1:34" ht="14.25" customHeight="1" thickTop="1" thickBot="1" x14ac:dyDescent="0.25">
      <c r="A2299" s="71">
        <v>100</v>
      </c>
      <c r="B2299" s="53">
        <f>(I2299/1000)/(A2299/1000000)</f>
        <v>0</v>
      </c>
      <c r="F2299" s="81"/>
      <c r="I2299" s="49"/>
      <c r="J2299" s="95"/>
      <c r="L2299" s="50"/>
      <c r="N2299" s="75"/>
      <c r="O2299" s="61"/>
      <c r="Q2299" s="56"/>
      <c r="S2299" s="62"/>
      <c r="T2299" s="73"/>
      <c r="U2299" s="62"/>
      <c r="V2299" s="62"/>
      <c r="W2299" s="52"/>
      <c r="X2299" s="57"/>
      <c r="AA2299" s="47" t="str">
        <f>CONCATENATE("&gt;",F2299,"_",C2299," ",Z2299)</f>
        <v xml:space="preserve">&gt;_ </v>
      </c>
      <c r="AB2299" s="44">
        <f>P2299</f>
        <v>0</v>
      </c>
      <c r="AH2299" s="45">
        <v>2298</v>
      </c>
    </row>
    <row r="2300" spans="1:34" ht="14.25" customHeight="1" thickTop="1" thickBot="1" x14ac:dyDescent="0.25">
      <c r="A2300" s="71">
        <v>100</v>
      </c>
      <c r="B2300" s="53">
        <f>(I2300/1000)/(A2300/1000000)</f>
        <v>0</v>
      </c>
      <c r="F2300" s="81"/>
      <c r="I2300" s="49"/>
      <c r="J2300" s="95"/>
      <c r="L2300" s="50"/>
      <c r="N2300" s="75"/>
      <c r="O2300" s="61"/>
      <c r="Q2300" s="56"/>
      <c r="S2300" s="62"/>
      <c r="T2300" s="73"/>
      <c r="U2300" s="62"/>
      <c r="V2300" s="62"/>
      <c r="W2300" s="52"/>
      <c r="X2300" s="57"/>
      <c r="AA2300" s="47" t="str">
        <f>CONCATENATE("&gt;",F2300,"_",C2300," ",Z2300)</f>
        <v xml:space="preserve">&gt;_ </v>
      </c>
      <c r="AB2300" s="44">
        <f>P2300</f>
        <v>0</v>
      </c>
      <c r="AH2300" s="45">
        <v>2299</v>
      </c>
    </row>
    <row r="2301" spans="1:34" ht="14.25" customHeight="1" thickTop="1" thickBot="1" x14ac:dyDescent="0.25">
      <c r="A2301" s="71">
        <v>100</v>
      </c>
      <c r="B2301" s="53">
        <f>(I2301/1000)/(A2301/1000000)</f>
        <v>0</v>
      </c>
      <c r="F2301" s="81"/>
      <c r="I2301" s="49"/>
      <c r="J2301" s="95"/>
      <c r="L2301" s="50"/>
      <c r="N2301" s="75"/>
      <c r="O2301" s="61"/>
      <c r="Q2301" s="56"/>
      <c r="S2301" s="62"/>
      <c r="T2301" s="73"/>
      <c r="U2301" s="62"/>
      <c r="V2301" s="62"/>
      <c r="W2301" s="52"/>
      <c r="X2301" s="57"/>
      <c r="AA2301" s="47" t="str">
        <f>CONCATENATE("&gt;",F2301,"_",C2301," ",Z2301)</f>
        <v xml:space="preserve">&gt;_ </v>
      </c>
      <c r="AB2301" s="44">
        <f>P2301</f>
        <v>0</v>
      </c>
      <c r="AH2301" s="45">
        <v>2300</v>
      </c>
    </row>
    <row r="2302" spans="1:34" ht="14.25" customHeight="1" thickTop="1" thickBot="1" x14ac:dyDescent="0.25">
      <c r="A2302" s="71">
        <v>100</v>
      </c>
      <c r="B2302" s="53">
        <f>(I2302/1000)/(A2302/1000000)</f>
        <v>0</v>
      </c>
      <c r="F2302" s="81"/>
      <c r="I2302" s="49"/>
      <c r="J2302" s="95"/>
      <c r="L2302" s="50"/>
      <c r="N2302" s="75"/>
      <c r="O2302" s="61"/>
      <c r="Q2302" s="56"/>
      <c r="S2302" s="62"/>
      <c r="T2302" s="73"/>
      <c r="U2302" s="62"/>
      <c r="V2302" s="62"/>
      <c r="W2302" s="52"/>
      <c r="X2302" s="57"/>
      <c r="AA2302" s="47" t="str">
        <f>CONCATENATE("&gt;",F2302,"_",C2302," ",Z2302)</f>
        <v xml:space="preserve">&gt;_ </v>
      </c>
      <c r="AB2302" s="44">
        <f>P2302</f>
        <v>0</v>
      </c>
      <c r="AH2302" s="45">
        <v>2301</v>
      </c>
    </row>
    <row r="2303" spans="1:34" ht="14.25" customHeight="1" thickTop="1" thickBot="1" x14ac:dyDescent="0.25">
      <c r="A2303" s="71">
        <v>100</v>
      </c>
      <c r="B2303" s="53">
        <f>(I2303/1000)/(A2303/1000000)</f>
        <v>0</v>
      </c>
      <c r="F2303" s="81"/>
      <c r="I2303" s="49"/>
      <c r="J2303" s="95"/>
      <c r="L2303" s="50"/>
      <c r="N2303" s="75"/>
      <c r="O2303" s="61"/>
      <c r="Q2303" s="56"/>
      <c r="S2303" s="62"/>
      <c r="T2303" s="73"/>
      <c r="U2303" s="62"/>
      <c r="V2303" s="62"/>
      <c r="W2303" s="52"/>
      <c r="X2303" s="57"/>
      <c r="AA2303" s="47" t="str">
        <f>CONCATENATE("&gt;",F2303,"_",C2303," ",Z2303)</f>
        <v xml:space="preserve">&gt;_ </v>
      </c>
      <c r="AB2303" s="44">
        <f>P2303</f>
        <v>0</v>
      </c>
      <c r="AH2303" s="45">
        <v>2302</v>
      </c>
    </row>
    <row r="2304" spans="1:34" ht="14.25" customHeight="1" thickTop="1" thickBot="1" x14ac:dyDescent="0.25">
      <c r="A2304" s="71">
        <v>100</v>
      </c>
      <c r="B2304" s="53">
        <f>(I2304/1000)/(A2304/1000000)</f>
        <v>0</v>
      </c>
      <c r="F2304" s="81"/>
      <c r="I2304" s="49"/>
      <c r="J2304" s="95"/>
      <c r="L2304" s="50"/>
      <c r="N2304" s="75"/>
      <c r="O2304" s="61"/>
      <c r="Q2304" s="56"/>
      <c r="S2304" s="62"/>
      <c r="T2304" s="73"/>
      <c r="U2304" s="62"/>
      <c r="V2304" s="62"/>
      <c r="W2304" s="52"/>
      <c r="X2304" s="57"/>
      <c r="AA2304" s="47" t="str">
        <f>CONCATENATE("&gt;",F2304,"_",C2304," ",Z2304)</f>
        <v xml:space="preserve">&gt;_ </v>
      </c>
      <c r="AB2304" s="44">
        <f>P2304</f>
        <v>0</v>
      </c>
      <c r="AH2304" s="45">
        <v>2303</v>
      </c>
    </row>
    <row r="2305" spans="1:34" ht="14.25" customHeight="1" thickTop="1" thickBot="1" x14ac:dyDescent="0.25">
      <c r="A2305" s="71">
        <v>100</v>
      </c>
      <c r="B2305" s="53">
        <f>(I2305/1000)/(A2305/1000000)</f>
        <v>0</v>
      </c>
      <c r="F2305" s="81"/>
      <c r="I2305" s="49"/>
      <c r="J2305" s="95"/>
      <c r="L2305" s="50"/>
      <c r="N2305" s="75"/>
      <c r="O2305" s="61"/>
      <c r="Q2305" s="56"/>
      <c r="S2305" s="62"/>
      <c r="T2305" s="73"/>
      <c r="U2305" s="62"/>
      <c r="V2305" s="62"/>
      <c r="W2305" s="52"/>
      <c r="X2305" s="57"/>
      <c r="AA2305" s="47" t="str">
        <f>CONCATENATE("&gt;",F2305,"_",C2305," ",Z2305)</f>
        <v xml:space="preserve">&gt;_ </v>
      </c>
      <c r="AB2305" s="44">
        <f>P2305</f>
        <v>0</v>
      </c>
      <c r="AH2305" s="45">
        <v>2304</v>
      </c>
    </row>
    <row r="2306" spans="1:34" ht="14.25" customHeight="1" thickTop="1" thickBot="1" x14ac:dyDescent="0.25">
      <c r="A2306" s="71">
        <v>100</v>
      </c>
      <c r="B2306" s="53">
        <f>(I2306/1000)/(A2306/1000000)</f>
        <v>0</v>
      </c>
      <c r="F2306" s="81"/>
      <c r="I2306" s="49"/>
      <c r="J2306" s="95"/>
      <c r="L2306" s="50"/>
      <c r="N2306" s="75"/>
      <c r="O2306" s="61"/>
      <c r="Q2306" s="56"/>
      <c r="S2306" s="62"/>
      <c r="T2306" s="73"/>
      <c r="U2306" s="62"/>
      <c r="V2306" s="62"/>
      <c r="W2306" s="52"/>
      <c r="X2306" s="57"/>
      <c r="AA2306" s="47" t="str">
        <f>CONCATENATE("&gt;",F2306,"_",C2306," ",Z2306)</f>
        <v xml:space="preserve">&gt;_ </v>
      </c>
      <c r="AB2306" s="44">
        <f>P2306</f>
        <v>0</v>
      </c>
      <c r="AH2306" s="45">
        <v>2305</v>
      </c>
    </row>
    <row r="2307" spans="1:34" ht="14.25" customHeight="1" thickTop="1" thickBot="1" x14ac:dyDescent="0.25">
      <c r="A2307" s="71">
        <v>100</v>
      </c>
      <c r="B2307" s="53">
        <f>(I2307/1000)/(A2307/1000000)</f>
        <v>0</v>
      </c>
      <c r="F2307" s="81"/>
      <c r="I2307" s="49"/>
      <c r="J2307" s="95"/>
      <c r="L2307" s="50"/>
      <c r="N2307" s="75"/>
      <c r="O2307" s="61"/>
      <c r="Q2307" s="56"/>
      <c r="S2307" s="62"/>
      <c r="T2307" s="73"/>
      <c r="U2307" s="62"/>
      <c r="V2307" s="62"/>
      <c r="W2307" s="52"/>
      <c r="X2307" s="57"/>
      <c r="AA2307" s="47" t="str">
        <f>CONCATENATE("&gt;",F2307,"_",C2307," ",Z2307)</f>
        <v xml:space="preserve">&gt;_ </v>
      </c>
      <c r="AB2307" s="44">
        <f>P2307</f>
        <v>0</v>
      </c>
      <c r="AH2307" s="45">
        <v>2306</v>
      </c>
    </row>
    <row r="2308" spans="1:34" ht="14.25" customHeight="1" thickTop="1" thickBot="1" x14ac:dyDescent="0.25">
      <c r="A2308" s="71">
        <v>100</v>
      </c>
      <c r="B2308" s="53">
        <f>(I2308/1000)/(A2308/1000000)</f>
        <v>0</v>
      </c>
      <c r="F2308" s="81"/>
      <c r="I2308" s="49"/>
      <c r="J2308" s="95"/>
      <c r="L2308" s="50"/>
      <c r="N2308" s="75"/>
      <c r="O2308" s="61"/>
      <c r="Q2308" s="56"/>
      <c r="S2308" s="62"/>
      <c r="T2308" s="73"/>
      <c r="U2308" s="62"/>
      <c r="V2308" s="62"/>
      <c r="W2308" s="52"/>
      <c r="X2308" s="57"/>
      <c r="AA2308" s="47" t="str">
        <f>CONCATENATE("&gt;",F2308,"_",C2308," ",Z2308)</f>
        <v xml:space="preserve">&gt;_ </v>
      </c>
      <c r="AB2308" s="44">
        <f>P2308</f>
        <v>0</v>
      </c>
      <c r="AH2308" s="45">
        <v>2307</v>
      </c>
    </row>
    <row r="2309" spans="1:34" ht="14.25" customHeight="1" thickTop="1" thickBot="1" x14ac:dyDescent="0.25">
      <c r="A2309" s="71">
        <v>100</v>
      </c>
      <c r="B2309" s="53">
        <f>(I2309/1000)/(A2309/1000000)</f>
        <v>0</v>
      </c>
      <c r="F2309" s="81"/>
      <c r="I2309" s="49"/>
      <c r="J2309" s="95"/>
      <c r="L2309" s="50"/>
      <c r="N2309" s="75"/>
      <c r="O2309" s="61"/>
      <c r="Q2309" s="56"/>
      <c r="S2309" s="62"/>
      <c r="T2309" s="73"/>
      <c r="U2309" s="62"/>
      <c r="V2309" s="62"/>
      <c r="W2309" s="52"/>
      <c r="X2309" s="57"/>
      <c r="AA2309" s="47" t="str">
        <f>CONCATENATE("&gt;",F2309,"_",C2309," ",Z2309)</f>
        <v xml:space="preserve">&gt;_ </v>
      </c>
      <c r="AB2309" s="44">
        <f>P2309</f>
        <v>0</v>
      </c>
      <c r="AH2309" s="45">
        <v>2308</v>
      </c>
    </row>
    <row r="2310" spans="1:34" ht="14.25" customHeight="1" thickTop="1" thickBot="1" x14ac:dyDescent="0.25">
      <c r="A2310" s="71">
        <v>100</v>
      </c>
      <c r="B2310" s="53">
        <f>(I2310/1000)/(A2310/1000000)</f>
        <v>0</v>
      </c>
      <c r="F2310" s="81"/>
      <c r="I2310" s="49"/>
      <c r="J2310" s="95"/>
      <c r="L2310" s="50"/>
      <c r="N2310" s="75"/>
      <c r="O2310" s="61"/>
      <c r="Q2310" s="56"/>
      <c r="S2310" s="62"/>
      <c r="T2310" s="73"/>
      <c r="U2310" s="62"/>
      <c r="V2310" s="62"/>
      <c r="W2310" s="52"/>
      <c r="X2310" s="57"/>
      <c r="AA2310" s="47" t="str">
        <f>CONCATENATE("&gt;",F2310,"_",C2310," ",Z2310)</f>
        <v xml:space="preserve">&gt;_ </v>
      </c>
      <c r="AB2310" s="44">
        <f>P2310</f>
        <v>0</v>
      </c>
      <c r="AH2310" s="45">
        <v>2309</v>
      </c>
    </row>
    <row r="2311" spans="1:34" ht="14.25" customHeight="1" thickTop="1" thickBot="1" x14ac:dyDescent="0.25">
      <c r="A2311" s="71">
        <v>100</v>
      </c>
      <c r="B2311" s="53">
        <f>(I2311/1000)/(A2311/1000000)</f>
        <v>0</v>
      </c>
      <c r="F2311" s="81"/>
      <c r="I2311" s="49"/>
      <c r="J2311" s="95"/>
      <c r="L2311" s="50"/>
      <c r="N2311" s="75"/>
      <c r="O2311" s="61"/>
      <c r="Q2311" s="56"/>
      <c r="S2311" s="62"/>
      <c r="T2311" s="73"/>
      <c r="U2311" s="62"/>
      <c r="V2311" s="62"/>
      <c r="W2311" s="52"/>
      <c r="X2311" s="57"/>
      <c r="AA2311" s="47" t="str">
        <f>CONCATENATE("&gt;",F2311,"_",C2311," ",Z2311)</f>
        <v xml:space="preserve">&gt;_ </v>
      </c>
      <c r="AB2311" s="44">
        <f>P2311</f>
        <v>0</v>
      </c>
      <c r="AH2311" s="45">
        <v>2310</v>
      </c>
    </row>
    <row r="2312" spans="1:34" ht="14.25" customHeight="1" thickTop="1" thickBot="1" x14ac:dyDescent="0.25">
      <c r="A2312" s="71">
        <v>100</v>
      </c>
      <c r="B2312" s="53">
        <f>(I2312/1000)/(A2312/1000000)</f>
        <v>0</v>
      </c>
      <c r="F2312" s="81"/>
      <c r="I2312" s="49"/>
      <c r="J2312" s="95"/>
      <c r="L2312" s="50"/>
      <c r="N2312" s="75"/>
      <c r="O2312" s="61"/>
      <c r="Q2312" s="56"/>
      <c r="S2312" s="62"/>
      <c r="T2312" s="73"/>
      <c r="U2312" s="62"/>
      <c r="V2312" s="62"/>
      <c r="W2312" s="52"/>
      <c r="X2312" s="57"/>
      <c r="AA2312" s="47" t="str">
        <f>CONCATENATE("&gt;",F2312,"_",C2312," ",Z2312)</f>
        <v xml:space="preserve">&gt;_ </v>
      </c>
      <c r="AB2312" s="44">
        <f>P2312</f>
        <v>0</v>
      </c>
      <c r="AH2312" s="45">
        <v>2311</v>
      </c>
    </row>
    <row r="2313" spans="1:34" ht="14.25" customHeight="1" thickTop="1" thickBot="1" x14ac:dyDescent="0.25">
      <c r="A2313" s="71">
        <v>100</v>
      </c>
      <c r="B2313" s="53">
        <f>(I2313/1000)/(A2313/1000000)</f>
        <v>0</v>
      </c>
      <c r="F2313" s="81"/>
      <c r="I2313" s="49"/>
      <c r="J2313" s="95"/>
      <c r="L2313" s="50"/>
      <c r="N2313" s="75"/>
      <c r="O2313" s="61"/>
      <c r="Q2313" s="56"/>
      <c r="S2313" s="62"/>
      <c r="T2313" s="73"/>
      <c r="U2313" s="62"/>
      <c r="V2313" s="62"/>
      <c r="W2313" s="52"/>
      <c r="X2313" s="57"/>
      <c r="AA2313" s="47" t="str">
        <f>CONCATENATE("&gt;",F2313,"_",C2313," ",Z2313)</f>
        <v xml:space="preserve">&gt;_ </v>
      </c>
      <c r="AB2313" s="44">
        <f>P2313</f>
        <v>0</v>
      </c>
      <c r="AH2313" s="45">
        <v>2312</v>
      </c>
    </row>
    <row r="2314" spans="1:34" ht="14.25" customHeight="1" thickTop="1" thickBot="1" x14ac:dyDescent="0.25">
      <c r="A2314" s="71">
        <v>100</v>
      </c>
      <c r="B2314" s="53">
        <f>(I2314/1000)/(A2314/1000000)</f>
        <v>0</v>
      </c>
      <c r="F2314" s="81"/>
      <c r="I2314" s="49"/>
      <c r="J2314" s="95"/>
      <c r="L2314" s="50"/>
      <c r="N2314" s="75"/>
      <c r="O2314" s="61"/>
      <c r="Q2314" s="56"/>
      <c r="S2314" s="62"/>
      <c r="T2314" s="73"/>
      <c r="U2314" s="62"/>
      <c r="V2314" s="62"/>
      <c r="W2314" s="52"/>
      <c r="X2314" s="57"/>
      <c r="AA2314" s="47" t="str">
        <f>CONCATENATE("&gt;",F2314,"_",C2314," ",Z2314)</f>
        <v xml:space="preserve">&gt;_ </v>
      </c>
      <c r="AB2314" s="44">
        <f>P2314</f>
        <v>0</v>
      </c>
      <c r="AH2314" s="45">
        <v>2313</v>
      </c>
    </row>
    <row r="2315" spans="1:34" ht="14.25" customHeight="1" thickTop="1" thickBot="1" x14ac:dyDescent="0.25">
      <c r="A2315" s="71">
        <v>100</v>
      </c>
      <c r="B2315" s="53">
        <f>(I2315/1000)/(A2315/1000000)</f>
        <v>0</v>
      </c>
      <c r="F2315" s="81"/>
      <c r="I2315" s="49"/>
      <c r="J2315" s="95"/>
      <c r="L2315" s="50"/>
      <c r="N2315" s="75"/>
      <c r="O2315" s="61"/>
      <c r="Q2315" s="56"/>
      <c r="S2315" s="62"/>
      <c r="T2315" s="73"/>
      <c r="U2315" s="62"/>
      <c r="V2315" s="62"/>
      <c r="W2315" s="52"/>
      <c r="X2315" s="57"/>
      <c r="AA2315" s="47" t="str">
        <f>CONCATENATE("&gt;",F2315,"_",C2315," ",Z2315)</f>
        <v xml:space="preserve">&gt;_ </v>
      </c>
      <c r="AB2315" s="44">
        <f>P2315</f>
        <v>0</v>
      </c>
      <c r="AH2315" s="45">
        <v>2314</v>
      </c>
    </row>
    <row r="2316" spans="1:34" ht="14.25" customHeight="1" thickTop="1" thickBot="1" x14ac:dyDescent="0.25">
      <c r="A2316" s="71">
        <v>100</v>
      </c>
      <c r="B2316" s="53">
        <f>(I2316/1000)/(A2316/1000000)</f>
        <v>0</v>
      </c>
      <c r="F2316" s="81"/>
      <c r="I2316" s="49"/>
      <c r="J2316" s="95"/>
      <c r="L2316" s="50"/>
      <c r="N2316" s="75"/>
      <c r="O2316" s="61"/>
      <c r="Q2316" s="56"/>
      <c r="S2316" s="62"/>
      <c r="T2316" s="73"/>
      <c r="U2316" s="62"/>
      <c r="V2316" s="62"/>
      <c r="W2316" s="52"/>
      <c r="X2316" s="57"/>
      <c r="AA2316" s="47" t="str">
        <f>CONCATENATE("&gt;",F2316,"_",C2316," ",Z2316)</f>
        <v xml:space="preserve">&gt;_ </v>
      </c>
      <c r="AB2316" s="44">
        <f>P2316</f>
        <v>0</v>
      </c>
      <c r="AH2316" s="45">
        <v>2315</v>
      </c>
    </row>
    <row r="2317" spans="1:34" ht="14.25" customHeight="1" thickTop="1" thickBot="1" x14ac:dyDescent="0.25">
      <c r="A2317" s="71">
        <v>100</v>
      </c>
      <c r="B2317" s="53">
        <f>(I2317/1000)/(A2317/1000000)</f>
        <v>0</v>
      </c>
      <c r="F2317" s="81"/>
      <c r="I2317" s="49"/>
      <c r="J2317" s="95"/>
      <c r="L2317" s="50"/>
      <c r="N2317" s="75"/>
      <c r="O2317" s="61"/>
      <c r="Q2317" s="56"/>
      <c r="S2317" s="62"/>
      <c r="T2317" s="73"/>
      <c r="U2317" s="62"/>
      <c r="V2317" s="62"/>
      <c r="W2317" s="52"/>
      <c r="X2317" s="57"/>
      <c r="AA2317" s="47" t="str">
        <f>CONCATENATE("&gt;",F2317,"_",C2317," ",Z2317)</f>
        <v xml:space="preserve">&gt;_ </v>
      </c>
      <c r="AB2317" s="44">
        <f>P2317</f>
        <v>0</v>
      </c>
      <c r="AH2317" s="45">
        <v>2316</v>
      </c>
    </row>
    <row r="2318" spans="1:34" ht="14.25" customHeight="1" thickTop="1" thickBot="1" x14ac:dyDescent="0.25">
      <c r="A2318" s="71">
        <v>100</v>
      </c>
      <c r="B2318" s="53">
        <f>(I2318/1000)/(A2318/1000000)</f>
        <v>0</v>
      </c>
      <c r="F2318" s="81"/>
      <c r="I2318" s="49"/>
      <c r="J2318" s="95"/>
      <c r="L2318" s="50"/>
      <c r="N2318" s="75"/>
      <c r="O2318" s="61"/>
      <c r="Q2318" s="56"/>
      <c r="S2318" s="62"/>
      <c r="T2318" s="73"/>
      <c r="U2318" s="62"/>
      <c r="V2318" s="62"/>
      <c r="W2318" s="52"/>
      <c r="X2318" s="57"/>
      <c r="AA2318" s="47" t="str">
        <f>CONCATENATE("&gt;",F2318,"_",C2318," ",Z2318)</f>
        <v xml:space="preserve">&gt;_ </v>
      </c>
      <c r="AB2318" s="44">
        <f>P2318</f>
        <v>0</v>
      </c>
      <c r="AH2318" s="45">
        <v>2317</v>
      </c>
    </row>
    <row r="2319" spans="1:34" ht="14.25" customHeight="1" thickTop="1" thickBot="1" x14ac:dyDescent="0.25">
      <c r="A2319" s="71">
        <v>100</v>
      </c>
      <c r="B2319" s="53">
        <f>(I2319/1000)/(A2319/1000000)</f>
        <v>0</v>
      </c>
      <c r="F2319" s="81"/>
      <c r="I2319" s="49"/>
      <c r="J2319" s="95"/>
      <c r="L2319" s="50"/>
      <c r="N2319" s="75"/>
      <c r="O2319" s="61"/>
      <c r="Q2319" s="56"/>
      <c r="S2319" s="62"/>
      <c r="T2319" s="73"/>
      <c r="U2319" s="62"/>
      <c r="V2319" s="62"/>
      <c r="W2319" s="52"/>
      <c r="X2319" s="57"/>
      <c r="AA2319" s="47" t="str">
        <f>CONCATENATE("&gt;",F2319,"_",C2319," ",Z2319)</f>
        <v xml:space="preserve">&gt;_ </v>
      </c>
      <c r="AB2319" s="44">
        <f>P2319</f>
        <v>0</v>
      </c>
      <c r="AH2319" s="45">
        <v>2318</v>
      </c>
    </row>
    <row r="2320" spans="1:34" ht="14.25" customHeight="1" thickTop="1" thickBot="1" x14ac:dyDescent="0.25">
      <c r="A2320" s="71">
        <v>100</v>
      </c>
      <c r="B2320" s="53">
        <f>(I2320/1000)/(A2320/1000000)</f>
        <v>0</v>
      </c>
      <c r="F2320" s="81"/>
      <c r="I2320" s="49"/>
      <c r="J2320" s="95"/>
      <c r="L2320" s="50"/>
      <c r="N2320" s="75"/>
      <c r="O2320" s="61"/>
      <c r="Q2320" s="56"/>
      <c r="S2320" s="62"/>
      <c r="T2320" s="73"/>
      <c r="U2320" s="62"/>
      <c r="V2320" s="62"/>
      <c r="W2320" s="52"/>
      <c r="X2320" s="57"/>
      <c r="AA2320" s="47" t="str">
        <f>CONCATENATE("&gt;",F2320,"_",C2320," ",Z2320)</f>
        <v xml:space="preserve">&gt;_ </v>
      </c>
      <c r="AB2320" s="44">
        <f>P2320</f>
        <v>0</v>
      </c>
      <c r="AH2320" s="45">
        <v>2319</v>
      </c>
    </row>
    <row r="2321" spans="1:34" ht="14.25" customHeight="1" thickTop="1" thickBot="1" x14ac:dyDescent="0.25">
      <c r="A2321" s="71">
        <v>100</v>
      </c>
      <c r="B2321" s="53">
        <f>(I2321/1000)/(A2321/1000000)</f>
        <v>0</v>
      </c>
      <c r="F2321" s="81"/>
      <c r="I2321" s="49"/>
      <c r="J2321" s="95"/>
      <c r="L2321" s="50"/>
      <c r="N2321" s="75"/>
      <c r="O2321" s="61"/>
      <c r="Q2321" s="56"/>
      <c r="S2321" s="62"/>
      <c r="T2321" s="73"/>
      <c r="U2321" s="62"/>
      <c r="V2321" s="62"/>
      <c r="W2321" s="52"/>
      <c r="X2321" s="57"/>
      <c r="AA2321" s="47" t="str">
        <f>CONCATENATE("&gt;",F2321,"_",C2321," ",Z2321)</f>
        <v xml:space="preserve">&gt;_ </v>
      </c>
      <c r="AB2321" s="44">
        <f>P2321</f>
        <v>0</v>
      </c>
      <c r="AH2321" s="45">
        <v>2320</v>
      </c>
    </row>
    <row r="2322" spans="1:34" ht="14.25" customHeight="1" thickTop="1" thickBot="1" x14ac:dyDescent="0.25">
      <c r="A2322" s="71">
        <v>100</v>
      </c>
      <c r="B2322" s="53">
        <f>(I2322/1000)/(A2322/1000000)</f>
        <v>0</v>
      </c>
      <c r="F2322" s="81"/>
      <c r="I2322" s="49"/>
      <c r="J2322" s="95"/>
      <c r="L2322" s="50"/>
      <c r="N2322" s="75"/>
      <c r="O2322" s="61"/>
      <c r="Q2322" s="56"/>
      <c r="S2322" s="62"/>
      <c r="T2322" s="73"/>
      <c r="U2322" s="62"/>
      <c r="V2322" s="62"/>
      <c r="W2322" s="52"/>
      <c r="X2322" s="57"/>
      <c r="AA2322" s="47" t="str">
        <f>CONCATENATE("&gt;",F2322,"_",C2322," ",Z2322)</f>
        <v xml:space="preserve">&gt;_ </v>
      </c>
      <c r="AB2322" s="44">
        <f>P2322</f>
        <v>0</v>
      </c>
      <c r="AH2322" s="45">
        <v>2321</v>
      </c>
    </row>
    <row r="2323" spans="1:34" ht="14.25" customHeight="1" thickTop="1" thickBot="1" x14ac:dyDescent="0.25">
      <c r="A2323" s="71">
        <v>100</v>
      </c>
      <c r="B2323" s="53">
        <f>(I2323/1000)/(A2323/1000000)</f>
        <v>0</v>
      </c>
      <c r="F2323" s="81"/>
      <c r="I2323" s="49"/>
      <c r="J2323" s="95"/>
      <c r="L2323" s="50"/>
      <c r="N2323" s="75"/>
      <c r="O2323" s="61"/>
      <c r="Q2323" s="56"/>
      <c r="S2323" s="62"/>
      <c r="T2323" s="73"/>
      <c r="U2323" s="62"/>
      <c r="V2323" s="62"/>
      <c r="W2323" s="52"/>
      <c r="X2323" s="57"/>
      <c r="AA2323" s="47" t="str">
        <f>CONCATENATE("&gt;",F2323,"_",C2323," ",Z2323)</f>
        <v xml:space="preserve">&gt;_ </v>
      </c>
      <c r="AB2323" s="44">
        <f>P2323</f>
        <v>0</v>
      </c>
      <c r="AH2323" s="45">
        <v>2322</v>
      </c>
    </row>
    <row r="2324" spans="1:34" ht="14.25" customHeight="1" thickTop="1" thickBot="1" x14ac:dyDescent="0.25">
      <c r="A2324" s="71">
        <v>100</v>
      </c>
      <c r="B2324" s="53">
        <f>(I2324/1000)/(A2324/1000000)</f>
        <v>0</v>
      </c>
      <c r="F2324" s="81"/>
      <c r="I2324" s="49"/>
      <c r="J2324" s="95"/>
      <c r="L2324" s="50"/>
      <c r="N2324" s="75"/>
      <c r="O2324" s="61"/>
      <c r="Q2324" s="56"/>
      <c r="S2324" s="62"/>
      <c r="T2324" s="73"/>
      <c r="U2324" s="62"/>
      <c r="V2324" s="62"/>
      <c r="W2324" s="52"/>
      <c r="X2324" s="57"/>
      <c r="AA2324" s="47" t="str">
        <f>CONCATENATE("&gt;",F2324,"_",C2324," ",Z2324)</f>
        <v xml:space="preserve">&gt;_ </v>
      </c>
      <c r="AB2324" s="44">
        <f>P2324</f>
        <v>0</v>
      </c>
      <c r="AH2324" s="45">
        <v>2323</v>
      </c>
    </row>
    <row r="2325" spans="1:34" ht="14.25" customHeight="1" thickTop="1" thickBot="1" x14ac:dyDescent="0.25">
      <c r="A2325" s="71">
        <v>100</v>
      </c>
      <c r="B2325" s="53">
        <f>(I2325/1000)/(A2325/1000000)</f>
        <v>0</v>
      </c>
      <c r="F2325" s="81"/>
      <c r="I2325" s="49"/>
      <c r="J2325" s="95"/>
      <c r="L2325" s="50"/>
      <c r="N2325" s="75"/>
      <c r="O2325" s="61"/>
      <c r="Q2325" s="56"/>
      <c r="S2325" s="62"/>
      <c r="T2325" s="73"/>
      <c r="U2325" s="62"/>
      <c r="V2325" s="62"/>
      <c r="W2325" s="52"/>
      <c r="X2325" s="57"/>
      <c r="AA2325" s="47" t="str">
        <f>CONCATENATE("&gt;",F2325,"_",C2325," ",Z2325)</f>
        <v xml:space="preserve">&gt;_ </v>
      </c>
      <c r="AB2325" s="44">
        <f>P2325</f>
        <v>0</v>
      </c>
      <c r="AH2325" s="45">
        <v>2324</v>
      </c>
    </row>
    <row r="2326" spans="1:34" ht="14.25" customHeight="1" thickTop="1" thickBot="1" x14ac:dyDescent="0.25">
      <c r="A2326" s="71">
        <v>100</v>
      </c>
      <c r="B2326" s="53">
        <f>(I2326/1000)/(A2326/1000000)</f>
        <v>0</v>
      </c>
      <c r="F2326" s="81"/>
      <c r="I2326" s="49"/>
      <c r="J2326" s="95"/>
      <c r="L2326" s="50"/>
      <c r="N2326" s="75"/>
      <c r="O2326" s="61"/>
      <c r="Q2326" s="56"/>
      <c r="S2326" s="62"/>
      <c r="T2326" s="73"/>
      <c r="U2326" s="62"/>
      <c r="V2326" s="62"/>
      <c r="W2326" s="52"/>
      <c r="X2326" s="57"/>
      <c r="AA2326" s="47" t="str">
        <f>CONCATENATE("&gt;",F2326,"_",C2326," ",Z2326)</f>
        <v xml:space="preserve">&gt;_ </v>
      </c>
      <c r="AB2326" s="44">
        <f>P2326</f>
        <v>0</v>
      </c>
      <c r="AH2326" s="45">
        <v>2325</v>
      </c>
    </row>
    <row r="2327" spans="1:34" ht="14.25" customHeight="1" thickTop="1" thickBot="1" x14ac:dyDescent="0.25">
      <c r="A2327" s="71">
        <v>100</v>
      </c>
      <c r="B2327" s="53">
        <f>(I2327/1000)/(A2327/1000000)</f>
        <v>0</v>
      </c>
      <c r="F2327" s="81"/>
      <c r="I2327" s="49"/>
      <c r="J2327" s="95"/>
      <c r="L2327" s="50"/>
      <c r="N2327" s="75"/>
      <c r="O2327" s="61"/>
      <c r="Q2327" s="56"/>
      <c r="S2327" s="62"/>
      <c r="T2327" s="73"/>
      <c r="U2327" s="62"/>
      <c r="V2327" s="62"/>
      <c r="W2327" s="52"/>
      <c r="X2327" s="57"/>
      <c r="AA2327" s="47" t="str">
        <f>CONCATENATE("&gt;",F2327,"_",C2327," ",Z2327)</f>
        <v xml:space="preserve">&gt;_ </v>
      </c>
      <c r="AB2327" s="44">
        <f>P2327</f>
        <v>0</v>
      </c>
      <c r="AH2327" s="45">
        <v>2326</v>
      </c>
    </row>
    <row r="2328" spans="1:34" ht="14.25" customHeight="1" thickTop="1" thickBot="1" x14ac:dyDescent="0.25">
      <c r="A2328" s="71">
        <v>100</v>
      </c>
      <c r="B2328" s="53">
        <f>(I2328/1000)/(A2328/1000000)</f>
        <v>0</v>
      </c>
      <c r="F2328" s="81"/>
      <c r="I2328" s="49"/>
      <c r="J2328" s="95"/>
      <c r="L2328" s="50"/>
      <c r="N2328" s="75"/>
      <c r="O2328" s="61"/>
      <c r="Q2328" s="56"/>
      <c r="S2328" s="62"/>
      <c r="T2328" s="73"/>
      <c r="U2328" s="62"/>
      <c r="V2328" s="62"/>
      <c r="W2328" s="52"/>
      <c r="X2328" s="57"/>
      <c r="AA2328" s="47" t="str">
        <f>CONCATENATE("&gt;",F2328,"_",C2328," ",Z2328)</f>
        <v xml:space="preserve">&gt;_ </v>
      </c>
      <c r="AB2328" s="44">
        <f>P2328</f>
        <v>0</v>
      </c>
      <c r="AH2328" s="45">
        <v>2327</v>
      </c>
    </row>
    <row r="2329" spans="1:34" ht="14.25" customHeight="1" thickTop="1" thickBot="1" x14ac:dyDescent="0.25">
      <c r="A2329" s="71">
        <v>100</v>
      </c>
      <c r="B2329" s="53">
        <f>(I2329/1000)/(A2329/1000000)</f>
        <v>0</v>
      </c>
      <c r="F2329" s="81"/>
      <c r="I2329" s="49"/>
      <c r="J2329" s="95"/>
      <c r="L2329" s="50"/>
      <c r="N2329" s="75"/>
      <c r="O2329" s="61"/>
      <c r="Q2329" s="56"/>
      <c r="S2329" s="62"/>
      <c r="T2329" s="73"/>
      <c r="U2329" s="62"/>
      <c r="V2329" s="62"/>
      <c r="W2329" s="52"/>
      <c r="X2329" s="57"/>
      <c r="AA2329" s="47" t="str">
        <f>CONCATENATE("&gt;",F2329,"_",C2329," ",Z2329)</f>
        <v xml:space="preserve">&gt;_ </v>
      </c>
      <c r="AB2329" s="44">
        <f>P2329</f>
        <v>0</v>
      </c>
      <c r="AH2329" s="45">
        <v>2328</v>
      </c>
    </row>
    <row r="2330" spans="1:34" ht="14.25" customHeight="1" thickTop="1" thickBot="1" x14ac:dyDescent="0.25">
      <c r="A2330" s="71">
        <v>100</v>
      </c>
      <c r="B2330" s="53">
        <f>(I2330/1000)/(A2330/1000000)</f>
        <v>0</v>
      </c>
      <c r="F2330" s="81"/>
      <c r="I2330" s="49"/>
      <c r="J2330" s="95"/>
      <c r="L2330" s="50"/>
      <c r="N2330" s="75"/>
      <c r="O2330" s="61"/>
      <c r="Q2330" s="56"/>
      <c r="S2330" s="62"/>
      <c r="T2330" s="73"/>
      <c r="U2330" s="62"/>
      <c r="V2330" s="62"/>
      <c r="W2330" s="52"/>
      <c r="X2330" s="57"/>
      <c r="AA2330" s="47" t="str">
        <f>CONCATENATE("&gt;",F2330,"_",C2330," ",Z2330)</f>
        <v xml:space="preserve">&gt;_ </v>
      </c>
      <c r="AB2330" s="44">
        <f>P2330</f>
        <v>0</v>
      </c>
      <c r="AH2330" s="45">
        <v>2329</v>
      </c>
    </row>
    <row r="2331" spans="1:34" ht="14.25" customHeight="1" thickTop="1" thickBot="1" x14ac:dyDescent="0.25">
      <c r="A2331" s="71">
        <v>100</v>
      </c>
      <c r="B2331" s="53">
        <f>(I2331/1000)/(A2331/1000000)</f>
        <v>0</v>
      </c>
      <c r="F2331" s="81"/>
      <c r="I2331" s="49"/>
      <c r="J2331" s="95"/>
      <c r="L2331" s="50"/>
      <c r="N2331" s="75"/>
      <c r="O2331" s="61"/>
      <c r="Q2331" s="56"/>
      <c r="S2331" s="62"/>
      <c r="T2331" s="73"/>
      <c r="U2331" s="62"/>
      <c r="V2331" s="62"/>
      <c r="W2331" s="52"/>
      <c r="X2331" s="57"/>
      <c r="AA2331" s="47" t="str">
        <f>CONCATENATE("&gt;",F2331,"_",C2331," ",Z2331)</f>
        <v xml:space="preserve">&gt;_ </v>
      </c>
      <c r="AB2331" s="44">
        <f>P2331</f>
        <v>0</v>
      </c>
      <c r="AH2331" s="45">
        <v>2330</v>
      </c>
    </row>
    <row r="2332" spans="1:34" ht="14.25" customHeight="1" thickTop="1" thickBot="1" x14ac:dyDescent="0.25">
      <c r="A2332" s="71">
        <v>100</v>
      </c>
      <c r="B2332" s="53">
        <f>(I2332/1000)/(A2332/1000000)</f>
        <v>0</v>
      </c>
      <c r="F2332" s="81"/>
      <c r="I2332" s="49"/>
      <c r="J2332" s="95"/>
      <c r="L2332" s="50"/>
      <c r="N2332" s="75"/>
      <c r="O2332" s="61"/>
      <c r="Q2332" s="56"/>
      <c r="S2332" s="62"/>
      <c r="T2332" s="73"/>
      <c r="U2332" s="62"/>
      <c r="V2332" s="62"/>
      <c r="W2332" s="52"/>
      <c r="X2332" s="57"/>
      <c r="AA2332" s="47" t="str">
        <f>CONCATENATE("&gt;",F2332,"_",C2332," ",Z2332)</f>
        <v xml:space="preserve">&gt;_ </v>
      </c>
      <c r="AB2332" s="44">
        <f>P2332</f>
        <v>0</v>
      </c>
      <c r="AH2332" s="45">
        <v>2331</v>
      </c>
    </row>
    <row r="2333" spans="1:34" ht="14.25" customHeight="1" thickTop="1" thickBot="1" x14ac:dyDescent="0.25">
      <c r="A2333" s="71">
        <v>100</v>
      </c>
      <c r="B2333" s="53">
        <f>(I2333/1000)/(A2333/1000000)</f>
        <v>0</v>
      </c>
      <c r="F2333" s="81"/>
      <c r="I2333" s="49"/>
      <c r="J2333" s="95"/>
      <c r="L2333" s="50"/>
      <c r="N2333" s="75"/>
      <c r="O2333" s="61"/>
      <c r="Q2333" s="56"/>
      <c r="S2333" s="62"/>
      <c r="T2333" s="73"/>
      <c r="U2333" s="62"/>
      <c r="V2333" s="62"/>
      <c r="W2333" s="52"/>
      <c r="X2333" s="57"/>
      <c r="AA2333" s="47" t="str">
        <f>CONCATENATE("&gt;",F2333,"_",C2333," ",Z2333)</f>
        <v xml:space="preserve">&gt;_ </v>
      </c>
      <c r="AB2333" s="44">
        <f>P2333</f>
        <v>0</v>
      </c>
      <c r="AH2333" s="45">
        <v>2332</v>
      </c>
    </row>
    <row r="2334" spans="1:34" ht="14.25" customHeight="1" thickTop="1" thickBot="1" x14ac:dyDescent="0.25">
      <c r="A2334" s="71">
        <v>100</v>
      </c>
      <c r="B2334" s="53">
        <f>(I2334/1000)/(A2334/1000000)</f>
        <v>0</v>
      </c>
      <c r="F2334" s="81"/>
      <c r="I2334" s="49"/>
      <c r="J2334" s="95"/>
      <c r="L2334" s="50"/>
      <c r="N2334" s="75"/>
      <c r="O2334" s="61"/>
      <c r="Q2334" s="56"/>
      <c r="S2334" s="62"/>
      <c r="T2334" s="73"/>
      <c r="U2334" s="62"/>
      <c r="V2334" s="62"/>
      <c r="W2334" s="52"/>
      <c r="X2334" s="57"/>
      <c r="AA2334" s="47" t="str">
        <f>CONCATENATE("&gt;",F2334,"_",C2334," ",Z2334)</f>
        <v xml:space="preserve">&gt;_ </v>
      </c>
      <c r="AB2334" s="44">
        <f>P2334</f>
        <v>0</v>
      </c>
      <c r="AH2334" s="45">
        <v>2333</v>
      </c>
    </row>
    <row r="2335" spans="1:34" ht="14.25" customHeight="1" thickTop="1" thickBot="1" x14ac:dyDescent="0.25">
      <c r="A2335" s="71">
        <v>100</v>
      </c>
      <c r="B2335" s="53">
        <f>(I2335/1000)/(A2335/1000000)</f>
        <v>0</v>
      </c>
      <c r="F2335" s="81"/>
      <c r="I2335" s="49"/>
      <c r="J2335" s="95"/>
      <c r="L2335" s="50"/>
      <c r="N2335" s="75"/>
      <c r="O2335" s="61"/>
      <c r="Q2335" s="56"/>
      <c r="S2335" s="62"/>
      <c r="T2335" s="73"/>
      <c r="U2335" s="62"/>
      <c r="V2335" s="62"/>
      <c r="W2335" s="52"/>
      <c r="X2335" s="57"/>
      <c r="AA2335" s="47" t="str">
        <f>CONCATENATE("&gt;",F2335,"_",C2335," ",Z2335)</f>
        <v xml:space="preserve">&gt;_ </v>
      </c>
      <c r="AB2335" s="44">
        <f>P2335</f>
        <v>0</v>
      </c>
      <c r="AH2335" s="45">
        <v>2334</v>
      </c>
    </row>
    <row r="2336" spans="1:34" ht="14.25" customHeight="1" thickTop="1" thickBot="1" x14ac:dyDescent="0.25">
      <c r="A2336" s="71">
        <v>100</v>
      </c>
      <c r="B2336" s="53">
        <f>(I2336/1000)/(A2336/1000000)</f>
        <v>0</v>
      </c>
      <c r="F2336" s="81"/>
      <c r="I2336" s="49"/>
      <c r="J2336" s="95"/>
      <c r="L2336" s="50"/>
      <c r="N2336" s="75"/>
      <c r="O2336" s="61"/>
      <c r="Q2336" s="56"/>
      <c r="S2336" s="62"/>
      <c r="T2336" s="73"/>
      <c r="U2336" s="62"/>
      <c r="V2336" s="62"/>
      <c r="W2336" s="52"/>
      <c r="X2336" s="57"/>
      <c r="AA2336" s="47" t="str">
        <f>CONCATENATE("&gt;",F2336,"_",C2336," ",Z2336)</f>
        <v xml:space="preserve">&gt;_ </v>
      </c>
      <c r="AB2336" s="44">
        <f>P2336</f>
        <v>0</v>
      </c>
      <c r="AH2336" s="45">
        <v>2335</v>
      </c>
    </row>
    <row r="2337" spans="1:34" ht="14.25" customHeight="1" thickTop="1" thickBot="1" x14ac:dyDescent="0.25">
      <c r="A2337" s="71">
        <v>100</v>
      </c>
      <c r="B2337" s="53">
        <f>(I2337/1000)/(A2337/1000000)</f>
        <v>0</v>
      </c>
      <c r="F2337" s="81"/>
      <c r="I2337" s="49"/>
      <c r="J2337" s="95"/>
      <c r="L2337" s="50"/>
      <c r="N2337" s="75"/>
      <c r="O2337" s="61"/>
      <c r="Q2337" s="56"/>
      <c r="S2337" s="62"/>
      <c r="T2337" s="73"/>
      <c r="U2337" s="62"/>
      <c r="V2337" s="62"/>
      <c r="W2337" s="52"/>
      <c r="X2337" s="57"/>
      <c r="AA2337" s="47" t="str">
        <f>CONCATENATE("&gt;",F2337,"_",C2337," ",Z2337)</f>
        <v xml:space="preserve">&gt;_ </v>
      </c>
      <c r="AB2337" s="44">
        <f>P2337</f>
        <v>0</v>
      </c>
      <c r="AH2337" s="45">
        <v>2336</v>
      </c>
    </row>
    <row r="2338" spans="1:34" ht="14.25" customHeight="1" thickTop="1" thickBot="1" x14ac:dyDescent="0.25">
      <c r="A2338" s="71">
        <v>100</v>
      </c>
      <c r="B2338" s="53">
        <f>(I2338/1000)/(A2338/1000000)</f>
        <v>0</v>
      </c>
      <c r="F2338" s="81"/>
      <c r="I2338" s="49"/>
      <c r="J2338" s="95"/>
      <c r="L2338" s="50"/>
      <c r="N2338" s="75"/>
      <c r="O2338" s="61"/>
      <c r="Q2338" s="56"/>
      <c r="S2338" s="62"/>
      <c r="T2338" s="73"/>
      <c r="U2338" s="62"/>
      <c r="V2338" s="62"/>
      <c r="W2338" s="52"/>
      <c r="X2338" s="57"/>
      <c r="AA2338" s="47" t="str">
        <f>CONCATENATE("&gt;",F2338,"_",C2338," ",Z2338)</f>
        <v xml:space="preserve">&gt;_ </v>
      </c>
      <c r="AB2338" s="44">
        <f>P2338</f>
        <v>0</v>
      </c>
      <c r="AH2338" s="45">
        <v>2337</v>
      </c>
    </row>
    <row r="2339" spans="1:34" ht="14.25" customHeight="1" thickTop="1" thickBot="1" x14ac:dyDescent="0.25">
      <c r="A2339" s="71">
        <v>100</v>
      </c>
      <c r="B2339" s="53">
        <f>(I2339/1000)/(A2339/1000000)</f>
        <v>0</v>
      </c>
      <c r="F2339" s="81"/>
      <c r="I2339" s="49"/>
      <c r="J2339" s="95"/>
      <c r="L2339" s="50"/>
      <c r="N2339" s="75"/>
      <c r="O2339" s="61"/>
      <c r="Q2339" s="56"/>
      <c r="S2339" s="62"/>
      <c r="T2339" s="73"/>
      <c r="U2339" s="62"/>
      <c r="V2339" s="62"/>
      <c r="W2339" s="52"/>
      <c r="X2339" s="57"/>
      <c r="AA2339" s="47" t="str">
        <f>CONCATENATE("&gt;",F2339,"_",C2339," ",Z2339)</f>
        <v xml:space="preserve">&gt;_ </v>
      </c>
      <c r="AB2339" s="44">
        <f>P2339</f>
        <v>0</v>
      </c>
      <c r="AH2339" s="45">
        <v>2338</v>
      </c>
    </row>
    <row r="2340" spans="1:34" ht="14.25" customHeight="1" thickTop="1" thickBot="1" x14ac:dyDescent="0.25">
      <c r="A2340" s="71">
        <v>100</v>
      </c>
      <c r="B2340" s="53">
        <f>(I2340/1000)/(A2340/1000000)</f>
        <v>0</v>
      </c>
      <c r="F2340" s="81"/>
      <c r="I2340" s="49"/>
      <c r="J2340" s="95"/>
      <c r="L2340" s="50"/>
      <c r="N2340" s="75"/>
      <c r="O2340" s="61"/>
      <c r="Q2340" s="56"/>
      <c r="S2340" s="62"/>
      <c r="T2340" s="73"/>
      <c r="U2340" s="62"/>
      <c r="V2340" s="62"/>
      <c r="W2340" s="52"/>
      <c r="X2340" s="57"/>
      <c r="AA2340" s="47" t="str">
        <f>CONCATENATE("&gt;",F2340,"_",C2340," ",Z2340)</f>
        <v xml:space="preserve">&gt;_ </v>
      </c>
      <c r="AB2340" s="44">
        <f>P2340</f>
        <v>0</v>
      </c>
      <c r="AH2340" s="45">
        <v>2339</v>
      </c>
    </row>
    <row r="2341" spans="1:34" ht="14.25" customHeight="1" thickTop="1" thickBot="1" x14ac:dyDescent="0.25">
      <c r="A2341" s="71">
        <v>100</v>
      </c>
      <c r="B2341" s="53">
        <f>(I2341/1000)/(A2341/1000000)</f>
        <v>0</v>
      </c>
      <c r="F2341" s="81"/>
      <c r="I2341" s="49"/>
      <c r="J2341" s="95"/>
      <c r="L2341" s="50"/>
      <c r="N2341" s="75"/>
      <c r="O2341" s="61"/>
      <c r="Q2341" s="56"/>
      <c r="S2341" s="62"/>
      <c r="T2341" s="73"/>
      <c r="U2341" s="62"/>
      <c r="V2341" s="62"/>
      <c r="W2341" s="52"/>
      <c r="X2341" s="57"/>
      <c r="AA2341" s="47" t="str">
        <f>CONCATENATE("&gt;",F2341,"_",C2341," ",Z2341)</f>
        <v xml:space="preserve">&gt;_ </v>
      </c>
      <c r="AB2341" s="44">
        <f>P2341</f>
        <v>0</v>
      </c>
      <c r="AH2341" s="45">
        <v>2340</v>
      </c>
    </row>
    <row r="2342" spans="1:34" ht="14.25" customHeight="1" thickTop="1" thickBot="1" x14ac:dyDescent="0.25">
      <c r="A2342" s="71">
        <v>100</v>
      </c>
      <c r="B2342" s="53">
        <f>(I2342/1000)/(A2342/1000000)</f>
        <v>0</v>
      </c>
      <c r="F2342" s="81"/>
      <c r="I2342" s="49"/>
      <c r="J2342" s="95"/>
      <c r="L2342" s="50"/>
      <c r="N2342" s="75"/>
      <c r="O2342" s="61"/>
      <c r="Q2342" s="56"/>
      <c r="S2342" s="62"/>
      <c r="T2342" s="73"/>
      <c r="U2342" s="62"/>
      <c r="V2342" s="62"/>
      <c r="W2342" s="52"/>
      <c r="X2342" s="57"/>
      <c r="AA2342" s="47" t="str">
        <f>CONCATENATE("&gt;",F2342,"_",C2342," ",Z2342)</f>
        <v xml:space="preserve">&gt;_ </v>
      </c>
      <c r="AB2342" s="44">
        <f>P2342</f>
        <v>0</v>
      </c>
      <c r="AH2342" s="45">
        <v>2341</v>
      </c>
    </row>
    <row r="2343" spans="1:34" ht="14.25" customHeight="1" thickTop="1" thickBot="1" x14ac:dyDescent="0.25">
      <c r="A2343" s="71">
        <v>100</v>
      </c>
      <c r="B2343" s="53">
        <f>(I2343/1000)/(A2343/1000000)</f>
        <v>0</v>
      </c>
      <c r="F2343" s="81"/>
      <c r="I2343" s="49"/>
      <c r="J2343" s="95"/>
      <c r="L2343" s="50"/>
      <c r="N2343" s="75"/>
      <c r="O2343" s="61"/>
      <c r="Q2343" s="56"/>
      <c r="S2343" s="62"/>
      <c r="T2343" s="73"/>
      <c r="U2343" s="62"/>
      <c r="V2343" s="62"/>
      <c r="W2343" s="52"/>
      <c r="X2343" s="57"/>
      <c r="AA2343" s="47" t="str">
        <f>CONCATENATE("&gt;",F2343,"_",C2343," ",Z2343)</f>
        <v xml:space="preserve">&gt;_ </v>
      </c>
      <c r="AB2343" s="44">
        <f>P2343</f>
        <v>0</v>
      </c>
      <c r="AH2343" s="45">
        <v>2342</v>
      </c>
    </row>
    <row r="2344" spans="1:34" ht="14.25" customHeight="1" thickTop="1" thickBot="1" x14ac:dyDescent="0.25">
      <c r="A2344" s="71">
        <v>100</v>
      </c>
      <c r="B2344" s="53">
        <f>(I2344/1000)/(A2344/1000000)</f>
        <v>0</v>
      </c>
      <c r="F2344" s="81"/>
      <c r="I2344" s="49"/>
      <c r="J2344" s="95"/>
      <c r="L2344" s="50"/>
      <c r="N2344" s="75"/>
      <c r="O2344" s="61"/>
      <c r="Q2344" s="56"/>
      <c r="S2344" s="62"/>
      <c r="T2344" s="73"/>
      <c r="U2344" s="62"/>
      <c r="V2344" s="62"/>
      <c r="W2344" s="52"/>
      <c r="X2344" s="57"/>
      <c r="AA2344" s="47" t="str">
        <f>CONCATENATE("&gt;",F2344,"_",C2344," ",Z2344)</f>
        <v xml:space="preserve">&gt;_ </v>
      </c>
      <c r="AB2344" s="44">
        <f>P2344</f>
        <v>0</v>
      </c>
      <c r="AH2344" s="45">
        <v>2343</v>
      </c>
    </row>
    <row r="2345" spans="1:34" ht="14.25" customHeight="1" thickTop="1" thickBot="1" x14ac:dyDescent="0.25">
      <c r="A2345" s="71">
        <v>100</v>
      </c>
      <c r="B2345" s="53">
        <f>(I2345/1000)/(A2345/1000000)</f>
        <v>0</v>
      </c>
      <c r="F2345" s="81"/>
      <c r="I2345" s="49"/>
      <c r="J2345" s="95"/>
      <c r="L2345" s="50"/>
      <c r="N2345" s="75"/>
      <c r="O2345" s="61"/>
      <c r="Q2345" s="56"/>
      <c r="S2345" s="62"/>
      <c r="T2345" s="73"/>
      <c r="U2345" s="62"/>
      <c r="V2345" s="62"/>
      <c r="W2345" s="52"/>
      <c r="X2345" s="57"/>
      <c r="AA2345" s="47" t="str">
        <f>CONCATENATE("&gt;",F2345,"_",C2345," ",Z2345)</f>
        <v xml:space="preserve">&gt;_ </v>
      </c>
      <c r="AB2345" s="44">
        <f>P2345</f>
        <v>0</v>
      </c>
      <c r="AH2345" s="45">
        <v>2344</v>
      </c>
    </row>
    <row r="2346" spans="1:34" ht="14.25" customHeight="1" thickTop="1" thickBot="1" x14ac:dyDescent="0.25">
      <c r="A2346" s="71">
        <v>100</v>
      </c>
      <c r="B2346" s="53">
        <f>(I2346/1000)/(A2346/1000000)</f>
        <v>0</v>
      </c>
      <c r="F2346" s="81"/>
      <c r="I2346" s="49"/>
      <c r="J2346" s="95"/>
      <c r="L2346" s="50"/>
      <c r="N2346" s="75"/>
      <c r="O2346" s="61"/>
      <c r="Q2346" s="56"/>
      <c r="S2346" s="62"/>
      <c r="T2346" s="73"/>
      <c r="U2346" s="62"/>
      <c r="V2346" s="62"/>
      <c r="W2346" s="52"/>
      <c r="X2346" s="57"/>
      <c r="AA2346" s="47" t="str">
        <f>CONCATENATE("&gt;",F2346,"_",C2346," ",Z2346)</f>
        <v xml:space="preserve">&gt;_ </v>
      </c>
      <c r="AB2346" s="44">
        <f>P2346</f>
        <v>0</v>
      </c>
      <c r="AH2346" s="45">
        <v>2345</v>
      </c>
    </row>
    <row r="2347" spans="1:34" ht="14.25" customHeight="1" thickTop="1" thickBot="1" x14ac:dyDescent="0.25">
      <c r="A2347" s="71">
        <v>100</v>
      </c>
      <c r="B2347" s="53">
        <f>(I2347/1000)/(A2347/1000000)</f>
        <v>0</v>
      </c>
      <c r="F2347" s="81"/>
      <c r="I2347" s="49"/>
      <c r="J2347" s="95"/>
      <c r="L2347" s="50"/>
      <c r="N2347" s="75"/>
      <c r="O2347" s="61"/>
      <c r="Q2347" s="56"/>
      <c r="S2347" s="62"/>
      <c r="T2347" s="73"/>
      <c r="U2347" s="62"/>
      <c r="V2347" s="62"/>
      <c r="W2347" s="52"/>
      <c r="X2347" s="57"/>
      <c r="AA2347" s="47" t="str">
        <f>CONCATENATE("&gt;",F2347,"_",C2347," ",Z2347)</f>
        <v xml:space="preserve">&gt;_ </v>
      </c>
      <c r="AB2347" s="44">
        <f>P2347</f>
        <v>0</v>
      </c>
      <c r="AH2347" s="45">
        <v>2346</v>
      </c>
    </row>
    <row r="2348" spans="1:34" ht="14.25" customHeight="1" thickTop="1" thickBot="1" x14ac:dyDescent="0.25">
      <c r="A2348" s="71">
        <v>100</v>
      </c>
      <c r="B2348" s="53">
        <f>(I2348/1000)/(A2348/1000000)</f>
        <v>0</v>
      </c>
      <c r="F2348" s="81"/>
      <c r="I2348" s="49"/>
      <c r="J2348" s="95"/>
      <c r="L2348" s="50"/>
      <c r="N2348" s="75"/>
      <c r="O2348" s="61"/>
      <c r="Q2348" s="56"/>
      <c r="S2348" s="62"/>
      <c r="T2348" s="73"/>
      <c r="U2348" s="62"/>
      <c r="V2348" s="62"/>
      <c r="W2348" s="52"/>
      <c r="X2348" s="57"/>
      <c r="AA2348" s="47" t="str">
        <f>CONCATENATE("&gt;",F2348,"_",C2348," ",Z2348)</f>
        <v xml:space="preserve">&gt;_ </v>
      </c>
      <c r="AB2348" s="44">
        <f>P2348</f>
        <v>0</v>
      </c>
      <c r="AH2348" s="45">
        <v>2347</v>
      </c>
    </row>
    <row r="2349" spans="1:34" ht="14.25" customHeight="1" thickTop="1" thickBot="1" x14ac:dyDescent="0.25">
      <c r="A2349" s="71">
        <v>100</v>
      </c>
      <c r="B2349" s="53">
        <f>(I2349/1000)/(A2349/1000000)</f>
        <v>0</v>
      </c>
      <c r="F2349" s="81"/>
      <c r="I2349" s="49"/>
      <c r="J2349" s="95"/>
      <c r="L2349" s="50"/>
      <c r="N2349" s="75"/>
      <c r="O2349" s="61"/>
      <c r="Q2349" s="56"/>
      <c r="S2349" s="62"/>
      <c r="T2349" s="73"/>
      <c r="U2349" s="62"/>
      <c r="V2349" s="62"/>
      <c r="W2349" s="52"/>
      <c r="X2349" s="57"/>
      <c r="AA2349" s="47" t="str">
        <f>CONCATENATE("&gt;",F2349,"_",C2349," ",Z2349)</f>
        <v xml:space="preserve">&gt;_ </v>
      </c>
      <c r="AB2349" s="44">
        <f>P2349</f>
        <v>0</v>
      </c>
      <c r="AH2349" s="45">
        <v>2348</v>
      </c>
    </row>
    <row r="2350" spans="1:34" ht="14.25" customHeight="1" thickTop="1" thickBot="1" x14ac:dyDescent="0.25">
      <c r="A2350" s="71">
        <v>100</v>
      </c>
      <c r="B2350" s="53">
        <f>(I2350/1000)/(A2350/1000000)</f>
        <v>0</v>
      </c>
      <c r="F2350" s="81"/>
      <c r="I2350" s="49"/>
      <c r="J2350" s="95"/>
      <c r="L2350" s="50"/>
      <c r="N2350" s="75"/>
      <c r="O2350" s="61"/>
      <c r="Q2350" s="56"/>
      <c r="S2350" s="62"/>
      <c r="T2350" s="73"/>
      <c r="U2350" s="62"/>
      <c r="V2350" s="62"/>
      <c r="W2350" s="52"/>
      <c r="X2350" s="57"/>
      <c r="AA2350" s="47" t="str">
        <f>CONCATENATE("&gt;",F2350,"_",C2350," ",Z2350)</f>
        <v xml:space="preserve">&gt;_ </v>
      </c>
      <c r="AB2350" s="44">
        <f>P2350</f>
        <v>0</v>
      </c>
      <c r="AH2350" s="45">
        <v>2349</v>
      </c>
    </row>
    <row r="2351" spans="1:34" ht="14.25" customHeight="1" thickTop="1" thickBot="1" x14ac:dyDescent="0.25">
      <c r="A2351" s="71">
        <v>100</v>
      </c>
      <c r="B2351" s="53">
        <f>(I2351/1000)/(A2351/1000000)</f>
        <v>0</v>
      </c>
      <c r="F2351" s="81"/>
      <c r="I2351" s="49"/>
      <c r="J2351" s="95"/>
      <c r="L2351" s="50"/>
      <c r="N2351" s="75"/>
      <c r="O2351" s="61"/>
      <c r="Q2351" s="56"/>
      <c r="S2351" s="62"/>
      <c r="T2351" s="73"/>
      <c r="U2351" s="62"/>
      <c r="V2351" s="62"/>
      <c r="W2351" s="52"/>
      <c r="X2351" s="57"/>
      <c r="AA2351" s="47" t="str">
        <f>CONCATENATE("&gt;",F2351,"_",C2351," ",Z2351)</f>
        <v xml:space="preserve">&gt;_ </v>
      </c>
      <c r="AB2351" s="44">
        <f>P2351</f>
        <v>0</v>
      </c>
      <c r="AH2351" s="45">
        <v>2350</v>
      </c>
    </row>
    <row r="2352" spans="1:34" ht="14.25" customHeight="1" thickTop="1" thickBot="1" x14ac:dyDescent="0.25">
      <c r="A2352" s="71">
        <v>100</v>
      </c>
      <c r="B2352" s="53">
        <f>(I2352/1000)/(A2352/1000000)</f>
        <v>0</v>
      </c>
      <c r="F2352" s="81"/>
      <c r="I2352" s="49"/>
      <c r="J2352" s="95"/>
      <c r="L2352" s="50"/>
      <c r="N2352" s="75"/>
      <c r="O2352" s="61"/>
      <c r="Q2352" s="56"/>
      <c r="S2352" s="62"/>
      <c r="T2352" s="73"/>
      <c r="U2352" s="62"/>
      <c r="V2352" s="62"/>
      <c r="W2352" s="52"/>
      <c r="X2352" s="57"/>
      <c r="AA2352" s="47" t="str">
        <f>CONCATENATE("&gt;",F2352,"_",C2352," ",Z2352)</f>
        <v xml:space="preserve">&gt;_ </v>
      </c>
      <c r="AB2352" s="44">
        <f>P2352</f>
        <v>0</v>
      </c>
      <c r="AH2352" s="45">
        <v>2351</v>
      </c>
    </row>
    <row r="2353" spans="1:34" ht="14.25" customHeight="1" thickTop="1" thickBot="1" x14ac:dyDescent="0.25">
      <c r="A2353" s="71">
        <v>100</v>
      </c>
      <c r="B2353" s="53">
        <f>(I2353/1000)/(A2353/1000000)</f>
        <v>0</v>
      </c>
      <c r="F2353" s="81"/>
      <c r="I2353" s="49"/>
      <c r="J2353" s="95"/>
      <c r="L2353" s="50"/>
      <c r="N2353" s="75"/>
      <c r="O2353" s="61"/>
      <c r="Q2353" s="56"/>
      <c r="S2353" s="62"/>
      <c r="T2353" s="73"/>
      <c r="U2353" s="62"/>
      <c r="V2353" s="62"/>
      <c r="W2353" s="52"/>
      <c r="X2353" s="57"/>
      <c r="AA2353" s="47" t="str">
        <f>CONCATENATE("&gt;",F2353,"_",C2353," ",Z2353)</f>
        <v xml:space="preserve">&gt;_ </v>
      </c>
      <c r="AB2353" s="44">
        <f>P2353</f>
        <v>0</v>
      </c>
      <c r="AH2353" s="45">
        <v>2352</v>
      </c>
    </row>
    <row r="2354" spans="1:34" ht="14.25" customHeight="1" thickTop="1" thickBot="1" x14ac:dyDescent="0.25">
      <c r="A2354" s="71">
        <v>100</v>
      </c>
      <c r="B2354" s="53">
        <f>(I2354/1000)/(A2354/1000000)</f>
        <v>0</v>
      </c>
      <c r="F2354" s="81"/>
      <c r="I2354" s="49"/>
      <c r="J2354" s="95"/>
      <c r="L2354" s="50"/>
      <c r="N2354" s="75"/>
      <c r="O2354" s="61"/>
      <c r="Q2354" s="56"/>
      <c r="S2354" s="62"/>
      <c r="T2354" s="73"/>
      <c r="U2354" s="62"/>
      <c r="V2354" s="62"/>
      <c r="W2354" s="52"/>
      <c r="X2354" s="57"/>
      <c r="AA2354" s="47" t="str">
        <f>CONCATENATE("&gt;",F2354,"_",C2354," ",Z2354)</f>
        <v xml:space="preserve">&gt;_ </v>
      </c>
      <c r="AB2354" s="44">
        <f>P2354</f>
        <v>0</v>
      </c>
      <c r="AH2354" s="45">
        <v>2353</v>
      </c>
    </row>
    <row r="2355" spans="1:34" ht="14.25" customHeight="1" thickTop="1" thickBot="1" x14ac:dyDescent="0.25">
      <c r="A2355" s="71">
        <v>100</v>
      </c>
      <c r="B2355" s="53">
        <f>(I2355/1000)/(A2355/1000000)</f>
        <v>0</v>
      </c>
      <c r="F2355" s="81"/>
      <c r="I2355" s="49"/>
      <c r="J2355" s="95"/>
      <c r="L2355" s="50"/>
      <c r="N2355" s="75"/>
      <c r="O2355" s="61"/>
      <c r="Q2355" s="56"/>
      <c r="S2355" s="62"/>
      <c r="T2355" s="73"/>
      <c r="U2355" s="62"/>
      <c r="V2355" s="62"/>
      <c r="W2355" s="52"/>
      <c r="X2355" s="57"/>
      <c r="AA2355" s="47" t="str">
        <f>CONCATENATE("&gt;",F2355,"_",C2355," ",Z2355)</f>
        <v xml:space="preserve">&gt;_ </v>
      </c>
      <c r="AB2355" s="44">
        <f>P2355</f>
        <v>0</v>
      </c>
      <c r="AH2355" s="45">
        <v>2354</v>
      </c>
    </row>
    <row r="2356" spans="1:34" ht="14.25" customHeight="1" thickTop="1" thickBot="1" x14ac:dyDescent="0.25">
      <c r="A2356" s="71">
        <v>100</v>
      </c>
      <c r="B2356" s="53">
        <f>(I2356/1000)/(A2356/1000000)</f>
        <v>0</v>
      </c>
      <c r="F2356" s="81"/>
      <c r="I2356" s="49"/>
      <c r="J2356" s="95"/>
      <c r="L2356" s="50"/>
      <c r="N2356" s="75"/>
      <c r="O2356" s="61"/>
      <c r="Q2356" s="56"/>
      <c r="S2356" s="62"/>
      <c r="T2356" s="73"/>
      <c r="U2356" s="62"/>
      <c r="V2356" s="62"/>
      <c r="W2356" s="52"/>
      <c r="X2356" s="57"/>
      <c r="AA2356" s="47" t="str">
        <f>CONCATENATE("&gt;",F2356,"_",C2356," ",Z2356)</f>
        <v xml:space="preserve">&gt;_ </v>
      </c>
      <c r="AB2356" s="44">
        <f>P2356</f>
        <v>0</v>
      </c>
      <c r="AH2356" s="45">
        <v>2355</v>
      </c>
    </row>
    <row r="2357" spans="1:34" ht="14.25" customHeight="1" thickTop="1" thickBot="1" x14ac:dyDescent="0.25">
      <c r="A2357" s="71">
        <v>100</v>
      </c>
      <c r="B2357" s="53">
        <f>(I2357/1000)/(A2357/1000000)</f>
        <v>0</v>
      </c>
      <c r="F2357" s="81"/>
      <c r="I2357" s="49"/>
      <c r="J2357" s="95"/>
      <c r="L2357" s="50"/>
      <c r="N2357" s="75"/>
      <c r="O2357" s="61"/>
      <c r="Q2357" s="56"/>
      <c r="S2357" s="62"/>
      <c r="T2357" s="73"/>
      <c r="U2357" s="62"/>
      <c r="V2357" s="62"/>
      <c r="W2357" s="52"/>
      <c r="X2357" s="57"/>
      <c r="AA2357" s="47" t="str">
        <f>CONCATENATE("&gt;",F2357,"_",C2357," ",Z2357)</f>
        <v xml:space="preserve">&gt;_ </v>
      </c>
      <c r="AB2357" s="44">
        <f>P2357</f>
        <v>0</v>
      </c>
      <c r="AH2357" s="45">
        <v>2356</v>
      </c>
    </row>
    <row r="2358" spans="1:34" ht="14.25" customHeight="1" thickTop="1" thickBot="1" x14ac:dyDescent="0.25">
      <c r="A2358" s="71">
        <v>100</v>
      </c>
      <c r="B2358" s="53">
        <f>(I2358/1000)/(A2358/1000000)</f>
        <v>0</v>
      </c>
      <c r="F2358" s="81"/>
      <c r="I2358" s="49"/>
      <c r="J2358" s="95"/>
      <c r="L2358" s="50"/>
      <c r="N2358" s="75"/>
      <c r="O2358" s="61"/>
      <c r="Q2358" s="56"/>
      <c r="S2358" s="62"/>
      <c r="T2358" s="73"/>
      <c r="U2358" s="62"/>
      <c r="V2358" s="62"/>
      <c r="W2358" s="52"/>
      <c r="X2358" s="57"/>
      <c r="AA2358" s="47" t="str">
        <f>CONCATENATE("&gt;",F2358,"_",C2358," ",Z2358)</f>
        <v xml:space="preserve">&gt;_ </v>
      </c>
      <c r="AB2358" s="44">
        <f>P2358</f>
        <v>0</v>
      </c>
      <c r="AH2358" s="45">
        <v>2357</v>
      </c>
    </row>
    <row r="2359" spans="1:34" ht="14.25" customHeight="1" thickTop="1" thickBot="1" x14ac:dyDescent="0.25">
      <c r="A2359" s="71">
        <v>100</v>
      </c>
      <c r="B2359" s="53">
        <f>(I2359/1000)/(A2359/1000000)</f>
        <v>0</v>
      </c>
      <c r="F2359" s="81"/>
      <c r="I2359" s="49"/>
      <c r="J2359" s="95"/>
      <c r="L2359" s="50"/>
      <c r="N2359" s="75"/>
      <c r="O2359" s="61"/>
      <c r="Q2359" s="56"/>
      <c r="S2359" s="62"/>
      <c r="T2359" s="73"/>
      <c r="U2359" s="62"/>
      <c r="V2359" s="62"/>
      <c r="W2359" s="52"/>
      <c r="X2359" s="57"/>
      <c r="AA2359" s="47" t="str">
        <f>CONCATENATE("&gt;",F2359,"_",C2359," ",Z2359)</f>
        <v xml:space="preserve">&gt;_ </v>
      </c>
      <c r="AB2359" s="44">
        <f>P2359</f>
        <v>0</v>
      </c>
      <c r="AH2359" s="45">
        <v>2358</v>
      </c>
    </row>
    <row r="2360" spans="1:34" ht="14.25" customHeight="1" thickTop="1" thickBot="1" x14ac:dyDescent="0.25">
      <c r="A2360" s="71">
        <v>100</v>
      </c>
      <c r="B2360" s="53">
        <f>(I2360/1000)/(A2360/1000000)</f>
        <v>0</v>
      </c>
      <c r="F2360" s="81"/>
      <c r="I2360" s="49"/>
      <c r="J2360" s="95"/>
      <c r="L2360" s="50"/>
      <c r="N2360" s="75"/>
      <c r="O2360" s="61"/>
      <c r="Q2360" s="56"/>
      <c r="S2360" s="62"/>
      <c r="T2360" s="73"/>
      <c r="U2360" s="62"/>
      <c r="V2360" s="62"/>
      <c r="W2360" s="52"/>
      <c r="X2360" s="57"/>
      <c r="AA2360" s="47" t="str">
        <f>CONCATENATE("&gt;",F2360,"_",C2360," ",Z2360)</f>
        <v xml:space="preserve">&gt;_ </v>
      </c>
      <c r="AB2360" s="44">
        <f>P2360</f>
        <v>0</v>
      </c>
      <c r="AH2360" s="45">
        <v>2359</v>
      </c>
    </row>
    <row r="2361" spans="1:34" ht="14.25" customHeight="1" thickTop="1" thickBot="1" x14ac:dyDescent="0.25">
      <c r="A2361" s="71">
        <v>100</v>
      </c>
      <c r="B2361" s="53">
        <f>(I2361/1000)/(A2361/1000000)</f>
        <v>0</v>
      </c>
      <c r="F2361" s="81"/>
      <c r="I2361" s="49"/>
      <c r="J2361" s="95"/>
      <c r="L2361" s="50"/>
      <c r="N2361" s="75"/>
      <c r="O2361" s="61"/>
      <c r="Q2361" s="56"/>
      <c r="S2361" s="62"/>
      <c r="T2361" s="73"/>
      <c r="U2361" s="62"/>
      <c r="V2361" s="62"/>
      <c r="W2361" s="52"/>
      <c r="X2361" s="57"/>
      <c r="AA2361" s="47" t="str">
        <f>CONCATENATE("&gt;",F2361,"_",C2361," ",Z2361)</f>
        <v xml:space="preserve">&gt;_ </v>
      </c>
      <c r="AB2361" s="44">
        <f>P2361</f>
        <v>0</v>
      </c>
      <c r="AH2361" s="45">
        <v>2360</v>
      </c>
    </row>
    <row r="2362" spans="1:34" ht="14.25" customHeight="1" thickTop="1" thickBot="1" x14ac:dyDescent="0.25">
      <c r="A2362" s="71">
        <v>100</v>
      </c>
      <c r="B2362" s="53">
        <f>(I2362/1000)/(A2362/1000000)</f>
        <v>0</v>
      </c>
      <c r="F2362" s="81"/>
      <c r="I2362" s="49"/>
      <c r="J2362" s="95"/>
      <c r="L2362" s="50"/>
      <c r="N2362" s="75"/>
      <c r="O2362" s="61"/>
      <c r="Q2362" s="56"/>
      <c r="S2362" s="62"/>
      <c r="T2362" s="73"/>
      <c r="U2362" s="62"/>
      <c r="V2362" s="62"/>
      <c r="W2362" s="52"/>
      <c r="X2362" s="57"/>
      <c r="AA2362" s="47" t="str">
        <f>CONCATENATE("&gt;",F2362,"_",C2362," ",Z2362)</f>
        <v xml:space="preserve">&gt;_ </v>
      </c>
      <c r="AB2362" s="44">
        <f>P2362</f>
        <v>0</v>
      </c>
      <c r="AH2362" s="45">
        <v>2361</v>
      </c>
    </row>
    <row r="2363" spans="1:34" ht="14.25" customHeight="1" thickTop="1" thickBot="1" x14ac:dyDescent="0.25">
      <c r="A2363" s="71">
        <v>100</v>
      </c>
      <c r="B2363" s="53">
        <f>(I2363/1000)/(A2363/1000000)</f>
        <v>0</v>
      </c>
      <c r="F2363" s="81"/>
      <c r="I2363" s="49"/>
      <c r="J2363" s="95"/>
      <c r="L2363" s="50"/>
      <c r="N2363" s="75"/>
      <c r="O2363" s="61"/>
      <c r="Q2363" s="56"/>
      <c r="S2363" s="62"/>
      <c r="T2363" s="73"/>
      <c r="U2363" s="62"/>
      <c r="V2363" s="62"/>
      <c r="W2363" s="52"/>
      <c r="X2363" s="57"/>
      <c r="AA2363" s="47" t="str">
        <f>CONCATENATE("&gt;",F2363,"_",C2363," ",Z2363)</f>
        <v xml:space="preserve">&gt;_ </v>
      </c>
      <c r="AB2363" s="44">
        <f>P2363</f>
        <v>0</v>
      </c>
      <c r="AH2363" s="45">
        <v>2362</v>
      </c>
    </row>
    <row r="2364" spans="1:34" ht="14.25" customHeight="1" thickTop="1" thickBot="1" x14ac:dyDescent="0.25">
      <c r="A2364" s="71">
        <v>100</v>
      </c>
      <c r="B2364" s="53">
        <f>(I2364/1000)/(A2364/1000000)</f>
        <v>0</v>
      </c>
      <c r="F2364" s="81"/>
      <c r="I2364" s="49"/>
      <c r="J2364" s="95"/>
      <c r="L2364" s="50"/>
      <c r="N2364" s="75"/>
      <c r="O2364" s="61"/>
      <c r="Q2364" s="56"/>
      <c r="S2364" s="62"/>
      <c r="T2364" s="73"/>
      <c r="U2364" s="62"/>
      <c r="V2364" s="62"/>
      <c r="W2364" s="52"/>
      <c r="X2364" s="57"/>
      <c r="AA2364" s="47" t="str">
        <f>CONCATENATE("&gt;",F2364,"_",C2364," ",Z2364)</f>
        <v xml:space="preserve">&gt;_ </v>
      </c>
      <c r="AB2364" s="44">
        <f>P2364</f>
        <v>0</v>
      </c>
      <c r="AH2364" s="45">
        <v>2363</v>
      </c>
    </row>
    <row r="2365" spans="1:34" ht="14.25" customHeight="1" thickTop="1" thickBot="1" x14ac:dyDescent="0.25">
      <c r="A2365" s="71">
        <v>100</v>
      </c>
      <c r="B2365" s="53">
        <f>(I2365/1000)/(A2365/1000000)</f>
        <v>0</v>
      </c>
      <c r="F2365" s="81"/>
      <c r="I2365" s="49"/>
      <c r="J2365" s="95"/>
      <c r="L2365" s="50"/>
      <c r="N2365" s="75"/>
      <c r="O2365" s="61"/>
      <c r="Q2365" s="56"/>
      <c r="S2365" s="62"/>
      <c r="T2365" s="73"/>
      <c r="U2365" s="62"/>
      <c r="V2365" s="62"/>
      <c r="W2365" s="52"/>
      <c r="X2365" s="57"/>
      <c r="AA2365" s="47" t="str">
        <f>CONCATENATE("&gt;",F2365,"_",C2365," ",Z2365)</f>
        <v xml:space="preserve">&gt;_ </v>
      </c>
      <c r="AB2365" s="44">
        <f>P2365</f>
        <v>0</v>
      </c>
      <c r="AH2365" s="45">
        <v>2364</v>
      </c>
    </row>
    <row r="2366" spans="1:34" ht="14.25" customHeight="1" thickTop="1" thickBot="1" x14ac:dyDescent="0.25">
      <c r="A2366" s="71">
        <v>100</v>
      </c>
      <c r="B2366" s="53">
        <f>(I2366/1000)/(A2366/1000000)</f>
        <v>0</v>
      </c>
      <c r="F2366" s="81"/>
      <c r="I2366" s="49"/>
      <c r="J2366" s="95"/>
      <c r="L2366" s="50"/>
      <c r="N2366" s="75"/>
      <c r="O2366" s="61"/>
      <c r="Q2366" s="56"/>
      <c r="S2366" s="62"/>
      <c r="T2366" s="73"/>
      <c r="U2366" s="62"/>
      <c r="V2366" s="62"/>
      <c r="W2366" s="52"/>
      <c r="X2366" s="57"/>
      <c r="AA2366" s="47" t="str">
        <f>CONCATENATE("&gt;",F2366,"_",C2366," ",Z2366)</f>
        <v xml:space="preserve">&gt;_ </v>
      </c>
      <c r="AB2366" s="44">
        <f>P2366</f>
        <v>0</v>
      </c>
      <c r="AH2366" s="45">
        <v>2365</v>
      </c>
    </row>
    <row r="2367" spans="1:34" ht="14.25" customHeight="1" thickTop="1" thickBot="1" x14ac:dyDescent="0.25">
      <c r="A2367" s="71">
        <v>100</v>
      </c>
      <c r="B2367" s="53">
        <f>(I2367/1000)/(A2367/1000000)</f>
        <v>0</v>
      </c>
      <c r="F2367" s="81"/>
      <c r="I2367" s="49"/>
      <c r="J2367" s="95"/>
      <c r="L2367" s="50"/>
      <c r="N2367" s="75"/>
      <c r="O2367" s="61"/>
      <c r="Q2367" s="56"/>
      <c r="S2367" s="62"/>
      <c r="T2367" s="73"/>
      <c r="U2367" s="62"/>
      <c r="V2367" s="62"/>
      <c r="W2367" s="52"/>
      <c r="X2367" s="57"/>
      <c r="AA2367" s="47" t="str">
        <f>CONCATENATE("&gt;",F2367,"_",C2367," ",Z2367)</f>
        <v xml:space="preserve">&gt;_ </v>
      </c>
      <c r="AB2367" s="44">
        <f>P2367</f>
        <v>0</v>
      </c>
      <c r="AH2367" s="45">
        <v>2366</v>
      </c>
    </row>
    <row r="2368" spans="1:34" ht="14.25" customHeight="1" thickTop="1" thickBot="1" x14ac:dyDescent="0.25">
      <c r="A2368" s="71">
        <v>100</v>
      </c>
      <c r="B2368" s="53">
        <f>(I2368/1000)/(A2368/1000000)</f>
        <v>0</v>
      </c>
      <c r="F2368" s="81"/>
      <c r="I2368" s="49"/>
      <c r="J2368" s="95"/>
      <c r="L2368" s="50"/>
      <c r="N2368" s="75"/>
      <c r="O2368" s="61"/>
      <c r="Q2368" s="56"/>
      <c r="S2368" s="62"/>
      <c r="T2368" s="73"/>
      <c r="U2368" s="62"/>
      <c r="V2368" s="62"/>
      <c r="W2368" s="52"/>
      <c r="X2368" s="57"/>
      <c r="AA2368" s="47" t="str">
        <f>CONCATENATE("&gt;",F2368,"_",C2368," ",Z2368)</f>
        <v xml:space="preserve">&gt;_ </v>
      </c>
      <c r="AB2368" s="44">
        <f>P2368</f>
        <v>0</v>
      </c>
      <c r="AH2368" s="45">
        <v>2367</v>
      </c>
    </row>
    <row r="2369" spans="1:34" ht="14.25" customHeight="1" thickTop="1" thickBot="1" x14ac:dyDescent="0.25">
      <c r="A2369" s="71">
        <v>100</v>
      </c>
      <c r="B2369" s="53">
        <f>(I2369/1000)/(A2369/1000000)</f>
        <v>0</v>
      </c>
      <c r="F2369" s="81"/>
      <c r="I2369" s="49"/>
      <c r="J2369" s="95"/>
      <c r="L2369" s="50"/>
      <c r="N2369" s="75"/>
      <c r="O2369" s="61"/>
      <c r="Q2369" s="56"/>
      <c r="S2369" s="62"/>
      <c r="T2369" s="73"/>
      <c r="U2369" s="62"/>
      <c r="V2369" s="62"/>
      <c r="W2369" s="52"/>
      <c r="X2369" s="57"/>
      <c r="AA2369" s="47" t="str">
        <f>CONCATENATE("&gt;",F2369,"_",C2369," ",Z2369)</f>
        <v xml:space="preserve">&gt;_ </v>
      </c>
      <c r="AB2369" s="44">
        <f>P2369</f>
        <v>0</v>
      </c>
      <c r="AH2369" s="45">
        <v>2368</v>
      </c>
    </row>
    <row r="2370" spans="1:34" ht="14.25" customHeight="1" thickTop="1" thickBot="1" x14ac:dyDescent="0.25">
      <c r="A2370" s="71">
        <v>100</v>
      </c>
      <c r="B2370" s="53">
        <f>(I2370/1000)/(A2370/1000000)</f>
        <v>0</v>
      </c>
      <c r="F2370" s="81"/>
      <c r="I2370" s="49"/>
      <c r="J2370" s="95"/>
      <c r="L2370" s="50"/>
      <c r="N2370" s="75"/>
      <c r="O2370" s="61"/>
      <c r="Q2370" s="56"/>
      <c r="S2370" s="62"/>
      <c r="T2370" s="73"/>
      <c r="U2370" s="62"/>
      <c r="V2370" s="62"/>
      <c r="W2370" s="52"/>
      <c r="X2370" s="57"/>
      <c r="AA2370" s="47" t="str">
        <f>CONCATENATE("&gt;",F2370,"_",C2370," ",Z2370)</f>
        <v xml:space="preserve">&gt;_ </v>
      </c>
      <c r="AB2370" s="44">
        <f>P2370</f>
        <v>0</v>
      </c>
      <c r="AH2370" s="45">
        <v>2369</v>
      </c>
    </row>
    <row r="2371" spans="1:34" ht="14.25" customHeight="1" thickTop="1" thickBot="1" x14ac:dyDescent="0.25">
      <c r="A2371" s="71">
        <v>100</v>
      </c>
      <c r="B2371" s="53">
        <f>(I2371/1000)/(A2371/1000000)</f>
        <v>0</v>
      </c>
      <c r="F2371" s="81"/>
      <c r="I2371" s="49"/>
      <c r="J2371" s="95"/>
      <c r="L2371" s="50"/>
      <c r="N2371" s="75"/>
      <c r="O2371" s="61"/>
      <c r="Q2371" s="56"/>
      <c r="S2371" s="62"/>
      <c r="T2371" s="73"/>
      <c r="U2371" s="62"/>
      <c r="V2371" s="62"/>
      <c r="W2371" s="52"/>
      <c r="X2371" s="57"/>
      <c r="AA2371" s="47" t="str">
        <f>CONCATENATE("&gt;",F2371,"_",C2371," ",Z2371)</f>
        <v xml:space="preserve">&gt;_ </v>
      </c>
      <c r="AB2371" s="44">
        <f>P2371</f>
        <v>0</v>
      </c>
      <c r="AH2371" s="45">
        <v>2370</v>
      </c>
    </row>
    <row r="2372" spans="1:34" ht="14.25" customHeight="1" thickTop="1" thickBot="1" x14ac:dyDescent="0.25">
      <c r="A2372" s="71">
        <v>100</v>
      </c>
      <c r="B2372" s="53">
        <f>(I2372/1000)/(A2372/1000000)</f>
        <v>0</v>
      </c>
      <c r="F2372" s="81"/>
      <c r="I2372" s="49"/>
      <c r="J2372" s="95"/>
      <c r="L2372" s="50"/>
      <c r="N2372" s="75"/>
      <c r="O2372" s="61"/>
      <c r="Q2372" s="56"/>
      <c r="S2372" s="62"/>
      <c r="T2372" s="73"/>
      <c r="U2372" s="62"/>
      <c r="V2372" s="62"/>
      <c r="W2372" s="52"/>
      <c r="X2372" s="57"/>
      <c r="AA2372" s="47" t="str">
        <f>CONCATENATE("&gt;",F2372,"_",C2372," ",Z2372)</f>
        <v xml:space="preserve">&gt;_ </v>
      </c>
      <c r="AB2372" s="44">
        <f>P2372</f>
        <v>0</v>
      </c>
      <c r="AH2372" s="45">
        <v>2371</v>
      </c>
    </row>
    <row r="2373" spans="1:34" ht="14.25" customHeight="1" thickTop="1" thickBot="1" x14ac:dyDescent="0.25">
      <c r="A2373" s="71">
        <v>100</v>
      </c>
      <c r="B2373" s="53">
        <f>(I2373/1000)/(A2373/1000000)</f>
        <v>0</v>
      </c>
      <c r="F2373" s="81"/>
      <c r="I2373" s="49"/>
      <c r="J2373" s="95"/>
      <c r="L2373" s="50"/>
      <c r="N2373" s="75"/>
      <c r="O2373" s="61"/>
      <c r="Q2373" s="56"/>
      <c r="S2373" s="62"/>
      <c r="T2373" s="73"/>
      <c r="U2373" s="62"/>
      <c r="V2373" s="62"/>
      <c r="W2373" s="52"/>
      <c r="X2373" s="57"/>
      <c r="AA2373" s="47" t="str">
        <f>CONCATENATE("&gt;",F2373,"_",C2373," ",Z2373)</f>
        <v xml:space="preserve">&gt;_ </v>
      </c>
      <c r="AB2373" s="44">
        <f>P2373</f>
        <v>0</v>
      </c>
      <c r="AH2373" s="45">
        <v>2372</v>
      </c>
    </row>
    <row r="2374" spans="1:34" ht="14.25" customHeight="1" thickTop="1" thickBot="1" x14ac:dyDescent="0.25">
      <c r="A2374" s="71">
        <v>100</v>
      </c>
      <c r="B2374" s="53">
        <f>(I2374/1000)/(A2374/1000000)</f>
        <v>0</v>
      </c>
      <c r="F2374" s="81"/>
      <c r="I2374" s="49"/>
      <c r="J2374" s="95"/>
      <c r="L2374" s="50"/>
      <c r="N2374" s="75"/>
      <c r="O2374" s="61"/>
      <c r="Q2374" s="56"/>
      <c r="S2374" s="62"/>
      <c r="T2374" s="73"/>
      <c r="U2374" s="62"/>
      <c r="V2374" s="62"/>
      <c r="W2374" s="52"/>
      <c r="X2374" s="57"/>
      <c r="AA2374" s="47" t="str">
        <f>CONCATENATE("&gt;",F2374,"_",C2374," ",Z2374)</f>
        <v xml:space="preserve">&gt;_ </v>
      </c>
      <c r="AB2374" s="44">
        <f>P2374</f>
        <v>0</v>
      </c>
      <c r="AH2374" s="45">
        <v>2373</v>
      </c>
    </row>
    <row r="2375" spans="1:34" ht="14.25" customHeight="1" thickTop="1" thickBot="1" x14ac:dyDescent="0.25">
      <c r="A2375" s="71">
        <v>100</v>
      </c>
      <c r="B2375" s="53">
        <f>(I2375/1000)/(A2375/1000000)</f>
        <v>0</v>
      </c>
      <c r="F2375" s="81"/>
      <c r="I2375" s="49"/>
      <c r="J2375" s="95"/>
      <c r="L2375" s="50"/>
      <c r="N2375" s="75"/>
      <c r="O2375" s="61"/>
      <c r="Q2375" s="56"/>
      <c r="S2375" s="62"/>
      <c r="T2375" s="73"/>
      <c r="U2375" s="62"/>
      <c r="V2375" s="62"/>
      <c r="W2375" s="52"/>
      <c r="X2375" s="57"/>
      <c r="AA2375" s="47" t="str">
        <f>CONCATENATE("&gt;",F2375,"_",C2375," ",Z2375)</f>
        <v xml:space="preserve">&gt;_ </v>
      </c>
      <c r="AB2375" s="44">
        <f>P2375</f>
        <v>0</v>
      </c>
      <c r="AH2375" s="45">
        <v>2374</v>
      </c>
    </row>
    <row r="2376" spans="1:34" ht="14.25" customHeight="1" thickTop="1" thickBot="1" x14ac:dyDescent="0.25">
      <c r="A2376" s="71">
        <v>100</v>
      </c>
      <c r="B2376" s="53">
        <f>(I2376/1000)/(A2376/1000000)</f>
        <v>0</v>
      </c>
      <c r="F2376" s="81"/>
      <c r="I2376" s="49"/>
      <c r="J2376" s="95"/>
      <c r="L2376" s="50"/>
      <c r="N2376" s="75"/>
      <c r="O2376" s="61"/>
      <c r="Q2376" s="56"/>
      <c r="S2376" s="62"/>
      <c r="T2376" s="73"/>
      <c r="U2376" s="62"/>
      <c r="V2376" s="62"/>
      <c r="W2376" s="52"/>
      <c r="X2376" s="57"/>
      <c r="AA2376" s="47" t="str">
        <f>CONCATENATE("&gt;",F2376,"_",C2376," ",Z2376)</f>
        <v xml:space="preserve">&gt;_ </v>
      </c>
      <c r="AB2376" s="44">
        <f>P2376</f>
        <v>0</v>
      </c>
      <c r="AH2376" s="45">
        <v>2375</v>
      </c>
    </row>
    <row r="2377" spans="1:34" ht="14.25" customHeight="1" thickTop="1" thickBot="1" x14ac:dyDescent="0.25">
      <c r="A2377" s="71">
        <v>100</v>
      </c>
      <c r="B2377" s="53">
        <f>(I2377/1000)/(A2377/1000000)</f>
        <v>0</v>
      </c>
      <c r="F2377" s="81"/>
      <c r="I2377" s="49"/>
      <c r="J2377" s="95"/>
      <c r="L2377" s="50"/>
      <c r="N2377" s="75"/>
      <c r="O2377" s="61"/>
      <c r="Q2377" s="56"/>
      <c r="S2377" s="62"/>
      <c r="T2377" s="73"/>
      <c r="U2377" s="62"/>
      <c r="V2377" s="62"/>
      <c r="W2377" s="52"/>
      <c r="X2377" s="57"/>
      <c r="AA2377" s="47" t="str">
        <f>CONCATENATE("&gt;",F2377,"_",C2377," ",Z2377)</f>
        <v xml:space="preserve">&gt;_ </v>
      </c>
      <c r="AB2377" s="44">
        <f>P2377</f>
        <v>0</v>
      </c>
      <c r="AH2377" s="45">
        <v>2376</v>
      </c>
    </row>
    <row r="2378" spans="1:34" ht="14.25" customHeight="1" thickTop="1" thickBot="1" x14ac:dyDescent="0.25">
      <c r="A2378" s="71">
        <v>100</v>
      </c>
      <c r="B2378" s="53">
        <f>(I2378/1000)/(A2378/1000000)</f>
        <v>0</v>
      </c>
      <c r="F2378" s="81"/>
      <c r="I2378" s="49"/>
      <c r="J2378" s="95"/>
      <c r="L2378" s="50"/>
      <c r="N2378" s="75"/>
      <c r="O2378" s="61"/>
      <c r="Q2378" s="56"/>
      <c r="S2378" s="62"/>
      <c r="T2378" s="73"/>
      <c r="U2378" s="62"/>
      <c r="V2378" s="62"/>
      <c r="W2378" s="52"/>
      <c r="X2378" s="57"/>
      <c r="AA2378" s="47" t="str">
        <f>CONCATENATE("&gt;",F2378,"_",C2378," ",Z2378)</f>
        <v xml:space="preserve">&gt;_ </v>
      </c>
      <c r="AB2378" s="44">
        <f>P2378</f>
        <v>0</v>
      </c>
      <c r="AH2378" s="45">
        <v>2377</v>
      </c>
    </row>
    <row r="2379" spans="1:34" ht="14.25" customHeight="1" thickTop="1" thickBot="1" x14ac:dyDescent="0.25">
      <c r="A2379" s="71">
        <v>100</v>
      </c>
      <c r="B2379" s="53">
        <f>(I2379/1000)/(A2379/1000000)</f>
        <v>0</v>
      </c>
      <c r="F2379" s="81"/>
      <c r="I2379" s="49"/>
      <c r="J2379" s="95"/>
      <c r="L2379" s="50"/>
      <c r="N2379" s="75"/>
      <c r="O2379" s="61"/>
      <c r="Q2379" s="56"/>
      <c r="S2379" s="62"/>
      <c r="T2379" s="73"/>
      <c r="U2379" s="62"/>
      <c r="V2379" s="62"/>
      <c r="W2379" s="52"/>
      <c r="X2379" s="57"/>
      <c r="AA2379" s="47" t="str">
        <f>CONCATENATE("&gt;",F2379,"_",C2379," ",Z2379)</f>
        <v xml:space="preserve">&gt;_ </v>
      </c>
      <c r="AB2379" s="44">
        <f>P2379</f>
        <v>0</v>
      </c>
      <c r="AH2379" s="45">
        <v>2378</v>
      </c>
    </row>
    <row r="2380" spans="1:34" ht="14.25" customHeight="1" thickTop="1" thickBot="1" x14ac:dyDescent="0.25">
      <c r="A2380" s="71">
        <v>100</v>
      </c>
      <c r="B2380" s="53">
        <f>(I2380/1000)/(A2380/1000000)</f>
        <v>0</v>
      </c>
      <c r="F2380" s="81"/>
      <c r="I2380" s="49"/>
      <c r="J2380" s="95"/>
      <c r="L2380" s="50"/>
      <c r="N2380" s="75"/>
      <c r="O2380" s="61"/>
      <c r="Q2380" s="56"/>
      <c r="S2380" s="62"/>
      <c r="T2380" s="73"/>
      <c r="U2380" s="62"/>
      <c r="V2380" s="62"/>
      <c r="W2380" s="52"/>
      <c r="X2380" s="57"/>
      <c r="AA2380" s="47" t="str">
        <f>CONCATENATE("&gt;",F2380,"_",C2380," ",Z2380)</f>
        <v xml:space="preserve">&gt;_ </v>
      </c>
      <c r="AB2380" s="44">
        <f>P2380</f>
        <v>0</v>
      </c>
      <c r="AH2380" s="45">
        <v>2379</v>
      </c>
    </row>
    <row r="2381" spans="1:34" ht="14.25" customHeight="1" thickTop="1" thickBot="1" x14ac:dyDescent="0.25">
      <c r="A2381" s="71">
        <v>100</v>
      </c>
      <c r="B2381" s="53">
        <f>(I2381/1000)/(A2381/1000000)</f>
        <v>0</v>
      </c>
      <c r="F2381" s="81"/>
      <c r="I2381" s="49"/>
      <c r="J2381" s="95"/>
      <c r="L2381" s="50"/>
      <c r="N2381" s="75"/>
      <c r="O2381" s="61"/>
      <c r="Q2381" s="56"/>
      <c r="S2381" s="62"/>
      <c r="T2381" s="73"/>
      <c r="U2381" s="62"/>
      <c r="V2381" s="62"/>
      <c r="W2381" s="52"/>
      <c r="X2381" s="57"/>
      <c r="AA2381" s="47" t="str">
        <f>CONCATENATE("&gt;",F2381,"_",C2381," ",Z2381)</f>
        <v xml:space="preserve">&gt;_ </v>
      </c>
      <c r="AB2381" s="44">
        <f>P2381</f>
        <v>0</v>
      </c>
      <c r="AH2381" s="45">
        <v>2380</v>
      </c>
    </row>
    <row r="2382" spans="1:34" ht="14.25" customHeight="1" thickTop="1" thickBot="1" x14ac:dyDescent="0.25">
      <c r="A2382" s="71">
        <v>100</v>
      </c>
      <c r="B2382" s="53">
        <f>(I2382/1000)/(A2382/1000000)</f>
        <v>0</v>
      </c>
      <c r="F2382" s="81"/>
      <c r="I2382" s="49"/>
      <c r="J2382" s="95"/>
      <c r="L2382" s="50"/>
      <c r="N2382" s="75"/>
      <c r="O2382" s="61"/>
      <c r="Q2382" s="56"/>
      <c r="S2382" s="62"/>
      <c r="T2382" s="73"/>
      <c r="U2382" s="62"/>
      <c r="V2382" s="62"/>
      <c r="W2382" s="52"/>
      <c r="X2382" s="57"/>
      <c r="AA2382" s="47" t="str">
        <f>CONCATENATE("&gt;",F2382,"_",C2382," ",Z2382)</f>
        <v xml:space="preserve">&gt;_ </v>
      </c>
      <c r="AB2382" s="44">
        <f>P2382</f>
        <v>0</v>
      </c>
      <c r="AH2382" s="45">
        <v>2381</v>
      </c>
    </row>
    <row r="2383" spans="1:34" ht="14.25" customHeight="1" thickTop="1" thickBot="1" x14ac:dyDescent="0.25">
      <c r="A2383" s="71">
        <v>100</v>
      </c>
      <c r="B2383" s="53">
        <f>(I2383/1000)/(A2383/1000000)</f>
        <v>0</v>
      </c>
      <c r="F2383" s="81"/>
      <c r="I2383" s="49"/>
      <c r="J2383" s="95"/>
      <c r="L2383" s="50"/>
      <c r="N2383" s="75"/>
      <c r="O2383" s="61"/>
      <c r="Q2383" s="56"/>
      <c r="S2383" s="62"/>
      <c r="T2383" s="73"/>
      <c r="U2383" s="62"/>
      <c r="V2383" s="62"/>
      <c r="W2383" s="52"/>
      <c r="X2383" s="57"/>
      <c r="AA2383" s="47" t="str">
        <f>CONCATENATE("&gt;",F2383,"_",C2383," ",Z2383)</f>
        <v xml:space="preserve">&gt;_ </v>
      </c>
      <c r="AB2383" s="44">
        <f>P2383</f>
        <v>0</v>
      </c>
      <c r="AH2383" s="45">
        <v>2382</v>
      </c>
    </row>
    <row r="2384" spans="1:34" ht="14.25" customHeight="1" thickTop="1" thickBot="1" x14ac:dyDescent="0.25">
      <c r="A2384" s="71">
        <v>100</v>
      </c>
      <c r="B2384" s="53">
        <f>(I2384/1000)/(A2384/1000000)</f>
        <v>0</v>
      </c>
      <c r="F2384" s="81"/>
      <c r="I2384" s="49"/>
      <c r="J2384" s="95"/>
      <c r="L2384" s="50"/>
      <c r="N2384" s="75"/>
      <c r="O2384" s="61"/>
      <c r="Q2384" s="56"/>
      <c r="S2384" s="62"/>
      <c r="T2384" s="73"/>
      <c r="U2384" s="62"/>
      <c r="V2384" s="62"/>
      <c r="W2384" s="52"/>
      <c r="X2384" s="57"/>
      <c r="AA2384" s="47" t="str">
        <f>CONCATENATE("&gt;",F2384,"_",C2384," ",Z2384)</f>
        <v xml:space="preserve">&gt;_ </v>
      </c>
      <c r="AB2384" s="44">
        <f>P2384</f>
        <v>0</v>
      </c>
      <c r="AH2384" s="45">
        <v>2383</v>
      </c>
    </row>
    <row r="2385" spans="1:34" ht="14.25" customHeight="1" thickTop="1" thickBot="1" x14ac:dyDescent="0.25">
      <c r="A2385" s="71">
        <v>100</v>
      </c>
      <c r="B2385" s="53">
        <f>(I2385/1000)/(A2385/1000000)</f>
        <v>0</v>
      </c>
      <c r="F2385" s="81"/>
      <c r="I2385" s="49"/>
      <c r="J2385" s="95"/>
      <c r="L2385" s="50"/>
      <c r="N2385" s="75"/>
      <c r="O2385" s="61"/>
      <c r="Q2385" s="56"/>
      <c r="S2385" s="62"/>
      <c r="T2385" s="73"/>
      <c r="U2385" s="62"/>
      <c r="V2385" s="62"/>
      <c r="W2385" s="52"/>
      <c r="X2385" s="57"/>
      <c r="AA2385" s="47" t="str">
        <f>CONCATENATE("&gt;",F2385,"_",C2385," ",Z2385)</f>
        <v xml:space="preserve">&gt;_ </v>
      </c>
      <c r="AB2385" s="44">
        <f>P2385</f>
        <v>0</v>
      </c>
      <c r="AH2385" s="45">
        <v>2384</v>
      </c>
    </row>
    <row r="2386" spans="1:34" ht="14.25" customHeight="1" thickTop="1" thickBot="1" x14ac:dyDescent="0.25">
      <c r="A2386" s="71">
        <v>100</v>
      </c>
      <c r="B2386" s="53">
        <f>(I2386/1000)/(A2386/1000000)</f>
        <v>0</v>
      </c>
      <c r="F2386" s="81"/>
      <c r="I2386" s="49"/>
      <c r="J2386" s="95"/>
      <c r="L2386" s="50"/>
      <c r="N2386" s="75"/>
      <c r="O2386" s="61"/>
      <c r="Q2386" s="56"/>
      <c r="S2386" s="62"/>
      <c r="T2386" s="73"/>
      <c r="U2386" s="62"/>
      <c r="V2386" s="62"/>
      <c r="W2386" s="52"/>
      <c r="X2386" s="57"/>
      <c r="AA2386" s="47" t="str">
        <f>CONCATENATE("&gt;",F2386,"_",C2386," ",Z2386)</f>
        <v xml:space="preserve">&gt;_ </v>
      </c>
      <c r="AB2386" s="44">
        <f>P2386</f>
        <v>0</v>
      </c>
      <c r="AH2386" s="45">
        <v>2385</v>
      </c>
    </row>
    <row r="2387" spans="1:34" ht="14.25" customHeight="1" thickTop="1" thickBot="1" x14ac:dyDescent="0.25">
      <c r="A2387" s="71">
        <v>100</v>
      </c>
      <c r="B2387" s="53">
        <f>(I2387/1000)/(A2387/1000000)</f>
        <v>0</v>
      </c>
      <c r="F2387" s="81"/>
      <c r="I2387" s="49"/>
      <c r="J2387" s="95"/>
      <c r="L2387" s="50"/>
      <c r="N2387" s="75"/>
      <c r="O2387" s="61"/>
      <c r="Q2387" s="56"/>
      <c r="S2387" s="62"/>
      <c r="T2387" s="73"/>
      <c r="U2387" s="62"/>
      <c r="V2387" s="62"/>
      <c r="W2387" s="52"/>
      <c r="X2387" s="57"/>
      <c r="AA2387" s="47" t="str">
        <f>CONCATENATE("&gt;",F2387,"_",C2387," ",Z2387)</f>
        <v xml:space="preserve">&gt;_ </v>
      </c>
      <c r="AB2387" s="44">
        <f>P2387</f>
        <v>0</v>
      </c>
      <c r="AH2387" s="45">
        <v>2386</v>
      </c>
    </row>
    <row r="2388" spans="1:34" ht="14.25" customHeight="1" thickTop="1" thickBot="1" x14ac:dyDescent="0.25">
      <c r="A2388" s="71">
        <v>100</v>
      </c>
      <c r="B2388" s="53">
        <f>(I2388/1000)/(A2388/1000000)</f>
        <v>0</v>
      </c>
      <c r="F2388" s="81"/>
      <c r="I2388" s="49"/>
      <c r="J2388" s="95"/>
      <c r="L2388" s="50"/>
      <c r="N2388" s="75"/>
      <c r="O2388" s="61"/>
      <c r="Q2388" s="56"/>
      <c r="S2388" s="62"/>
      <c r="T2388" s="73"/>
      <c r="U2388" s="62"/>
      <c r="V2388" s="62"/>
      <c r="W2388" s="52"/>
      <c r="X2388" s="57"/>
      <c r="AA2388" s="47" t="str">
        <f>CONCATENATE("&gt;",F2388,"_",C2388," ",Z2388)</f>
        <v xml:space="preserve">&gt;_ </v>
      </c>
      <c r="AB2388" s="44">
        <f>P2388</f>
        <v>0</v>
      </c>
      <c r="AH2388" s="45">
        <v>2387</v>
      </c>
    </row>
    <row r="2389" spans="1:34" ht="14.25" customHeight="1" thickTop="1" thickBot="1" x14ac:dyDescent="0.25">
      <c r="A2389" s="71">
        <v>100</v>
      </c>
      <c r="B2389" s="53">
        <f>(I2389/1000)/(A2389/1000000)</f>
        <v>0</v>
      </c>
      <c r="F2389" s="81"/>
      <c r="I2389" s="49"/>
      <c r="J2389" s="95"/>
      <c r="L2389" s="50"/>
      <c r="N2389" s="75"/>
      <c r="O2389" s="61"/>
      <c r="Q2389" s="56"/>
      <c r="S2389" s="62"/>
      <c r="T2389" s="73"/>
      <c r="U2389" s="62"/>
      <c r="V2389" s="62"/>
      <c r="W2389" s="52"/>
      <c r="X2389" s="57"/>
      <c r="AA2389" s="47" t="str">
        <f>CONCATENATE("&gt;",F2389,"_",C2389," ",Z2389)</f>
        <v xml:space="preserve">&gt;_ </v>
      </c>
      <c r="AB2389" s="44">
        <f>P2389</f>
        <v>0</v>
      </c>
      <c r="AH2389" s="45">
        <v>2388</v>
      </c>
    </row>
    <row r="2390" spans="1:34" ht="14.25" customHeight="1" thickTop="1" thickBot="1" x14ac:dyDescent="0.25">
      <c r="A2390" s="71">
        <v>100</v>
      </c>
      <c r="B2390" s="53">
        <f>(I2390/1000)/(A2390/1000000)</f>
        <v>0</v>
      </c>
      <c r="F2390" s="81"/>
      <c r="I2390" s="49"/>
      <c r="J2390" s="95"/>
      <c r="L2390" s="50"/>
      <c r="N2390" s="75"/>
      <c r="O2390" s="61"/>
      <c r="Q2390" s="56"/>
      <c r="S2390" s="62"/>
      <c r="T2390" s="73"/>
      <c r="U2390" s="62"/>
      <c r="V2390" s="62"/>
      <c r="W2390" s="52"/>
      <c r="X2390" s="57"/>
      <c r="AA2390" s="47" t="str">
        <f>CONCATENATE("&gt;",F2390,"_",C2390," ",Z2390)</f>
        <v xml:space="preserve">&gt;_ </v>
      </c>
      <c r="AB2390" s="44">
        <f>P2390</f>
        <v>0</v>
      </c>
      <c r="AH2390" s="45">
        <v>2389</v>
      </c>
    </row>
    <row r="2391" spans="1:34" ht="14.25" customHeight="1" thickTop="1" thickBot="1" x14ac:dyDescent="0.25">
      <c r="A2391" s="71">
        <v>100</v>
      </c>
      <c r="B2391" s="53">
        <f>(I2391/1000)/(A2391/1000000)</f>
        <v>0</v>
      </c>
      <c r="F2391" s="81"/>
      <c r="I2391" s="49"/>
      <c r="J2391" s="95"/>
      <c r="L2391" s="50"/>
      <c r="N2391" s="75"/>
      <c r="O2391" s="61"/>
      <c r="Q2391" s="56"/>
      <c r="S2391" s="62"/>
      <c r="T2391" s="73"/>
      <c r="U2391" s="62"/>
      <c r="V2391" s="62"/>
      <c r="W2391" s="52"/>
      <c r="X2391" s="57"/>
      <c r="AA2391" s="47" t="str">
        <f>CONCATENATE("&gt;",F2391,"_",C2391," ",Z2391)</f>
        <v xml:space="preserve">&gt;_ </v>
      </c>
      <c r="AB2391" s="44">
        <f>P2391</f>
        <v>0</v>
      </c>
      <c r="AH2391" s="45">
        <v>2390</v>
      </c>
    </row>
    <row r="2392" spans="1:34" ht="14.25" customHeight="1" thickTop="1" thickBot="1" x14ac:dyDescent="0.25">
      <c r="A2392" s="71">
        <v>100</v>
      </c>
      <c r="B2392" s="53">
        <f>(I2392/1000)/(A2392/1000000)</f>
        <v>0</v>
      </c>
      <c r="F2392" s="81"/>
      <c r="I2392" s="49"/>
      <c r="J2392" s="95"/>
      <c r="L2392" s="50"/>
      <c r="N2392" s="75"/>
      <c r="O2392" s="61"/>
      <c r="Q2392" s="56"/>
      <c r="S2392" s="62"/>
      <c r="T2392" s="73"/>
      <c r="U2392" s="62"/>
      <c r="V2392" s="62"/>
      <c r="W2392" s="52"/>
      <c r="X2392" s="57"/>
      <c r="AA2392" s="47" t="str">
        <f>CONCATENATE("&gt;",F2392,"_",C2392," ",Z2392)</f>
        <v xml:space="preserve">&gt;_ </v>
      </c>
      <c r="AB2392" s="44">
        <f>P2392</f>
        <v>0</v>
      </c>
      <c r="AH2392" s="45">
        <v>2391</v>
      </c>
    </row>
    <row r="2393" spans="1:34" ht="14.25" customHeight="1" thickTop="1" thickBot="1" x14ac:dyDescent="0.25">
      <c r="A2393" s="71">
        <v>100</v>
      </c>
      <c r="B2393" s="53">
        <f>(I2393/1000)/(A2393/1000000)</f>
        <v>0</v>
      </c>
      <c r="F2393" s="81"/>
      <c r="I2393" s="49"/>
      <c r="J2393" s="95"/>
      <c r="L2393" s="50"/>
      <c r="N2393" s="75"/>
      <c r="O2393" s="61"/>
      <c r="Q2393" s="56"/>
      <c r="S2393" s="62"/>
      <c r="T2393" s="73"/>
      <c r="U2393" s="62"/>
      <c r="V2393" s="62"/>
      <c r="W2393" s="52"/>
      <c r="X2393" s="57"/>
      <c r="AA2393" s="47" t="str">
        <f>CONCATENATE("&gt;",F2393,"_",C2393," ",Z2393)</f>
        <v xml:space="preserve">&gt;_ </v>
      </c>
      <c r="AB2393" s="44">
        <f>P2393</f>
        <v>0</v>
      </c>
      <c r="AH2393" s="45">
        <v>2392</v>
      </c>
    </row>
    <row r="2394" spans="1:34" ht="14.25" customHeight="1" thickTop="1" thickBot="1" x14ac:dyDescent="0.25">
      <c r="A2394" s="71">
        <v>100</v>
      </c>
      <c r="B2394" s="53">
        <f>(I2394/1000)/(A2394/1000000)</f>
        <v>0</v>
      </c>
      <c r="F2394" s="81"/>
      <c r="I2394" s="49"/>
      <c r="J2394" s="95"/>
      <c r="L2394" s="50"/>
      <c r="N2394" s="75"/>
      <c r="O2394" s="61"/>
      <c r="Q2394" s="56"/>
      <c r="S2394" s="62"/>
      <c r="T2394" s="73"/>
      <c r="U2394" s="62"/>
      <c r="V2394" s="62"/>
      <c r="W2394" s="52"/>
      <c r="X2394" s="57"/>
      <c r="AA2394" s="47" t="str">
        <f>CONCATENATE("&gt;",F2394,"_",C2394," ",Z2394)</f>
        <v xml:space="preserve">&gt;_ </v>
      </c>
      <c r="AB2394" s="44">
        <f>P2394</f>
        <v>0</v>
      </c>
      <c r="AH2394" s="45">
        <v>2393</v>
      </c>
    </row>
    <row r="2395" spans="1:34" ht="14.25" customHeight="1" thickTop="1" thickBot="1" x14ac:dyDescent="0.25">
      <c r="A2395" s="71">
        <v>100</v>
      </c>
      <c r="B2395" s="53">
        <f>(I2395/1000)/(A2395/1000000)</f>
        <v>0</v>
      </c>
      <c r="F2395" s="81"/>
      <c r="I2395" s="49"/>
      <c r="J2395" s="95"/>
      <c r="L2395" s="50"/>
      <c r="N2395" s="75"/>
      <c r="O2395" s="61"/>
      <c r="Q2395" s="56"/>
      <c r="S2395" s="62"/>
      <c r="T2395" s="73"/>
      <c r="U2395" s="62"/>
      <c r="V2395" s="62"/>
      <c r="W2395" s="52"/>
      <c r="X2395" s="57"/>
      <c r="AA2395" s="47" t="str">
        <f>CONCATENATE("&gt;",F2395,"_",C2395," ",Z2395)</f>
        <v xml:space="preserve">&gt;_ </v>
      </c>
      <c r="AB2395" s="44">
        <f>P2395</f>
        <v>0</v>
      </c>
      <c r="AH2395" s="45">
        <v>2394</v>
      </c>
    </row>
    <row r="2396" spans="1:34" ht="14.25" customHeight="1" thickTop="1" thickBot="1" x14ac:dyDescent="0.25">
      <c r="A2396" s="71">
        <v>100</v>
      </c>
      <c r="B2396" s="53">
        <f>(I2396/1000)/(A2396/1000000)</f>
        <v>0</v>
      </c>
      <c r="F2396" s="81"/>
      <c r="I2396" s="49"/>
      <c r="J2396" s="95"/>
      <c r="L2396" s="50"/>
      <c r="N2396" s="75"/>
      <c r="O2396" s="61"/>
      <c r="Q2396" s="56"/>
      <c r="S2396" s="62"/>
      <c r="T2396" s="73"/>
      <c r="U2396" s="62"/>
      <c r="V2396" s="62"/>
      <c r="W2396" s="52"/>
      <c r="X2396" s="57"/>
      <c r="AA2396" s="47" t="str">
        <f>CONCATENATE("&gt;",F2396,"_",C2396," ",Z2396)</f>
        <v xml:space="preserve">&gt;_ </v>
      </c>
      <c r="AB2396" s="44">
        <f>P2396</f>
        <v>0</v>
      </c>
      <c r="AH2396" s="45">
        <v>2395</v>
      </c>
    </row>
    <row r="2397" spans="1:34" ht="14.25" customHeight="1" thickTop="1" thickBot="1" x14ac:dyDescent="0.25">
      <c r="A2397" s="71">
        <v>100</v>
      </c>
      <c r="B2397" s="53">
        <f>(I2397/1000)/(A2397/1000000)</f>
        <v>0</v>
      </c>
      <c r="F2397" s="81"/>
      <c r="I2397" s="49"/>
      <c r="J2397" s="95"/>
      <c r="L2397" s="50"/>
      <c r="N2397" s="75"/>
      <c r="O2397" s="61"/>
      <c r="Q2397" s="56"/>
      <c r="S2397" s="62"/>
      <c r="T2397" s="73"/>
      <c r="U2397" s="62"/>
      <c r="V2397" s="62"/>
      <c r="W2397" s="52"/>
      <c r="X2397" s="57"/>
      <c r="AA2397" s="47" t="str">
        <f>CONCATENATE("&gt;",F2397,"_",C2397," ",Z2397)</f>
        <v xml:space="preserve">&gt;_ </v>
      </c>
      <c r="AB2397" s="44">
        <f>P2397</f>
        <v>0</v>
      </c>
      <c r="AH2397" s="45">
        <v>2396</v>
      </c>
    </row>
    <row r="2398" spans="1:34" ht="14.25" customHeight="1" thickTop="1" thickBot="1" x14ac:dyDescent="0.25">
      <c r="A2398" s="71">
        <v>100</v>
      </c>
      <c r="B2398" s="53">
        <f>(I2398/1000)/(A2398/1000000)</f>
        <v>0</v>
      </c>
      <c r="F2398" s="81"/>
      <c r="I2398" s="49"/>
      <c r="J2398" s="95"/>
      <c r="L2398" s="50"/>
      <c r="N2398" s="75"/>
      <c r="O2398" s="61"/>
      <c r="Q2398" s="56"/>
      <c r="S2398" s="62"/>
      <c r="T2398" s="73"/>
      <c r="U2398" s="62"/>
      <c r="V2398" s="62"/>
      <c r="W2398" s="52"/>
      <c r="X2398" s="57"/>
      <c r="AA2398" s="47" t="str">
        <f>CONCATENATE("&gt;",F2398,"_",C2398," ",Z2398)</f>
        <v xml:space="preserve">&gt;_ </v>
      </c>
      <c r="AB2398" s="44">
        <f>P2398</f>
        <v>0</v>
      </c>
      <c r="AH2398" s="45">
        <v>2397</v>
      </c>
    </row>
    <row r="2399" spans="1:34" ht="14.25" customHeight="1" thickTop="1" thickBot="1" x14ac:dyDescent="0.25">
      <c r="A2399" s="71">
        <v>100</v>
      </c>
      <c r="B2399" s="53">
        <f>(I2399/1000)/(A2399/1000000)</f>
        <v>0</v>
      </c>
      <c r="F2399" s="81"/>
      <c r="I2399" s="49"/>
      <c r="J2399" s="95"/>
      <c r="L2399" s="50"/>
      <c r="N2399" s="75"/>
      <c r="O2399" s="61"/>
      <c r="Q2399" s="56"/>
      <c r="S2399" s="62"/>
      <c r="T2399" s="73"/>
      <c r="U2399" s="62"/>
      <c r="V2399" s="62"/>
      <c r="W2399" s="52"/>
      <c r="X2399" s="57"/>
      <c r="AA2399" s="47" t="str">
        <f>CONCATENATE("&gt;",F2399,"_",C2399," ",Z2399)</f>
        <v xml:space="preserve">&gt;_ </v>
      </c>
      <c r="AB2399" s="44">
        <f>P2399</f>
        <v>0</v>
      </c>
      <c r="AH2399" s="45">
        <v>2398</v>
      </c>
    </row>
    <row r="2400" spans="1:34" ht="14.25" customHeight="1" thickTop="1" thickBot="1" x14ac:dyDescent="0.25">
      <c r="A2400" s="71">
        <v>100</v>
      </c>
      <c r="B2400" s="53">
        <f>(I2400/1000)/(A2400/1000000)</f>
        <v>0</v>
      </c>
      <c r="F2400" s="81"/>
      <c r="I2400" s="49"/>
      <c r="J2400" s="95"/>
      <c r="L2400" s="50"/>
      <c r="N2400" s="75"/>
      <c r="O2400" s="61"/>
      <c r="Q2400" s="56"/>
      <c r="S2400" s="62"/>
      <c r="T2400" s="73"/>
      <c r="U2400" s="62"/>
      <c r="V2400" s="62"/>
      <c r="W2400" s="52"/>
      <c r="X2400" s="57"/>
      <c r="AA2400" s="47" t="str">
        <f>CONCATENATE("&gt;",F2400,"_",C2400," ",Z2400)</f>
        <v xml:space="preserve">&gt;_ </v>
      </c>
      <c r="AB2400" s="44">
        <f>P2400</f>
        <v>0</v>
      </c>
      <c r="AH2400" s="45">
        <v>2399</v>
      </c>
    </row>
    <row r="2401" spans="1:34" ht="14.25" customHeight="1" thickTop="1" thickBot="1" x14ac:dyDescent="0.25">
      <c r="A2401" s="71">
        <v>100</v>
      </c>
      <c r="B2401" s="53">
        <f>(I2401/1000)/(A2401/1000000)</f>
        <v>0</v>
      </c>
      <c r="F2401" s="81"/>
      <c r="I2401" s="49"/>
      <c r="J2401" s="95"/>
      <c r="L2401" s="50"/>
      <c r="N2401" s="75"/>
      <c r="O2401" s="61"/>
      <c r="Q2401" s="56"/>
      <c r="S2401" s="62"/>
      <c r="T2401" s="73"/>
      <c r="U2401" s="62"/>
      <c r="V2401" s="62"/>
      <c r="W2401" s="52"/>
      <c r="X2401" s="57"/>
      <c r="AA2401" s="47" t="str">
        <f>CONCATENATE("&gt;",F2401,"_",C2401," ",Z2401)</f>
        <v xml:space="preserve">&gt;_ </v>
      </c>
      <c r="AB2401" s="44">
        <f>P2401</f>
        <v>0</v>
      </c>
      <c r="AH2401" s="45">
        <v>2400</v>
      </c>
    </row>
    <row r="2402" spans="1:34" ht="14.25" customHeight="1" thickTop="1" thickBot="1" x14ac:dyDescent="0.25">
      <c r="A2402" s="71">
        <v>100</v>
      </c>
      <c r="B2402" s="53">
        <f>(I2402/1000)/(A2402/1000000)</f>
        <v>0</v>
      </c>
      <c r="F2402" s="81"/>
      <c r="I2402" s="49"/>
      <c r="J2402" s="95"/>
      <c r="L2402" s="50"/>
      <c r="N2402" s="75"/>
      <c r="O2402" s="61"/>
      <c r="Q2402" s="56"/>
      <c r="S2402" s="62"/>
      <c r="T2402" s="73"/>
      <c r="U2402" s="62"/>
      <c r="V2402" s="62"/>
      <c r="W2402" s="52"/>
      <c r="X2402" s="57"/>
      <c r="AA2402" s="47" t="str">
        <f>CONCATENATE("&gt;",F2402,"_",C2402," ",Z2402)</f>
        <v xml:space="preserve">&gt;_ </v>
      </c>
      <c r="AB2402" s="44">
        <f>P2402</f>
        <v>0</v>
      </c>
      <c r="AH2402" s="45">
        <v>2401</v>
      </c>
    </row>
    <row r="2403" spans="1:34" ht="14.25" customHeight="1" thickTop="1" thickBot="1" x14ac:dyDescent="0.25">
      <c r="A2403" s="71">
        <v>100</v>
      </c>
      <c r="B2403" s="53">
        <f>(I2403/1000)/(A2403/1000000)</f>
        <v>0</v>
      </c>
      <c r="F2403" s="81"/>
      <c r="I2403" s="49"/>
      <c r="J2403" s="95"/>
      <c r="L2403" s="50"/>
      <c r="N2403" s="75"/>
      <c r="O2403" s="61"/>
      <c r="Q2403" s="56"/>
      <c r="S2403" s="62"/>
      <c r="T2403" s="73"/>
      <c r="U2403" s="62"/>
      <c r="V2403" s="62"/>
      <c r="W2403" s="52"/>
      <c r="X2403" s="57"/>
      <c r="AA2403" s="47" t="str">
        <f>CONCATENATE("&gt;",F2403,"_",C2403," ",Z2403)</f>
        <v xml:space="preserve">&gt;_ </v>
      </c>
      <c r="AB2403" s="44">
        <f>P2403</f>
        <v>0</v>
      </c>
      <c r="AH2403" s="45">
        <v>2402</v>
      </c>
    </row>
    <row r="2404" spans="1:34" ht="14.25" customHeight="1" thickTop="1" thickBot="1" x14ac:dyDescent="0.25">
      <c r="A2404" s="71">
        <v>100</v>
      </c>
      <c r="B2404" s="53">
        <f>(I2404/1000)/(A2404/1000000)</f>
        <v>0</v>
      </c>
      <c r="F2404" s="81"/>
      <c r="I2404" s="49"/>
      <c r="J2404" s="95"/>
      <c r="L2404" s="50"/>
      <c r="N2404" s="75"/>
      <c r="O2404" s="61"/>
      <c r="Q2404" s="56"/>
      <c r="S2404" s="62"/>
      <c r="T2404" s="73"/>
      <c r="U2404" s="62"/>
      <c r="V2404" s="62"/>
      <c r="W2404" s="52"/>
      <c r="X2404" s="57"/>
      <c r="AA2404" s="47" t="str">
        <f>CONCATENATE("&gt;",F2404,"_",C2404," ",Z2404)</f>
        <v xml:space="preserve">&gt;_ </v>
      </c>
      <c r="AB2404" s="44">
        <f>P2404</f>
        <v>0</v>
      </c>
      <c r="AH2404" s="45">
        <v>2403</v>
      </c>
    </row>
    <row r="2405" spans="1:34" ht="14.25" customHeight="1" thickTop="1" thickBot="1" x14ac:dyDescent="0.25">
      <c r="A2405" s="71">
        <v>100</v>
      </c>
      <c r="B2405" s="53">
        <f>(I2405/1000)/(A2405/1000000)</f>
        <v>0</v>
      </c>
      <c r="F2405" s="81"/>
      <c r="I2405" s="49"/>
      <c r="J2405" s="95"/>
      <c r="L2405" s="50"/>
      <c r="N2405" s="75"/>
      <c r="O2405" s="61"/>
      <c r="Q2405" s="56"/>
      <c r="S2405" s="62"/>
      <c r="T2405" s="73"/>
      <c r="U2405" s="62"/>
      <c r="V2405" s="62"/>
      <c r="W2405" s="52"/>
      <c r="X2405" s="57"/>
      <c r="AA2405" s="47" t="str">
        <f>CONCATENATE("&gt;",F2405,"_",C2405," ",Z2405)</f>
        <v xml:space="preserve">&gt;_ </v>
      </c>
      <c r="AB2405" s="44">
        <f>P2405</f>
        <v>0</v>
      </c>
      <c r="AH2405" s="45">
        <v>2404</v>
      </c>
    </row>
    <row r="2406" spans="1:34" ht="14.25" customHeight="1" thickTop="1" thickBot="1" x14ac:dyDescent="0.25">
      <c r="A2406" s="71">
        <v>100</v>
      </c>
      <c r="B2406" s="53">
        <f>(I2406/1000)/(A2406/1000000)</f>
        <v>0</v>
      </c>
      <c r="F2406" s="81"/>
      <c r="I2406" s="49"/>
      <c r="J2406" s="95"/>
      <c r="L2406" s="50"/>
      <c r="N2406" s="75"/>
      <c r="O2406" s="61"/>
      <c r="Q2406" s="56"/>
      <c r="S2406" s="62"/>
      <c r="T2406" s="73"/>
      <c r="U2406" s="62"/>
      <c r="V2406" s="62"/>
      <c r="W2406" s="52"/>
      <c r="X2406" s="57"/>
      <c r="AA2406" s="47" t="str">
        <f>CONCATENATE("&gt;",F2406,"_",C2406," ",Z2406)</f>
        <v xml:space="preserve">&gt;_ </v>
      </c>
      <c r="AB2406" s="44">
        <f>P2406</f>
        <v>0</v>
      </c>
      <c r="AH2406" s="45">
        <v>2405</v>
      </c>
    </row>
    <row r="2407" spans="1:34" ht="14.25" customHeight="1" thickTop="1" thickBot="1" x14ac:dyDescent="0.25">
      <c r="A2407" s="71">
        <v>100</v>
      </c>
      <c r="B2407" s="53">
        <f>(I2407/1000)/(A2407/1000000)</f>
        <v>0</v>
      </c>
      <c r="F2407" s="81"/>
      <c r="I2407" s="49"/>
      <c r="J2407" s="95"/>
      <c r="L2407" s="50"/>
      <c r="N2407" s="75"/>
      <c r="O2407" s="61"/>
      <c r="Q2407" s="56"/>
      <c r="S2407" s="62"/>
      <c r="T2407" s="73"/>
      <c r="U2407" s="62"/>
      <c r="V2407" s="62"/>
      <c r="W2407" s="52"/>
      <c r="X2407" s="57"/>
      <c r="AA2407" s="47" t="str">
        <f>CONCATENATE("&gt;",F2407,"_",C2407," ",Z2407)</f>
        <v xml:space="preserve">&gt;_ </v>
      </c>
      <c r="AB2407" s="44">
        <f>P2407</f>
        <v>0</v>
      </c>
      <c r="AH2407" s="45">
        <v>2406</v>
      </c>
    </row>
    <row r="2408" spans="1:34" ht="14.25" customHeight="1" thickTop="1" thickBot="1" x14ac:dyDescent="0.25">
      <c r="A2408" s="71">
        <v>100</v>
      </c>
      <c r="B2408" s="53">
        <f>(I2408/1000)/(A2408/1000000)</f>
        <v>0</v>
      </c>
      <c r="F2408" s="81"/>
      <c r="I2408" s="49"/>
      <c r="J2408" s="95"/>
      <c r="L2408" s="50"/>
      <c r="N2408" s="75"/>
      <c r="O2408" s="61"/>
      <c r="Q2408" s="56"/>
      <c r="S2408" s="62"/>
      <c r="T2408" s="73"/>
      <c r="U2408" s="62"/>
      <c r="V2408" s="62"/>
      <c r="W2408" s="52"/>
      <c r="X2408" s="57"/>
      <c r="AA2408" s="47" t="str">
        <f>CONCATENATE("&gt;",F2408,"_",C2408," ",Z2408)</f>
        <v xml:space="preserve">&gt;_ </v>
      </c>
      <c r="AB2408" s="44">
        <f>P2408</f>
        <v>0</v>
      </c>
      <c r="AH2408" s="45">
        <v>2407</v>
      </c>
    </row>
    <row r="2409" spans="1:34" ht="14.25" customHeight="1" thickTop="1" thickBot="1" x14ac:dyDescent="0.25">
      <c r="A2409" s="71">
        <v>100</v>
      </c>
      <c r="B2409" s="53">
        <f>(I2409/1000)/(A2409/1000000)</f>
        <v>0</v>
      </c>
      <c r="F2409" s="81"/>
      <c r="I2409" s="49"/>
      <c r="J2409" s="95"/>
      <c r="L2409" s="50"/>
      <c r="N2409" s="75"/>
      <c r="O2409" s="61"/>
      <c r="Q2409" s="56"/>
      <c r="S2409" s="62"/>
      <c r="T2409" s="73"/>
      <c r="U2409" s="62"/>
      <c r="V2409" s="62"/>
      <c r="W2409" s="52"/>
      <c r="X2409" s="57"/>
      <c r="AA2409" s="47" t="str">
        <f>CONCATENATE("&gt;",F2409,"_",C2409," ",Z2409)</f>
        <v xml:space="preserve">&gt;_ </v>
      </c>
      <c r="AB2409" s="44">
        <f>P2409</f>
        <v>0</v>
      </c>
      <c r="AH2409" s="45">
        <v>2408</v>
      </c>
    </row>
    <row r="2410" spans="1:34" ht="14.25" customHeight="1" thickTop="1" thickBot="1" x14ac:dyDescent="0.25">
      <c r="A2410" s="71">
        <v>100</v>
      </c>
      <c r="B2410" s="53">
        <f>(I2410/1000)/(A2410/1000000)</f>
        <v>0</v>
      </c>
      <c r="F2410" s="81"/>
      <c r="I2410" s="49"/>
      <c r="J2410" s="95"/>
      <c r="L2410" s="50"/>
      <c r="N2410" s="75"/>
      <c r="O2410" s="61"/>
      <c r="Q2410" s="56"/>
      <c r="S2410" s="62"/>
      <c r="T2410" s="73"/>
      <c r="U2410" s="62"/>
      <c r="V2410" s="62"/>
      <c r="W2410" s="52"/>
      <c r="X2410" s="57"/>
      <c r="AA2410" s="47" t="str">
        <f>CONCATENATE("&gt;",F2410,"_",C2410," ",Z2410)</f>
        <v xml:space="preserve">&gt;_ </v>
      </c>
      <c r="AB2410" s="44">
        <f>P2410</f>
        <v>0</v>
      </c>
      <c r="AH2410" s="45">
        <v>2409</v>
      </c>
    </row>
    <row r="2411" spans="1:34" ht="14.25" customHeight="1" thickTop="1" thickBot="1" x14ac:dyDescent="0.25">
      <c r="A2411" s="71">
        <v>100</v>
      </c>
      <c r="B2411" s="53">
        <f>(I2411/1000)/(A2411/1000000)</f>
        <v>0</v>
      </c>
      <c r="F2411" s="81"/>
      <c r="I2411" s="49"/>
      <c r="J2411" s="95"/>
      <c r="L2411" s="50"/>
      <c r="N2411" s="75"/>
      <c r="O2411" s="61"/>
      <c r="Q2411" s="56"/>
      <c r="S2411" s="62"/>
      <c r="T2411" s="73"/>
      <c r="U2411" s="62"/>
      <c r="V2411" s="62"/>
      <c r="W2411" s="52"/>
      <c r="X2411" s="57"/>
      <c r="AA2411" s="47" t="str">
        <f>CONCATENATE("&gt;",F2411,"_",C2411," ",Z2411)</f>
        <v xml:space="preserve">&gt;_ </v>
      </c>
      <c r="AB2411" s="44">
        <f>P2411</f>
        <v>0</v>
      </c>
      <c r="AH2411" s="45">
        <v>2410</v>
      </c>
    </row>
    <row r="2412" spans="1:34" ht="14.25" customHeight="1" thickTop="1" thickBot="1" x14ac:dyDescent="0.25">
      <c r="A2412" s="71">
        <v>100</v>
      </c>
      <c r="B2412" s="53">
        <f>(I2412/1000)/(A2412/1000000)</f>
        <v>0</v>
      </c>
      <c r="F2412" s="81"/>
      <c r="I2412" s="49"/>
      <c r="J2412" s="95"/>
      <c r="L2412" s="50"/>
      <c r="N2412" s="75"/>
      <c r="O2412" s="61"/>
      <c r="Q2412" s="56"/>
      <c r="S2412" s="62"/>
      <c r="T2412" s="73"/>
      <c r="U2412" s="62"/>
      <c r="V2412" s="62"/>
      <c r="W2412" s="52"/>
      <c r="X2412" s="57"/>
      <c r="AA2412" s="47" t="str">
        <f>CONCATENATE("&gt;",F2412,"_",C2412," ",Z2412)</f>
        <v xml:space="preserve">&gt;_ </v>
      </c>
      <c r="AB2412" s="44">
        <f>P2412</f>
        <v>0</v>
      </c>
      <c r="AH2412" s="45">
        <v>2411</v>
      </c>
    </row>
    <row r="2413" spans="1:34" ht="14.25" customHeight="1" thickTop="1" thickBot="1" x14ac:dyDescent="0.25">
      <c r="A2413" s="71">
        <v>100</v>
      </c>
      <c r="B2413" s="53">
        <f>(I2413/1000)/(A2413/1000000)</f>
        <v>0</v>
      </c>
      <c r="F2413" s="81"/>
      <c r="I2413" s="49"/>
      <c r="J2413" s="95"/>
      <c r="L2413" s="50"/>
      <c r="N2413" s="75"/>
      <c r="O2413" s="61"/>
      <c r="Q2413" s="56"/>
      <c r="S2413" s="62"/>
      <c r="T2413" s="73"/>
      <c r="U2413" s="62"/>
      <c r="V2413" s="62"/>
      <c r="W2413" s="52"/>
      <c r="X2413" s="57"/>
      <c r="AA2413" s="47" t="str">
        <f>CONCATENATE("&gt;",F2413,"_",C2413," ",Z2413)</f>
        <v xml:space="preserve">&gt;_ </v>
      </c>
      <c r="AB2413" s="44">
        <f>P2413</f>
        <v>0</v>
      </c>
      <c r="AH2413" s="45">
        <v>2412</v>
      </c>
    </row>
    <row r="2414" spans="1:34" ht="14.25" customHeight="1" thickTop="1" thickBot="1" x14ac:dyDescent="0.25">
      <c r="A2414" s="71">
        <v>100</v>
      </c>
      <c r="B2414" s="53">
        <f>(I2414/1000)/(A2414/1000000)</f>
        <v>0</v>
      </c>
      <c r="F2414" s="81"/>
      <c r="I2414" s="49"/>
      <c r="J2414" s="95"/>
      <c r="L2414" s="50"/>
      <c r="N2414" s="75"/>
      <c r="O2414" s="61"/>
      <c r="Q2414" s="56"/>
      <c r="S2414" s="62"/>
      <c r="T2414" s="73"/>
      <c r="U2414" s="62"/>
      <c r="V2414" s="62"/>
      <c r="W2414" s="52"/>
      <c r="X2414" s="57"/>
      <c r="AA2414" s="47" t="str">
        <f>CONCATENATE("&gt;",F2414,"_",C2414," ",Z2414)</f>
        <v xml:space="preserve">&gt;_ </v>
      </c>
      <c r="AB2414" s="44">
        <f>P2414</f>
        <v>0</v>
      </c>
      <c r="AH2414" s="45">
        <v>2413</v>
      </c>
    </row>
    <row r="2415" spans="1:34" ht="14.25" customHeight="1" thickTop="1" thickBot="1" x14ac:dyDescent="0.25">
      <c r="A2415" s="71">
        <v>100</v>
      </c>
      <c r="B2415" s="53">
        <f>(I2415/1000)/(A2415/1000000)</f>
        <v>0</v>
      </c>
      <c r="F2415" s="81"/>
      <c r="I2415" s="49"/>
      <c r="J2415" s="95"/>
      <c r="L2415" s="50"/>
      <c r="N2415" s="75"/>
      <c r="O2415" s="61"/>
      <c r="Q2415" s="56"/>
      <c r="S2415" s="62"/>
      <c r="T2415" s="73"/>
      <c r="U2415" s="62"/>
      <c r="V2415" s="62"/>
      <c r="W2415" s="52"/>
      <c r="X2415" s="57"/>
      <c r="AA2415" s="47" t="str">
        <f>CONCATENATE("&gt;",F2415,"_",C2415," ",Z2415)</f>
        <v xml:space="preserve">&gt;_ </v>
      </c>
      <c r="AB2415" s="44">
        <f>P2415</f>
        <v>0</v>
      </c>
      <c r="AH2415" s="45">
        <v>2414</v>
      </c>
    </row>
    <row r="2416" spans="1:34" ht="14.25" customHeight="1" thickTop="1" thickBot="1" x14ac:dyDescent="0.25">
      <c r="A2416" s="71">
        <v>100</v>
      </c>
      <c r="B2416" s="53">
        <f>(I2416/1000)/(A2416/1000000)</f>
        <v>0</v>
      </c>
      <c r="F2416" s="81"/>
      <c r="I2416" s="49"/>
      <c r="J2416" s="95"/>
      <c r="L2416" s="50"/>
      <c r="N2416" s="75"/>
      <c r="O2416" s="61"/>
      <c r="Q2416" s="56"/>
      <c r="S2416" s="62"/>
      <c r="T2416" s="73"/>
      <c r="U2416" s="62"/>
      <c r="V2416" s="62"/>
      <c r="W2416" s="52"/>
      <c r="X2416" s="57"/>
      <c r="AA2416" s="47" t="str">
        <f>CONCATENATE("&gt;",F2416,"_",C2416," ",Z2416)</f>
        <v xml:space="preserve">&gt;_ </v>
      </c>
      <c r="AB2416" s="44">
        <f>P2416</f>
        <v>0</v>
      </c>
      <c r="AH2416" s="45">
        <v>2415</v>
      </c>
    </row>
    <row r="2417" spans="1:34" ht="14.25" customHeight="1" thickTop="1" thickBot="1" x14ac:dyDescent="0.25">
      <c r="A2417" s="71">
        <v>100</v>
      </c>
      <c r="B2417" s="53">
        <f>(I2417/1000)/(A2417/1000000)</f>
        <v>0</v>
      </c>
      <c r="F2417" s="81"/>
      <c r="I2417" s="49"/>
      <c r="J2417" s="95"/>
      <c r="L2417" s="50"/>
      <c r="N2417" s="75"/>
      <c r="O2417" s="61"/>
      <c r="Q2417" s="56"/>
      <c r="S2417" s="62"/>
      <c r="T2417" s="73"/>
      <c r="U2417" s="62"/>
      <c r="V2417" s="62"/>
      <c r="W2417" s="52"/>
      <c r="X2417" s="57"/>
      <c r="AA2417" s="47" t="str">
        <f>CONCATENATE("&gt;",F2417,"_",C2417," ",Z2417)</f>
        <v xml:space="preserve">&gt;_ </v>
      </c>
      <c r="AB2417" s="44">
        <f>P2417</f>
        <v>0</v>
      </c>
      <c r="AH2417" s="45">
        <v>2416</v>
      </c>
    </row>
    <row r="2418" spans="1:34" ht="14.25" customHeight="1" thickTop="1" thickBot="1" x14ac:dyDescent="0.25">
      <c r="A2418" s="71">
        <v>100</v>
      </c>
      <c r="B2418" s="53">
        <f>(I2418/1000)/(A2418/1000000)</f>
        <v>0</v>
      </c>
      <c r="F2418" s="81"/>
      <c r="I2418" s="49"/>
      <c r="J2418" s="95"/>
      <c r="L2418" s="50"/>
      <c r="N2418" s="75"/>
      <c r="O2418" s="61"/>
      <c r="Q2418" s="56"/>
      <c r="S2418" s="62"/>
      <c r="T2418" s="73"/>
      <c r="U2418" s="62"/>
      <c r="V2418" s="62"/>
      <c r="W2418" s="52"/>
      <c r="X2418" s="57"/>
      <c r="AA2418" s="47" t="str">
        <f>CONCATENATE("&gt;",F2418,"_",C2418," ",Z2418)</f>
        <v xml:space="preserve">&gt;_ </v>
      </c>
      <c r="AB2418" s="44">
        <f>P2418</f>
        <v>0</v>
      </c>
      <c r="AH2418" s="45">
        <v>2417</v>
      </c>
    </row>
    <row r="2419" spans="1:34" ht="14.25" customHeight="1" thickTop="1" thickBot="1" x14ac:dyDescent="0.25">
      <c r="A2419" s="71">
        <v>100</v>
      </c>
      <c r="B2419" s="53">
        <f>(I2419/1000)/(A2419/1000000)</f>
        <v>0</v>
      </c>
      <c r="F2419" s="81"/>
      <c r="I2419" s="49"/>
      <c r="J2419" s="95"/>
      <c r="L2419" s="50"/>
      <c r="N2419" s="75"/>
      <c r="O2419" s="61"/>
      <c r="Q2419" s="56"/>
      <c r="S2419" s="62"/>
      <c r="T2419" s="73"/>
      <c r="U2419" s="62"/>
      <c r="V2419" s="62"/>
      <c r="W2419" s="52"/>
      <c r="X2419" s="57"/>
      <c r="AA2419" s="47" t="str">
        <f>CONCATENATE("&gt;",F2419,"_",C2419," ",Z2419)</f>
        <v xml:space="preserve">&gt;_ </v>
      </c>
      <c r="AB2419" s="44">
        <f>P2419</f>
        <v>0</v>
      </c>
      <c r="AH2419" s="45">
        <v>2418</v>
      </c>
    </row>
    <row r="2420" spans="1:34" ht="14.25" customHeight="1" thickTop="1" thickBot="1" x14ac:dyDescent="0.25">
      <c r="A2420" s="71">
        <v>100</v>
      </c>
      <c r="B2420" s="53">
        <f>(I2420/1000)/(A2420/1000000)</f>
        <v>0</v>
      </c>
      <c r="F2420" s="81"/>
      <c r="I2420" s="49"/>
      <c r="J2420" s="95"/>
      <c r="L2420" s="50"/>
      <c r="N2420" s="75"/>
      <c r="O2420" s="61"/>
      <c r="Q2420" s="56"/>
      <c r="S2420" s="62"/>
      <c r="T2420" s="73"/>
      <c r="U2420" s="62"/>
      <c r="V2420" s="62"/>
      <c r="W2420" s="52"/>
      <c r="X2420" s="57"/>
      <c r="AA2420" s="47" t="str">
        <f>CONCATENATE("&gt;",F2420,"_",C2420," ",Z2420)</f>
        <v xml:space="preserve">&gt;_ </v>
      </c>
      <c r="AB2420" s="44">
        <f>P2420</f>
        <v>0</v>
      </c>
      <c r="AH2420" s="45">
        <v>2419</v>
      </c>
    </row>
    <row r="2421" spans="1:34" ht="14.25" customHeight="1" thickTop="1" thickBot="1" x14ac:dyDescent="0.25">
      <c r="A2421" s="71">
        <v>100</v>
      </c>
      <c r="B2421" s="53">
        <f>(I2421/1000)/(A2421/1000000)</f>
        <v>0</v>
      </c>
      <c r="F2421" s="81"/>
      <c r="I2421" s="49"/>
      <c r="J2421" s="95"/>
      <c r="L2421" s="50"/>
      <c r="N2421" s="75"/>
      <c r="O2421" s="61"/>
      <c r="Q2421" s="56"/>
      <c r="S2421" s="62"/>
      <c r="T2421" s="73"/>
      <c r="U2421" s="62"/>
      <c r="V2421" s="62"/>
      <c r="W2421" s="52"/>
      <c r="X2421" s="57"/>
      <c r="AA2421" s="47" t="str">
        <f>CONCATENATE("&gt;",F2421,"_",C2421," ",Z2421)</f>
        <v xml:space="preserve">&gt;_ </v>
      </c>
      <c r="AB2421" s="44">
        <f>P2421</f>
        <v>0</v>
      </c>
      <c r="AH2421" s="45">
        <v>2420</v>
      </c>
    </row>
    <row r="2422" spans="1:34" ht="14.25" customHeight="1" thickTop="1" thickBot="1" x14ac:dyDescent="0.25">
      <c r="A2422" s="71">
        <v>100</v>
      </c>
      <c r="B2422" s="53">
        <f>(I2422/1000)/(A2422/1000000)</f>
        <v>0</v>
      </c>
      <c r="F2422" s="81"/>
      <c r="I2422" s="49"/>
      <c r="J2422" s="95"/>
      <c r="L2422" s="50"/>
      <c r="N2422" s="75"/>
      <c r="O2422" s="61"/>
      <c r="Q2422" s="56"/>
      <c r="S2422" s="62"/>
      <c r="T2422" s="73"/>
      <c r="U2422" s="62"/>
      <c r="V2422" s="62"/>
      <c r="W2422" s="52"/>
      <c r="X2422" s="57"/>
      <c r="AA2422" s="47" t="str">
        <f>CONCATENATE("&gt;",F2422,"_",C2422," ",Z2422)</f>
        <v xml:space="preserve">&gt;_ </v>
      </c>
      <c r="AB2422" s="44">
        <f>P2422</f>
        <v>0</v>
      </c>
      <c r="AH2422" s="45">
        <v>2421</v>
      </c>
    </row>
    <row r="2423" spans="1:34" ht="14.25" customHeight="1" thickTop="1" thickBot="1" x14ac:dyDescent="0.25">
      <c r="A2423" s="71">
        <v>100</v>
      </c>
      <c r="B2423" s="53">
        <f>(I2423/1000)/(A2423/1000000)</f>
        <v>0</v>
      </c>
      <c r="F2423" s="81"/>
      <c r="I2423" s="49"/>
      <c r="J2423" s="95"/>
      <c r="L2423" s="50"/>
      <c r="N2423" s="75"/>
      <c r="O2423" s="61"/>
      <c r="Q2423" s="56"/>
      <c r="S2423" s="62"/>
      <c r="T2423" s="73"/>
      <c r="U2423" s="62"/>
      <c r="V2423" s="62"/>
      <c r="W2423" s="52"/>
      <c r="X2423" s="57"/>
      <c r="AA2423" s="47" t="str">
        <f>CONCATENATE("&gt;",F2423,"_",C2423," ",Z2423)</f>
        <v xml:space="preserve">&gt;_ </v>
      </c>
      <c r="AB2423" s="44">
        <f>P2423</f>
        <v>0</v>
      </c>
      <c r="AH2423" s="45">
        <v>2422</v>
      </c>
    </row>
    <row r="2424" spans="1:34" ht="14.25" customHeight="1" thickTop="1" thickBot="1" x14ac:dyDescent="0.25">
      <c r="A2424" s="71">
        <v>100</v>
      </c>
      <c r="B2424" s="53">
        <f>(I2424/1000)/(A2424/1000000)</f>
        <v>0</v>
      </c>
      <c r="F2424" s="81"/>
      <c r="I2424" s="49"/>
      <c r="J2424" s="95"/>
      <c r="L2424" s="50"/>
      <c r="N2424" s="75"/>
      <c r="O2424" s="61"/>
      <c r="Q2424" s="56"/>
      <c r="S2424" s="62"/>
      <c r="T2424" s="73"/>
      <c r="U2424" s="62"/>
      <c r="V2424" s="62"/>
      <c r="W2424" s="52"/>
      <c r="X2424" s="57"/>
      <c r="AA2424" s="47" t="str">
        <f>CONCATENATE("&gt;",F2424,"_",C2424," ",Z2424)</f>
        <v xml:space="preserve">&gt;_ </v>
      </c>
      <c r="AB2424" s="44">
        <f>P2424</f>
        <v>0</v>
      </c>
      <c r="AH2424" s="45">
        <v>2423</v>
      </c>
    </row>
    <row r="2425" spans="1:34" ht="14.25" customHeight="1" thickTop="1" thickBot="1" x14ac:dyDescent="0.25">
      <c r="A2425" s="71">
        <v>100</v>
      </c>
      <c r="B2425" s="53">
        <f>(I2425/1000)/(A2425/1000000)</f>
        <v>0</v>
      </c>
      <c r="F2425" s="81"/>
      <c r="I2425" s="49"/>
      <c r="J2425" s="95"/>
      <c r="L2425" s="50"/>
      <c r="N2425" s="75"/>
      <c r="O2425" s="61"/>
      <c r="Q2425" s="56"/>
      <c r="S2425" s="62"/>
      <c r="T2425" s="73"/>
      <c r="U2425" s="62"/>
      <c r="V2425" s="62"/>
      <c r="W2425" s="52"/>
      <c r="X2425" s="57"/>
      <c r="AA2425" s="47" t="str">
        <f>CONCATENATE("&gt;",F2425,"_",C2425," ",Z2425)</f>
        <v xml:space="preserve">&gt;_ </v>
      </c>
      <c r="AB2425" s="44">
        <f>P2425</f>
        <v>0</v>
      </c>
      <c r="AH2425" s="45">
        <v>2424</v>
      </c>
    </row>
    <row r="2426" spans="1:34" ht="14.25" customHeight="1" thickTop="1" thickBot="1" x14ac:dyDescent="0.25">
      <c r="A2426" s="71">
        <v>100</v>
      </c>
      <c r="B2426" s="53">
        <f>(I2426/1000)/(A2426/1000000)</f>
        <v>0</v>
      </c>
      <c r="F2426" s="81"/>
      <c r="I2426" s="49"/>
      <c r="J2426" s="95"/>
      <c r="L2426" s="50"/>
      <c r="N2426" s="75"/>
      <c r="O2426" s="61"/>
      <c r="Q2426" s="56"/>
      <c r="S2426" s="62"/>
      <c r="T2426" s="73"/>
      <c r="U2426" s="62"/>
      <c r="V2426" s="62"/>
      <c r="W2426" s="52"/>
      <c r="X2426" s="57"/>
      <c r="AA2426" s="47" t="str">
        <f>CONCATENATE("&gt;",F2426,"_",C2426," ",Z2426)</f>
        <v xml:space="preserve">&gt;_ </v>
      </c>
      <c r="AB2426" s="44">
        <f>P2426</f>
        <v>0</v>
      </c>
      <c r="AH2426" s="45">
        <v>2425</v>
      </c>
    </row>
    <row r="2427" spans="1:34" ht="14.25" customHeight="1" thickTop="1" thickBot="1" x14ac:dyDescent="0.25">
      <c r="A2427" s="71">
        <v>100</v>
      </c>
      <c r="B2427" s="53">
        <f>(I2427/1000)/(A2427/1000000)</f>
        <v>0</v>
      </c>
      <c r="F2427" s="81"/>
      <c r="I2427" s="49"/>
      <c r="J2427" s="95"/>
      <c r="L2427" s="50"/>
      <c r="N2427" s="75"/>
      <c r="O2427" s="61"/>
      <c r="Q2427" s="56"/>
      <c r="S2427" s="62"/>
      <c r="T2427" s="73"/>
      <c r="U2427" s="62"/>
      <c r="V2427" s="62"/>
      <c r="W2427" s="52"/>
      <c r="X2427" s="57"/>
      <c r="AA2427" s="47" t="str">
        <f>CONCATENATE("&gt;",F2427,"_",C2427," ",Z2427)</f>
        <v xml:space="preserve">&gt;_ </v>
      </c>
      <c r="AB2427" s="44">
        <f>P2427</f>
        <v>0</v>
      </c>
      <c r="AH2427" s="45">
        <v>2426</v>
      </c>
    </row>
    <row r="2428" spans="1:34" ht="14.25" customHeight="1" thickTop="1" thickBot="1" x14ac:dyDescent="0.25">
      <c r="A2428" s="71">
        <v>100</v>
      </c>
      <c r="B2428" s="53">
        <f>(I2428/1000)/(A2428/1000000)</f>
        <v>0</v>
      </c>
      <c r="F2428" s="81"/>
      <c r="I2428" s="49"/>
      <c r="J2428" s="95"/>
      <c r="L2428" s="50"/>
      <c r="N2428" s="75"/>
      <c r="O2428" s="61"/>
      <c r="Q2428" s="56"/>
      <c r="S2428" s="62"/>
      <c r="T2428" s="73"/>
      <c r="U2428" s="62"/>
      <c r="V2428" s="62"/>
      <c r="W2428" s="52"/>
      <c r="X2428" s="57"/>
      <c r="AA2428" s="47" t="str">
        <f>CONCATENATE("&gt;",F2428,"_",C2428," ",Z2428)</f>
        <v xml:space="preserve">&gt;_ </v>
      </c>
      <c r="AB2428" s="44">
        <f>P2428</f>
        <v>0</v>
      </c>
      <c r="AH2428" s="45">
        <v>2427</v>
      </c>
    </row>
    <row r="2429" spans="1:34" ht="14.25" customHeight="1" thickTop="1" thickBot="1" x14ac:dyDescent="0.25">
      <c r="A2429" s="71">
        <v>100</v>
      </c>
      <c r="B2429" s="53">
        <f>(I2429/1000)/(A2429/1000000)</f>
        <v>0</v>
      </c>
      <c r="F2429" s="81"/>
      <c r="I2429" s="49"/>
      <c r="J2429" s="95"/>
      <c r="L2429" s="50"/>
      <c r="N2429" s="75"/>
      <c r="O2429" s="61"/>
      <c r="Q2429" s="56"/>
      <c r="S2429" s="62"/>
      <c r="T2429" s="73"/>
      <c r="U2429" s="62"/>
      <c r="V2429" s="62"/>
      <c r="W2429" s="52"/>
      <c r="X2429" s="57"/>
      <c r="AA2429" s="47" t="str">
        <f>CONCATENATE("&gt;",F2429,"_",C2429," ",Z2429)</f>
        <v xml:space="preserve">&gt;_ </v>
      </c>
      <c r="AB2429" s="44">
        <f>P2429</f>
        <v>0</v>
      </c>
      <c r="AH2429" s="45">
        <v>2428</v>
      </c>
    </row>
    <row r="2430" spans="1:34" ht="14.25" customHeight="1" thickTop="1" thickBot="1" x14ac:dyDescent="0.25">
      <c r="A2430" s="71">
        <v>100</v>
      </c>
      <c r="B2430" s="53">
        <f>(I2430/1000)/(A2430/1000000)</f>
        <v>0</v>
      </c>
      <c r="F2430" s="81"/>
      <c r="I2430" s="49"/>
      <c r="J2430" s="95"/>
      <c r="L2430" s="50"/>
      <c r="N2430" s="75"/>
      <c r="O2430" s="61"/>
      <c r="Q2430" s="56"/>
      <c r="S2430" s="62"/>
      <c r="T2430" s="73"/>
      <c r="U2430" s="62"/>
      <c r="V2430" s="62"/>
      <c r="W2430" s="52"/>
      <c r="X2430" s="57"/>
      <c r="AA2430" s="47" t="str">
        <f>CONCATENATE("&gt;",F2430,"_",C2430," ",Z2430)</f>
        <v xml:space="preserve">&gt;_ </v>
      </c>
      <c r="AB2430" s="44">
        <f>P2430</f>
        <v>0</v>
      </c>
      <c r="AH2430" s="45">
        <v>2429</v>
      </c>
    </row>
    <row r="2431" spans="1:34" ht="14.25" customHeight="1" thickTop="1" thickBot="1" x14ac:dyDescent="0.25">
      <c r="A2431" s="71">
        <v>100</v>
      </c>
      <c r="B2431" s="53">
        <f>(I2431/1000)/(A2431/1000000)</f>
        <v>0</v>
      </c>
      <c r="F2431" s="81"/>
      <c r="I2431" s="49"/>
      <c r="J2431" s="95"/>
      <c r="L2431" s="50"/>
      <c r="N2431" s="75"/>
      <c r="O2431" s="61"/>
      <c r="Q2431" s="56"/>
      <c r="S2431" s="62"/>
      <c r="T2431" s="73"/>
      <c r="U2431" s="62"/>
      <c r="V2431" s="62"/>
      <c r="W2431" s="52"/>
      <c r="X2431" s="57"/>
      <c r="AA2431" s="47" t="str">
        <f>CONCATENATE("&gt;",F2431,"_",C2431," ",Z2431)</f>
        <v xml:space="preserve">&gt;_ </v>
      </c>
      <c r="AB2431" s="44">
        <f>P2431</f>
        <v>0</v>
      </c>
      <c r="AH2431" s="45">
        <v>2430</v>
      </c>
    </row>
    <row r="2432" spans="1:34" ht="14.25" customHeight="1" thickTop="1" thickBot="1" x14ac:dyDescent="0.25">
      <c r="A2432" s="71">
        <v>100</v>
      </c>
      <c r="B2432" s="53">
        <f>(I2432/1000)/(A2432/1000000)</f>
        <v>0</v>
      </c>
      <c r="F2432" s="81"/>
      <c r="I2432" s="49"/>
      <c r="J2432" s="95"/>
      <c r="L2432" s="50"/>
      <c r="N2432" s="75"/>
      <c r="O2432" s="61"/>
      <c r="Q2432" s="56"/>
      <c r="S2432" s="62"/>
      <c r="T2432" s="73"/>
      <c r="U2432" s="62"/>
      <c r="V2432" s="62"/>
      <c r="W2432" s="52"/>
      <c r="X2432" s="57"/>
      <c r="AA2432" s="47" t="str">
        <f>CONCATENATE("&gt;",F2432,"_",C2432," ",Z2432)</f>
        <v xml:space="preserve">&gt;_ </v>
      </c>
      <c r="AB2432" s="44">
        <f>P2432</f>
        <v>0</v>
      </c>
      <c r="AH2432" s="45">
        <v>2431</v>
      </c>
    </row>
    <row r="2433" spans="1:34" ht="14.25" customHeight="1" thickTop="1" thickBot="1" x14ac:dyDescent="0.25">
      <c r="A2433" s="71">
        <v>100</v>
      </c>
      <c r="B2433" s="53">
        <f>(I2433/1000)/(A2433/1000000)</f>
        <v>0</v>
      </c>
      <c r="F2433" s="81"/>
      <c r="I2433" s="49"/>
      <c r="J2433" s="95"/>
      <c r="L2433" s="50"/>
      <c r="N2433" s="75"/>
      <c r="O2433" s="61"/>
      <c r="Q2433" s="56"/>
      <c r="S2433" s="62"/>
      <c r="T2433" s="73"/>
      <c r="U2433" s="62"/>
      <c r="V2433" s="62"/>
      <c r="W2433" s="52"/>
      <c r="X2433" s="57"/>
      <c r="AA2433" s="47" t="str">
        <f>CONCATENATE("&gt;",F2433,"_",C2433," ",Z2433)</f>
        <v xml:space="preserve">&gt;_ </v>
      </c>
      <c r="AB2433" s="44">
        <f>P2433</f>
        <v>0</v>
      </c>
      <c r="AH2433" s="45">
        <v>2432</v>
      </c>
    </row>
    <row r="2434" spans="1:34" ht="14.25" customHeight="1" thickTop="1" thickBot="1" x14ac:dyDescent="0.25">
      <c r="A2434" s="71">
        <v>100</v>
      </c>
      <c r="B2434" s="53">
        <f>(I2434/1000)/(A2434/1000000)</f>
        <v>0</v>
      </c>
      <c r="F2434" s="81"/>
      <c r="I2434" s="49"/>
      <c r="J2434" s="95"/>
      <c r="L2434" s="50"/>
      <c r="N2434" s="75"/>
      <c r="O2434" s="61"/>
      <c r="Q2434" s="56"/>
      <c r="S2434" s="62"/>
      <c r="T2434" s="73"/>
      <c r="U2434" s="62"/>
      <c r="V2434" s="62"/>
      <c r="W2434" s="52"/>
      <c r="X2434" s="57"/>
      <c r="AA2434" s="47" t="str">
        <f>CONCATENATE("&gt;",F2434,"_",C2434," ",Z2434)</f>
        <v xml:space="preserve">&gt;_ </v>
      </c>
      <c r="AB2434" s="44">
        <f>P2434</f>
        <v>0</v>
      </c>
      <c r="AH2434" s="45">
        <v>2433</v>
      </c>
    </row>
    <row r="2435" spans="1:34" ht="14.25" customHeight="1" thickTop="1" thickBot="1" x14ac:dyDescent="0.25">
      <c r="A2435" s="71">
        <v>100</v>
      </c>
      <c r="B2435" s="53">
        <f>(I2435/1000)/(A2435/1000000)</f>
        <v>0</v>
      </c>
      <c r="F2435" s="81"/>
      <c r="I2435" s="49"/>
      <c r="J2435" s="95"/>
      <c r="L2435" s="50"/>
      <c r="N2435" s="75"/>
      <c r="O2435" s="61"/>
      <c r="Q2435" s="56"/>
      <c r="S2435" s="62"/>
      <c r="T2435" s="73"/>
      <c r="U2435" s="62"/>
      <c r="V2435" s="62"/>
      <c r="W2435" s="52"/>
      <c r="X2435" s="57"/>
      <c r="AA2435" s="47" t="str">
        <f>CONCATENATE("&gt;",F2435,"_",C2435," ",Z2435)</f>
        <v xml:space="preserve">&gt;_ </v>
      </c>
      <c r="AB2435" s="44">
        <f>P2435</f>
        <v>0</v>
      </c>
      <c r="AH2435" s="45">
        <v>2434</v>
      </c>
    </row>
    <row r="2436" spans="1:34" ht="14.25" customHeight="1" thickTop="1" thickBot="1" x14ac:dyDescent="0.25">
      <c r="A2436" s="71">
        <v>100</v>
      </c>
      <c r="B2436" s="53">
        <f>(I2436/1000)/(A2436/1000000)</f>
        <v>0</v>
      </c>
      <c r="F2436" s="81"/>
      <c r="I2436" s="49"/>
      <c r="J2436" s="95"/>
      <c r="L2436" s="50"/>
      <c r="N2436" s="75"/>
      <c r="O2436" s="61"/>
      <c r="Q2436" s="56"/>
      <c r="S2436" s="62"/>
      <c r="T2436" s="73"/>
      <c r="U2436" s="62"/>
      <c r="V2436" s="62"/>
      <c r="W2436" s="52"/>
      <c r="X2436" s="57"/>
      <c r="AA2436" s="47" t="str">
        <f>CONCATENATE("&gt;",F2436,"_",C2436," ",Z2436)</f>
        <v xml:space="preserve">&gt;_ </v>
      </c>
      <c r="AB2436" s="44">
        <f>P2436</f>
        <v>0</v>
      </c>
      <c r="AH2436" s="45">
        <v>2435</v>
      </c>
    </row>
    <row r="2437" spans="1:34" ht="14.25" customHeight="1" thickTop="1" thickBot="1" x14ac:dyDescent="0.25">
      <c r="A2437" s="71">
        <v>100</v>
      </c>
      <c r="B2437" s="53">
        <f>(I2437/1000)/(A2437/1000000)</f>
        <v>0</v>
      </c>
      <c r="F2437" s="81"/>
      <c r="I2437" s="49"/>
      <c r="J2437" s="95"/>
      <c r="L2437" s="50"/>
      <c r="N2437" s="75"/>
      <c r="O2437" s="61"/>
      <c r="Q2437" s="56"/>
      <c r="S2437" s="62"/>
      <c r="T2437" s="73"/>
      <c r="U2437" s="62"/>
      <c r="V2437" s="62"/>
      <c r="W2437" s="52"/>
      <c r="X2437" s="57"/>
      <c r="AA2437" s="47" t="str">
        <f>CONCATENATE("&gt;",F2437,"_",C2437," ",Z2437)</f>
        <v xml:space="preserve">&gt;_ </v>
      </c>
      <c r="AB2437" s="44">
        <f>P2437</f>
        <v>0</v>
      </c>
      <c r="AH2437" s="45">
        <v>2436</v>
      </c>
    </row>
    <row r="2438" spans="1:34" ht="14.25" customHeight="1" thickTop="1" thickBot="1" x14ac:dyDescent="0.25">
      <c r="A2438" s="71">
        <v>100</v>
      </c>
      <c r="B2438" s="53">
        <f>(I2438/1000)/(A2438/1000000)</f>
        <v>0</v>
      </c>
      <c r="F2438" s="81"/>
      <c r="I2438" s="49"/>
      <c r="J2438" s="95"/>
      <c r="L2438" s="50"/>
      <c r="N2438" s="75"/>
      <c r="O2438" s="61"/>
      <c r="Q2438" s="56"/>
      <c r="S2438" s="62"/>
      <c r="T2438" s="73"/>
      <c r="U2438" s="62"/>
      <c r="V2438" s="62"/>
      <c r="W2438" s="52"/>
      <c r="X2438" s="57"/>
      <c r="AA2438" s="47" t="str">
        <f>CONCATENATE("&gt;",F2438,"_",C2438," ",Z2438)</f>
        <v xml:space="preserve">&gt;_ </v>
      </c>
      <c r="AB2438" s="44">
        <f>P2438</f>
        <v>0</v>
      </c>
      <c r="AH2438" s="45">
        <v>2437</v>
      </c>
    </row>
    <row r="2439" spans="1:34" ht="14.25" customHeight="1" thickTop="1" thickBot="1" x14ac:dyDescent="0.25">
      <c r="A2439" s="71">
        <v>100</v>
      </c>
      <c r="B2439" s="53">
        <f>(I2439/1000)/(A2439/1000000)</f>
        <v>0</v>
      </c>
      <c r="F2439" s="81"/>
      <c r="I2439" s="49"/>
      <c r="J2439" s="95"/>
      <c r="L2439" s="50"/>
      <c r="N2439" s="75"/>
      <c r="O2439" s="61"/>
      <c r="Q2439" s="56"/>
      <c r="S2439" s="62"/>
      <c r="T2439" s="73"/>
      <c r="U2439" s="62"/>
      <c r="V2439" s="62"/>
      <c r="W2439" s="52"/>
      <c r="X2439" s="57"/>
      <c r="AA2439" s="47" t="str">
        <f>CONCATENATE("&gt;",F2439,"_",C2439," ",Z2439)</f>
        <v xml:space="preserve">&gt;_ </v>
      </c>
      <c r="AB2439" s="44">
        <f>P2439</f>
        <v>0</v>
      </c>
      <c r="AH2439" s="45">
        <v>2438</v>
      </c>
    </row>
    <row r="2440" spans="1:34" ht="14.25" customHeight="1" thickTop="1" thickBot="1" x14ac:dyDescent="0.25">
      <c r="A2440" s="71">
        <v>100</v>
      </c>
      <c r="B2440" s="53">
        <f>(I2440/1000)/(A2440/1000000)</f>
        <v>0</v>
      </c>
      <c r="F2440" s="81"/>
      <c r="I2440" s="49"/>
      <c r="J2440" s="95"/>
      <c r="L2440" s="50"/>
      <c r="N2440" s="75"/>
      <c r="O2440" s="61"/>
      <c r="Q2440" s="56"/>
      <c r="S2440" s="62"/>
      <c r="T2440" s="73"/>
      <c r="U2440" s="62"/>
      <c r="V2440" s="62"/>
      <c r="W2440" s="52"/>
      <c r="X2440" s="57"/>
      <c r="AA2440" s="47" t="str">
        <f>CONCATENATE("&gt;",F2440,"_",C2440," ",Z2440)</f>
        <v xml:space="preserve">&gt;_ </v>
      </c>
      <c r="AB2440" s="44">
        <f>P2440</f>
        <v>0</v>
      </c>
      <c r="AH2440" s="45">
        <v>2439</v>
      </c>
    </row>
    <row r="2441" spans="1:34" ht="14.25" customHeight="1" thickTop="1" thickBot="1" x14ac:dyDescent="0.25">
      <c r="A2441" s="71">
        <v>100</v>
      </c>
      <c r="B2441" s="53">
        <f>(I2441/1000)/(A2441/1000000)</f>
        <v>0</v>
      </c>
      <c r="F2441" s="81"/>
      <c r="I2441" s="49"/>
      <c r="J2441" s="95"/>
      <c r="L2441" s="50"/>
      <c r="N2441" s="75"/>
      <c r="O2441" s="61"/>
      <c r="Q2441" s="56"/>
      <c r="S2441" s="62"/>
      <c r="T2441" s="73"/>
      <c r="U2441" s="62"/>
      <c r="V2441" s="62"/>
      <c r="W2441" s="52"/>
      <c r="X2441" s="57"/>
      <c r="AA2441" s="47" t="str">
        <f>CONCATENATE("&gt;",F2441,"_",C2441," ",Z2441)</f>
        <v xml:space="preserve">&gt;_ </v>
      </c>
      <c r="AB2441" s="44">
        <f>P2441</f>
        <v>0</v>
      </c>
      <c r="AH2441" s="45">
        <v>2440</v>
      </c>
    </row>
    <row r="2442" spans="1:34" ht="14.25" customHeight="1" thickTop="1" thickBot="1" x14ac:dyDescent="0.25">
      <c r="A2442" s="71">
        <v>100</v>
      </c>
      <c r="B2442" s="53">
        <f>(I2442/1000)/(A2442/1000000)</f>
        <v>0</v>
      </c>
      <c r="F2442" s="81"/>
      <c r="I2442" s="49"/>
      <c r="J2442" s="95"/>
      <c r="L2442" s="50"/>
      <c r="N2442" s="75"/>
      <c r="O2442" s="61"/>
      <c r="Q2442" s="56"/>
      <c r="S2442" s="62"/>
      <c r="T2442" s="73"/>
      <c r="U2442" s="62"/>
      <c r="V2442" s="62"/>
      <c r="W2442" s="52"/>
      <c r="X2442" s="57"/>
      <c r="AA2442" s="47" t="str">
        <f>CONCATENATE("&gt;",F2442,"_",C2442," ",Z2442)</f>
        <v xml:space="preserve">&gt;_ </v>
      </c>
      <c r="AB2442" s="44">
        <f>P2442</f>
        <v>0</v>
      </c>
      <c r="AH2442" s="45">
        <v>2441</v>
      </c>
    </row>
    <row r="2443" spans="1:34" ht="14.25" customHeight="1" thickTop="1" thickBot="1" x14ac:dyDescent="0.25">
      <c r="A2443" s="71">
        <v>100</v>
      </c>
      <c r="B2443" s="53">
        <f>(I2443/1000)/(A2443/1000000)</f>
        <v>0</v>
      </c>
      <c r="F2443" s="81"/>
      <c r="I2443" s="49"/>
      <c r="J2443" s="95"/>
      <c r="L2443" s="50"/>
      <c r="N2443" s="75"/>
      <c r="O2443" s="61"/>
      <c r="Q2443" s="56"/>
      <c r="S2443" s="62"/>
      <c r="T2443" s="73"/>
      <c r="U2443" s="62"/>
      <c r="V2443" s="62"/>
      <c r="W2443" s="52"/>
      <c r="X2443" s="57"/>
      <c r="AA2443" s="47" t="str">
        <f>CONCATENATE("&gt;",F2443,"_",C2443," ",Z2443)</f>
        <v xml:space="preserve">&gt;_ </v>
      </c>
      <c r="AB2443" s="44">
        <f>P2443</f>
        <v>0</v>
      </c>
      <c r="AH2443" s="45">
        <v>2442</v>
      </c>
    </row>
    <row r="2444" spans="1:34" ht="14.25" customHeight="1" thickTop="1" thickBot="1" x14ac:dyDescent="0.25">
      <c r="A2444" s="71">
        <v>100</v>
      </c>
      <c r="B2444" s="53">
        <f>(I2444/1000)/(A2444/1000000)</f>
        <v>0</v>
      </c>
      <c r="F2444" s="81"/>
      <c r="I2444" s="49"/>
      <c r="J2444" s="95"/>
      <c r="L2444" s="50"/>
      <c r="N2444" s="75"/>
      <c r="O2444" s="61"/>
      <c r="Q2444" s="56"/>
      <c r="S2444" s="62"/>
      <c r="T2444" s="73"/>
      <c r="U2444" s="62"/>
      <c r="V2444" s="62"/>
      <c r="W2444" s="52"/>
      <c r="X2444" s="57"/>
      <c r="AA2444" s="47" t="str">
        <f>CONCATENATE("&gt;",F2444,"_",C2444," ",Z2444)</f>
        <v xml:space="preserve">&gt;_ </v>
      </c>
      <c r="AB2444" s="44">
        <f>P2444</f>
        <v>0</v>
      </c>
      <c r="AH2444" s="45">
        <v>2443</v>
      </c>
    </row>
    <row r="2445" spans="1:34" ht="14.25" customHeight="1" thickTop="1" thickBot="1" x14ac:dyDescent="0.25">
      <c r="A2445" s="71">
        <v>100</v>
      </c>
      <c r="B2445" s="53">
        <f>(I2445/1000)/(A2445/1000000)</f>
        <v>0</v>
      </c>
      <c r="F2445" s="81"/>
      <c r="I2445" s="49"/>
      <c r="J2445" s="95"/>
      <c r="L2445" s="50"/>
      <c r="N2445" s="75"/>
      <c r="O2445" s="61"/>
      <c r="Q2445" s="56"/>
      <c r="S2445" s="62"/>
      <c r="T2445" s="73"/>
      <c r="U2445" s="62"/>
      <c r="V2445" s="62"/>
      <c r="W2445" s="52"/>
      <c r="X2445" s="57"/>
      <c r="AA2445" s="47" t="str">
        <f>CONCATENATE("&gt;",F2445,"_",C2445," ",Z2445)</f>
        <v xml:space="preserve">&gt;_ </v>
      </c>
      <c r="AB2445" s="44">
        <f>P2445</f>
        <v>0</v>
      </c>
      <c r="AH2445" s="45">
        <v>2444</v>
      </c>
    </row>
    <row r="2446" spans="1:34" ht="14.25" customHeight="1" thickTop="1" thickBot="1" x14ac:dyDescent="0.25">
      <c r="A2446" s="71">
        <v>100</v>
      </c>
      <c r="B2446" s="53">
        <f>(I2446/1000)/(A2446/1000000)</f>
        <v>0</v>
      </c>
      <c r="F2446" s="81"/>
      <c r="I2446" s="49"/>
      <c r="J2446" s="95"/>
      <c r="L2446" s="50"/>
      <c r="N2446" s="75"/>
      <c r="O2446" s="61"/>
      <c r="Q2446" s="56"/>
      <c r="S2446" s="62"/>
      <c r="T2446" s="73"/>
      <c r="U2446" s="62"/>
      <c r="V2446" s="62"/>
      <c r="W2446" s="52"/>
      <c r="X2446" s="57"/>
      <c r="AA2446" s="47" t="str">
        <f>CONCATENATE("&gt;",F2446,"_",C2446," ",Z2446)</f>
        <v xml:space="preserve">&gt;_ </v>
      </c>
      <c r="AB2446" s="44">
        <f>P2446</f>
        <v>0</v>
      </c>
      <c r="AH2446" s="45">
        <v>2445</v>
      </c>
    </row>
    <row r="2447" spans="1:34" ht="14.25" customHeight="1" thickTop="1" thickBot="1" x14ac:dyDescent="0.25">
      <c r="A2447" s="71">
        <v>100</v>
      </c>
      <c r="B2447" s="53">
        <f>(I2447/1000)/(A2447/1000000)</f>
        <v>0</v>
      </c>
      <c r="F2447" s="81"/>
      <c r="I2447" s="49"/>
      <c r="J2447" s="95"/>
      <c r="L2447" s="50"/>
      <c r="N2447" s="75"/>
      <c r="O2447" s="61"/>
      <c r="Q2447" s="56"/>
      <c r="S2447" s="62"/>
      <c r="T2447" s="73"/>
      <c r="U2447" s="62"/>
      <c r="V2447" s="62"/>
      <c r="W2447" s="52"/>
      <c r="X2447" s="57"/>
      <c r="AA2447" s="47" t="str">
        <f>CONCATENATE("&gt;",F2447,"_",C2447," ",Z2447)</f>
        <v xml:space="preserve">&gt;_ </v>
      </c>
      <c r="AB2447" s="44">
        <f>P2447</f>
        <v>0</v>
      </c>
      <c r="AH2447" s="45">
        <v>2446</v>
      </c>
    </row>
    <row r="2448" spans="1:34" ht="14.25" customHeight="1" thickTop="1" thickBot="1" x14ac:dyDescent="0.25">
      <c r="A2448" s="71">
        <v>100</v>
      </c>
      <c r="B2448" s="53">
        <f>(I2448/1000)/(A2448/1000000)</f>
        <v>0</v>
      </c>
      <c r="F2448" s="81"/>
      <c r="I2448" s="49"/>
      <c r="J2448" s="95"/>
      <c r="L2448" s="50"/>
      <c r="N2448" s="75"/>
      <c r="O2448" s="61"/>
      <c r="Q2448" s="56"/>
      <c r="S2448" s="62"/>
      <c r="T2448" s="73"/>
      <c r="U2448" s="62"/>
      <c r="V2448" s="62"/>
      <c r="W2448" s="52"/>
      <c r="X2448" s="57"/>
      <c r="AA2448" s="47" t="str">
        <f>CONCATENATE("&gt;",F2448,"_",C2448," ",Z2448)</f>
        <v xml:space="preserve">&gt;_ </v>
      </c>
      <c r="AB2448" s="44">
        <f>P2448</f>
        <v>0</v>
      </c>
      <c r="AH2448" s="45">
        <v>2447</v>
      </c>
    </row>
    <row r="2449" spans="1:34" ht="14.25" customHeight="1" thickTop="1" thickBot="1" x14ac:dyDescent="0.25">
      <c r="A2449" s="71">
        <v>100</v>
      </c>
      <c r="B2449" s="53">
        <f>(I2449/1000)/(A2449/1000000)</f>
        <v>0</v>
      </c>
      <c r="F2449" s="81"/>
      <c r="I2449" s="49"/>
      <c r="J2449" s="95"/>
      <c r="L2449" s="50"/>
      <c r="N2449" s="75"/>
      <c r="O2449" s="61"/>
      <c r="Q2449" s="56"/>
      <c r="S2449" s="62"/>
      <c r="T2449" s="73"/>
      <c r="U2449" s="62"/>
      <c r="V2449" s="62"/>
      <c r="W2449" s="52"/>
      <c r="X2449" s="57"/>
      <c r="AA2449" s="47" t="str">
        <f>CONCATENATE("&gt;",F2449,"_",C2449," ",Z2449)</f>
        <v xml:space="preserve">&gt;_ </v>
      </c>
      <c r="AB2449" s="44">
        <f>P2449</f>
        <v>0</v>
      </c>
      <c r="AH2449" s="45">
        <v>2448</v>
      </c>
    </row>
    <row r="2450" spans="1:34" ht="14.25" customHeight="1" thickTop="1" thickBot="1" x14ac:dyDescent="0.25">
      <c r="A2450" s="71">
        <v>100</v>
      </c>
      <c r="B2450" s="53">
        <f>(I2450/1000)/(A2450/1000000)</f>
        <v>0</v>
      </c>
      <c r="F2450" s="81"/>
      <c r="I2450" s="49"/>
      <c r="J2450" s="95"/>
      <c r="L2450" s="50"/>
      <c r="N2450" s="75"/>
      <c r="O2450" s="61"/>
      <c r="Q2450" s="56"/>
      <c r="S2450" s="62"/>
      <c r="T2450" s="73"/>
      <c r="U2450" s="62"/>
      <c r="V2450" s="62"/>
      <c r="W2450" s="52"/>
      <c r="X2450" s="57"/>
      <c r="AA2450" s="47" t="str">
        <f>CONCATENATE("&gt;",F2450,"_",C2450," ",Z2450)</f>
        <v xml:space="preserve">&gt;_ </v>
      </c>
      <c r="AB2450" s="44">
        <f>P2450</f>
        <v>0</v>
      </c>
      <c r="AH2450" s="45">
        <v>2449</v>
      </c>
    </row>
    <row r="2451" spans="1:34" ht="14.25" customHeight="1" thickTop="1" thickBot="1" x14ac:dyDescent="0.25">
      <c r="A2451" s="71">
        <v>100</v>
      </c>
      <c r="B2451" s="53">
        <f>(I2451/1000)/(A2451/1000000)</f>
        <v>0</v>
      </c>
      <c r="F2451" s="81"/>
      <c r="I2451" s="49"/>
      <c r="J2451" s="95"/>
      <c r="L2451" s="50"/>
      <c r="N2451" s="75"/>
      <c r="O2451" s="61"/>
      <c r="Q2451" s="56"/>
      <c r="S2451" s="62"/>
      <c r="T2451" s="73"/>
      <c r="U2451" s="62"/>
      <c r="V2451" s="62"/>
      <c r="W2451" s="52"/>
      <c r="X2451" s="57"/>
      <c r="AA2451" s="47" t="str">
        <f>CONCATENATE("&gt;",F2451,"_",C2451," ",Z2451)</f>
        <v xml:space="preserve">&gt;_ </v>
      </c>
      <c r="AB2451" s="44">
        <f>P2451</f>
        <v>0</v>
      </c>
      <c r="AH2451" s="45">
        <v>2450</v>
      </c>
    </row>
    <row r="2452" spans="1:34" ht="14.25" customHeight="1" thickTop="1" thickBot="1" x14ac:dyDescent="0.25">
      <c r="A2452" s="71">
        <v>100</v>
      </c>
      <c r="B2452" s="53">
        <f>(I2452/1000)/(A2452/1000000)</f>
        <v>0</v>
      </c>
      <c r="F2452" s="81"/>
      <c r="I2452" s="49"/>
      <c r="J2452" s="95"/>
      <c r="L2452" s="50"/>
      <c r="N2452" s="75"/>
      <c r="O2452" s="61"/>
      <c r="Q2452" s="56"/>
      <c r="S2452" s="62"/>
      <c r="T2452" s="73"/>
      <c r="U2452" s="62"/>
      <c r="V2452" s="62"/>
      <c r="W2452" s="52"/>
      <c r="X2452" s="57"/>
      <c r="AA2452" s="47" t="str">
        <f>CONCATENATE("&gt;",F2452,"_",C2452," ",Z2452)</f>
        <v xml:space="preserve">&gt;_ </v>
      </c>
      <c r="AB2452" s="44">
        <f>P2452</f>
        <v>0</v>
      </c>
      <c r="AH2452" s="45">
        <v>2451</v>
      </c>
    </row>
    <row r="2453" spans="1:34" ht="14.25" customHeight="1" thickTop="1" thickBot="1" x14ac:dyDescent="0.25">
      <c r="A2453" s="71">
        <v>100</v>
      </c>
      <c r="B2453" s="53">
        <f>(I2453/1000)/(A2453/1000000)</f>
        <v>0</v>
      </c>
      <c r="F2453" s="81"/>
      <c r="I2453" s="49"/>
      <c r="J2453" s="95"/>
      <c r="L2453" s="50"/>
      <c r="N2453" s="75"/>
      <c r="O2453" s="61"/>
      <c r="Q2453" s="56"/>
      <c r="S2453" s="62"/>
      <c r="T2453" s="73"/>
      <c r="U2453" s="62"/>
      <c r="V2453" s="62"/>
      <c r="W2453" s="52"/>
      <c r="X2453" s="57"/>
      <c r="AA2453" s="47" t="str">
        <f>CONCATENATE("&gt;",F2453,"_",C2453," ",Z2453)</f>
        <v xml:space="preserve">&gt;_ </v>
      </c>
      <c r="AB2453" s="44">
        <f>P2453</f>
        <v>0</v>
      </c>
      <c r="AH2453" s="45">
        <v>2452</v>
      </c>
    </row>
    <row r="2454" spans="1:34" ht="14.25" customHeight="1" thickTop="1" thickBot="1" x14ac:dyDescent="0.25">
      <c r="A2454" s="71">
        <v>100</v>
      </c>
      <c r="B2454" s="53">
        <f>(I2454/1000)/(A2454/1000000)</f>
        <v>0</v>
      </c>
      <c r="F2454" s="81"/>
      <c r="I2454" s="49"/>
      <c r="J2454" s="95"/>
      <c r="L2454" s="50"/>
      <c r="N2454" s="75"/>
      <c r="O2454" s="61"/>
      <c r="Q2454" s="56"/>
      <c r="S2454" s="62"/>
      <c r="T2454" s="73"/>
      <c r="U2454" s="62"/>
      <c r="V2454" s="62"/>
      <c r="W2454" s="52"/>
      <c r="X2454" s="57"/>
      <c r="AA2454" s="47" t="str">
        <f>CONCATENATE("&gt;",F2454,"_",C2454," ",Z2454)</f>
        <v xml:space="preserve">&gt;_ </v>
      </c>
      <c r="AB2454" s="44">
        <f>P2454</f>
        <v>0</v>
      </c>
      <c r="AH2454" s="45">
        <v>2453</v>
      </c>
    </row>
    <row r="2455" spans="1:34" ht="14.25" customHeight="1" thickTop="1" thickBot="1" x14ac:dyDescent="0.25">
      <c r="A2455" s="71">
        <v>100</v>
      </c>
      <c r="B2455" s="53">
        <f>(I2455/1000)/(A2455/1000000)</f>
        <v>0</v>
      </c>
      <c r="F2455" s="81"/>
      <c r="I2455" s="49"/>
      <c r="J2455" s="95"/>
      <c r="L2455" s="50"/>
      <c r="N2455" s="75"/>
      <c r="O2455" s="61"/>
      <c r="Q2455" s="56"/>
      <c r="S2455" s="62"/>
      <c r="T2455" s="73"/>
      <c r="U2455" s="62"/>
      <c r="V2455" s="62"/>
      <c r="W2455" s="52"/>
      <c r="X2455" s="57"/>
      <c r="AA2455" s="47" t="str">
        <f>CONCATENATE("&gt;",F2455,"_",C2455," ",Z2455)</f>
        <v xml:space="preserve">&gt;_ </v>
      </c>
      <c r="AB2455" s="44">
        <f>P2455</f>
        <v>0</v>
      </c>
      <c r="AH2455" s="45">
        <v>2454</v>
      </c>
    </row>
    <row r="2456" spans="1:34" ht="14.25" customHeight="1" thickTop="1" thickBot="1" x14ac:dyDescent="0.25">
      <c r="A2456" s="71">
        <v>100</v>
      </c>
      <c r="B2456" s="53">
        <f>(I2456/1000)/(A2456/1000000)</f>
        <v>0</v>
      </c>
      <c r="F2456" s="81"/>
      <c r="I2456" s="49"/>
      <c r="J2456" s="95"/>
      <c r="L2456" s="50"/>
      <c r="N2456" s="75"/>
      <c r="O2456" s="61"/>
      <c r="Q2456" s="56"/>
      <c r="S2456" s="62"/>
      <c r="T2456" s="73"/>
      <c r="U2456" s="62"/>
      <c r="V2456" s="62"/>
      <c r="W2456" s="52"/>
      <c r="X2456" s="57"/>
      <c r="AA2456" s="47" t="str">
        <f>CONCATENATE("&gt;",F2456,"_",C2456," ",Z2456)</f>
        <v xml:space="preserve">&gt;_ </v>
      </c>
      <c r="AB2456" s="44">
        <f>P2456</f>
        <v>0</v>
      </c>
      <c r="AH2456" s="45">
        <v>2455</v>
      </c>
    </row>
    <row r="2457" spans="1:34" ht="14.25" customHeight="1" thickTop="1" thickBot="1" x14ac:dyDescent="0.25">
      <c r="A2457" s="71">
        <v>100</v>
      </c>
      <c r="B2457" s="53">
        <f>(I2457/1000)/(A2457/1000000)</f>
        <v>0</v>
      </c>
      <c r="F2457" s="81"/>
      <c r="I2457" s="49"/>
      <c r="J2457" s="95"/>
      <c r="L2457" s="50"/>
      <c r="N2457" s="75"/>
      <c r="O2457" s="61"/>
      <c r="Q2457" s="56"/>
      <c r="S2457" s="62"/>
      <c r="T2457" s="73"/>
      <c r="U2457" s="62"/>
      <c r="V2457" s="62"/>
      <c r="W2457" s="52"/>
      <c r="X2457" s="57"/>
      <c r="AA2457" s="47" t="str">
        <f>CONCATENATE("&gt;",F2457,"_",C2457," ",Z2457)</f>
        <v xml:space="preserve">&gt;_ </v>
      </c>
      <c r="AB2457" s="44">
        <f>P2457</f>
        <v>0</v>
      </c>
      <c r="AH2457" s="45">
        <v>2456</v>
      </c>
    </row>
    <row r="2458" spans="1:34" ht="14.25" customHeight="1" thickTop="1" thickBot="1" x14ac:dyDescent="0.25">
      <c r="A2458" s="71">
        <v>100</v>
      </c>
      <c r="B2458" s="53">
        <f>(I2458/1000)/(A2458/1000000)</f>
        <v>0</v>
      </c>
      <c r="F2458" s="81"/>
      <c r="I2458" s="49"/>
      <c r="J2458" s="95"/>
      <c r="L2458" s="50"/>
      <c r="N2458" s="75"/>
      <c r="O2458" s="61"/>
      <c r="Q2458" s="56"/>
      <c r="S2458" s="62"/>
      <c r="T2458" s="73"/>
      <c r="U2458" s="62"/>
      <c r="V2458" s="62"/>
      <c r="W2458" s="52"/>
      <c r="X2458" s="57"/>
      <c r="AA2458" s="47" t="str">
        <f>CONCATENATE("&gt;",F2458,"_",C2458," ",Z2458)</f>
        <v xml:space="preserve">&gt;_ </v>
      </c>
      <c r="AB2458" s="44">
        <f>P2458</f>
        <v>0</v>
      </c>
      <c r="AH2458" s="45">
        <v>2457</v>
      </c>
    </row>
    <row r="2459" spans="1:34" ht="14.25" customHeight="1" thickTop="1" thickBot="1" x14ac:dyDescent="0.25">
      <c r="A2459" s="71">
        <v>100</v>
      </c>
      <c r="B2459" s="53">
        <f>(I2459/1000)/(A2459/1000000)</f>
        <v>0</v>
      </c>
      <c r="F2459" s="81"/>
      <c r="I2459" s="49"/>
      <c r="J2459" s="95"/>
      <c r="L2459" s="50"/>
      <c r="N2459" s="75"/>
      <c r="O2459" s="61"/>
      <c r="Q2459" s="56"/>
      <c r="S2459" s="62"/>
      <c r="T2459" s="73"/>
      <c r="U2459" s="62"/>
      <c r="V2459" s="62"/>
      <c r="W2459" s="52"/>
      <c r="X2459" s="57"/>
      <c r="AA2459" s="47" t="str">
        <f>CONCATENATE("&gt;",F2459,"_",C2459," ",Z2459)</f>
        <v xml:space="preserve">&gt;_ </v>
      </c>
      <c r="AB2459" s="44">
        <f>P2459</f>
        <v>0</v>
      </c>
      <c r="AH2459" s="45">
        <v>2458</v>
      </c>
    </row>
    <row r="2460" spans="1:34" ht="14.25" customHeight="1" thickTop="1" thickBot="1" x14ac:dyDescent="0.25">
      <c r="A2460" s="71">
        <v>100</v>
      </c>
      <c r="B2460" s="53">
        <f>(I2460/1000)/(A2460/1000000)</f>
        <v>0</v>
      </c>
      <c r="F2460" s="81"/>
      <c r="I2460" s="49"/>
      <c r="J2460" s="95"/>
      <c r="L2460" s="50"/>
      <c r="N2460" s="75"/>
      <c r="O2460" s="61"/>
      <c r="Q2460" s="56"/>
      <c r="S2460" s="62"/>
      <c r="T2460" s="73"/>
      <c r="U2460" s="62"/>
      <c r="V2460" s="62"/>
      <c r="W2460" s="52"/>
      <c r="X2460" s="57"/>
      <c r="AA2460" s="47" t="str">
        <f>CONCATENATE("&gt;",F2460,"_",C2460," ",Z2460)</f>
        <v xml:space="preserve">&gt;_ </v>
      </c>
      <c r="AB2460" s="44">
        <f>P2460</f>
        <v>0</v>
      </c>
      <c r="AH2460" s="45">
        <v>2459</v>
      </c>
    </row>
    <row r="2461" spans="1:34" ht="14.25" customHeight="1" thickTop="1" thickBot="1" x14ac:dyDescent="0.25">
      <c r="A2461" s="71">
        <v>100</v>
      </c>
      <c r="B2461" s="53">
        <f>(I2461/1000)/(A2461/1000000)</f>
        <v>0</v>
      </c>
      <c r="F2461" s="81"/>
      <c r="I2461" s="49"/>
      <c r="J2461" s="95"/>
      <c r="L2461" s="50"/>
      <c r="N2461" s="75"/>
      <c r="O2461" s="61"/>
      <c r="Q2461" s="56"/>
      <c r="S2461" s="62"/>
      <c r="T2461" s="73"/>
      <c r="U2461" s="62"/>
      <c r="V2461" s="62"/>
      <c r="W2461" s="52"/>
      <c r="X2461" s="57"/>
      <c r="AA2461" s="47" t="str">
        <f>CONCATENATE("&gt;",F2461,"_",C2461," ",Z2461)</f>
        <v xml:space="preserve">&gt;_ </v>
      </c>
      <c r="AB2461" s="44">
        <f>P2461</f>
        <v>0</v>
      </c>
      <c r="AH2461" s="45">
        <v>2460</v>
      </c>
    </row>
    <row r="2462" spans="1:34" ht="14.25" customHeight="1" thickTop="1" thickBot="1" x14ac:dyDescent="0.25">
      <c r="A2462" s="71">
        <v>100</v>
      </c>
      <c r="B2462" s="53">
        <f>(I2462/1000)/(A2462/1000000)</f>
        <v>0</v>
      </c>
      <c r="F2462" s="81"/>
      <c r="I2462" s="49"/>
      <c r="J2462" s="95"/>
      <c r="L2462" s="50"/>
      <c r="N2462" s="75"/>
      <c r="O2462" s="61"/>
      <c r="Q2462" s="56"/>
      <c r="S2462" s="62"/>
      <c r="T2462" s="73"/>
      <c r="U2462" s="62"/>
      <c r="V2462" s="62"/>
      <c r="W2462" s="52"/>
      <c r="X2462" s="57"/>
      <c r="AA2462" s="47" t="str">
        <f>CONCATENATE("&gt;",F2462,"_",C2462," ",Z2462)</f>
        <v xml:space="preserve">&gt;_ </v>
      </c>
      <c r="AB2462" s="44">
        <f>P2462</f>
        <v>0</v>
      </c>
      <c r="AH2462" s="45">
        <v>2461</v>
      </c>
    </row>
    <row r="2463" spans="1:34" ht="14.25" customHeight="1" thickTop="1" thickBot="1" x14ac:dyDescent="0.25">
      <c r="A2463" s="71">
        <v>100</v>
      </c>
      <c r="B2463" s="53">
        <f>(I2463/1000)/(A2463/1000000)</f>
        <v>0</v>
      </c>
      <c r="F2463" s="81"/>
      <c r="I2463" s="49"/>
      <c r="J2463" s="95"/>
      <c r="L2463" s="50"/>
      <c r="N2463" s="75"/>
      <c r="O2463" s="61"/>
      <c r="Q2463" s="56"/>
      <c r="S2463" s="62"/>
      <c r="T2463" s="73"/>
      <c r="U2463" s="62"/>
      <c r="V2463" s="62"/>
      <c r="W2463" s="52"/>
      <c r="X2463" s="57"/>
      <c r="AA2463" s="47" t="str">
        <f>CONCATENATE("&gt;",F2463,"_",C2463," ",Z2463)</f>
        <v xml:space="preserve">&gt;_ </v>
      </c>
      <c r="AB2463" s="44">
        <f>P2463</f>
        <v>0</v>
      </c>
      <c r="AH2463" s="45">
        <v>2462</v>
      </c>
    </row>
    <row r="2464" spans="1:34" ht="14.25" customHeight="1" thickTop="1" thickBot="1" x14ac:dyDescent="0.25">
      <c r="A2464" s="71">
        <v>100</v>
      </c>
      <c r="B2464" s="53">
        <f>(I2464/1000)/(A2464/1000000)</f>
        <v>0</v>
      </c>
      <c r="F2464" s="81"/>
      <c r="I2464" s="49"/>
      <c r="J2464" s="95"/>
      <c r="L2464" s="50"/>
      <c r="N2464" s="75"/>
      <c r="O2464" s="61"/>
      <c r="Q2464" s="56"/>
      <c r="S2464" s="62"/>
      <c r="T2464" s="73"/>
      <c r="U2464" s="62"/>
      <c r="V2464" s="62"/>
      <c r="W2464" s="52"/>
      <c r="X2464" s="57"/>
      <c r="AA2464" s="47" t="str">
        <f>CONCATENATE("&gt;",F2464,"_",C2464," ",Z2464)</f>
        <v xml:space="preserve">&gt;_ </v>
      </c>
      <c r="AB2464" s="44">
        <f>P2464</f>
        <v>0</v>
      </c>
      <c r="AH2464" s="45">
        <v>2463</v>
      </c>
    </row>
    <row r="2465" spans="1:34" ht="14.25" customHeight="1" thickTop="1" thickBot="1" x14ac:dyDescent="0.25">
      <c r="A2465" s="71">
        <v>100</v>
      </c>
      <c r="B2465" s="53">
        <f>(I2465/1000)/(A2465/1000000)</f>
        <v>0</v>
      </c>
      <c r="F2465" s="81"/>
      <c r="I2465" s="49"/>
      <c r="J2465" s="95"/>
      <c r="L2465" s="50"/>
      <c r="N2465" s="75"/>
      <c r="O2465" s="61"/>
      <c r="Q2465" s="56"/>
      <c r="S2465" s="62"/>
      <c r="T2465" s="73"/>
      <c r="U2465" s="62"/>
      <c r="V2465" s="62"/>
      <c r="W2465" s="52"/>
      <c r="X2465" s="57"/>
      <c r="AA2465" s="47" t="str">
        <f>CONCATENATE("&gt;",F2465,"_",C2465," ",Z2465)</f>
        <v xml:space="preserve">&gt;_ </v>
      </c>
      <c r="AB2465" s="44">
        <f>P2465</f>
        <v>0</v>
      </c>
      <c r="AH2465" s="45">
        <v>2464</v>
      </c>
    </row>
    <row r="2466" spans="1:34" ht="14.25" customHeight="1" thickTop="1" thickBot="1" x14ac:dyDescent="0.25">
      <c r="A2466" s="71">
        <v>100</v>
      </c>
      <c r="B2466" s="53">
        <f>(I2466/1000)/(A2466/1000000)</f>
        <v>0</v>
      </c>
      <c r="F2466" s="81"/>
      <c r="I2466" s="49"/>
      <c r="J2466" s="95"/>
      <c r="L2466" s="50"/>
      <c r="N2466" s="75"/>
      <c r="O2466" s="61"/>
      <c r="Q2466" s="56"/>
      <c r="S2466" s="62"/>
      <c r="T2466" s="73"/>
      <c r="U2466" s="62"/>
      <c r="V2466" s="62"/>
      <c r="W2466" s="52"/>
      <c r="X2466" s="57"/>
      <c r="AA2466" s="47" t="str">
        <f>CONCATENATE("&gt;",F2466,"_",C2466," ",Z2466)</f>
        <v xml:space="preserve">&gt;_ </v>
      </c>
      <c r="AB2466" s="44">
        <f>P2466</f>
        <v>0</v>
      </c>
      <c r="AH2466" s="45">
        <v>2465</v>
      </c>
    </row>
    <row r="2467" spans="1:34" ht="14.25" customHeight="1" thickTop="1" thickBot="1" x14ac:dyDescent="0.25">
      <c r="A2467" s="71">
        <v>100</v>
      </c>
      <c r="B2467" s="53">
        <f>(I2467/1000)/(A2467/1000000)</f>
        <v>0</v>
      </c>
      <c r="F2467" s="81"/>
      <c r="I2467" s="49"/>
      <c r="J2467" s="95"/>
      <c r="L2467" s="50"/>
      <c r="N2467" s="75"/>
      <c r="O2467" s="61"/>
      <c r="Q2467" s="56"/>
      <c r="S2467" s="62"/>
      <c r="T2467" s="73"/>
      <c r="U2467" s="62"/>
      <c r="V2467" s="62"/>
      <c r="W2467" s="52"/>
      <c r="X2467" s="57"/>
      <c r="AA2467" s="47" t="str">
        <f>CONCATENATE("&gt;",F2467,"_",C2467," ",Z2467)</f>
        <v xml:space="preserve">&gt;_ </v>
      </c>
      <c r="AB2467" s="44">
        <f>P2467</f>
        <v>0</v>
      </c>
      <c r="AH2467" s="45">
        <v>2466</v>
      </c>
    </row>
    <row r="2468" spans="1:34" ht="14.25" customHeight="1" thickTop="1" thickBot="1" x14ac:dyDescent="0.25">
      <c r="A2468" s="71">
        <v>100</v>
      </c>
      <c r="B2468" s="53">
        <f>(I2468/1000)/(A2468/1000000)</f>
        <v>0</v>
      </c>
      <c r="F2468" s="81"/>
      <c r="I2468" s="49"/>
      <c r="J2468" s="95"/>
      <c r="L2468" s="50"/>
      <c r="N2468" s="75"/>
      <c r="O2468" s="61"/>
      <c r="Q2468" s="56"/>
      <c r="S2468" s="62"/>
      <c r="T2468" s="73"/>
      <c r="U2468" s="62"/>
      <c r="V2468" s="62"/>
      <c r="W2468" s="52"/>
      <c r="X2468" s="57"/>
      <c r="AA2468" s="47" t="str">
        <f>CONCATENATE("&gt;",F2468,"_",C2468," ",Z2468)</f>
        <v xml:space="preserve">&gt;_ </v>
      </c>
      <c r="AB2468" s="44">
        <f>P2468</f>
        <v>0</v>
      </c>
      <c r="AH2468" s="45">
        <v>2467</v>
      </c>
    </row>
    <row r="2469" spans="1:34" ht="14.25" customHeight="1" thickTop="1" thickBot="1" x14ac:dyDescent="0.25">
      <c r="A2469" s="71">
        <v>100</v>
      </c>
      <c r="B2469" s="53">
        <f>(I2469/1000)/(A2469/1000000)</f>
        <v>0</v>
      </c>
      <c r="F2469" s="81"/>
      <c r="I2469" s="49"/>
      <c r="J2469" s="95"/>
      <c r="L2469" s="50"/>
      <c r="N2469" s="75"/>
      <c r="O2469" s="61"/>
      <c r="Q2469" s="56"/>
      <c r="S2469" s="62"/>
      <c r="T2469" s="73"/>
      <c r="U2469" s="62"/>
      <c r="V2469" s="62"/>
      <c r="W2469" s="52"/>
      <c r="X2469" s="57"/>
      <c r="AA2469" s="47" t="str">
        <f>CONCATENATE("&gt;",F2469,"_",C2469," ",Z2469)</f>
        <v xml:space="preserve">&gt;_ </v>
      </c>
      <c r="AB2469" s="44">
        <f>P2469</f>
        <v>0</v>
      </c>
      <c r="AH2469" s="45">
        <v>2468</v>
      </c>
    </row>
    <row r="2470" spans="1:34" ht="14.25" customHeight="1" thickTop="1" thickBot="1" x14ac:dyDescent="0.25">
      <c r="A2470" s="71">
        <v>100</v>
      </c>
      <c r="B2470" s="53">
        <f>(I2470/1000)/(A2470/1000000)</f>
        <v>0</v>
      </c>
      <c r="F2470" s="81"/>
      <c r="I2470" s="49"/>
      <c r="J2470" s="95"/>
      <c r="L2470" s="50"/>
      <c r="N2470" s="75"/>
      <c r="O2470" s="61"/>
      <c r="Q2470" s="56"/>
      <c r="S2470" s="62"/>
      <c r="T2470" s="73"/>
      <c r="U2470" s="62"/>
      <c r="V2470" s="62"/>
      <c r="W2470" s="52"/>
      <c r="X2470" s="57"/>
      <c r="AA2470" s="47" t="str">
        <f>CONCATENATE("&gt;",F2470,"_",C2470," ",Z2470)</f>
        <v xml:space="preserve">&gt;_ </v>
      </c>
      <c r="AB2470" s="44">
        <f>P2470</f>
        <v>0</v>
      </c>
      <c r="AH2470" s="45">
        <v>2469</v>
      </c>
    </row>
    <row r="2471" spans="1:34" ht="14.25" customHeight="1" thickTop="1" thickBot="1" x14ac:dyDescent="0.25">
      <c r="A2471" s="71">
        <v>100</v>
      </c>
      <c r="B2471" s="53">
        <f>(I2471/1000)/(A2471/1000000)</f>
        <v>0</v>
      </c>
      <c r="F2471" s="81"/>
      <c r="I2471" s="49"/>
      <c r="J2471" s="95"/>
      <c r="L2471" s="50"/>
      <c r="N2471" s="75"/>
      <c r="O2471" s="61"/>
      <c r="Q2471" s="56"/>
      <c r="S2471" s="62"/>
      <c r="T2471" s="73"/>
      <c r="U2471" s="62"/>
      <c r="V2471" s="62"/>
      <c r="W2471" s="52"/>
      <c r="X2471" s="57"/>
      <c r="AA2471" s="47" t="str">
        <f>CONCATENATE("&gt;",F2471,"_",C2471," ",Z2471)</f>
        <v xml:space="preserve">&gt;_ </v>
      </c>
      <c r="AB2471" s="44">
        <f>P2471</f>
        <v>0</v>
      </c>
      <c r="AH2471" s="45">
        <v>2470</v>
      </c>
    </row>
    <row r="2472" spans="1:34" ht="14.25" customHeight="1" thickTop="1" thickBot="1" x14ac:dyDescent="0.25">
      <c r="A2472" s="71">
        <v>100</v>
      </c>
      <c r="B2472" s="53">
        <f>(I2472/1000)/(A2472/1000000)</f>
        <v>0</v>
      </c>
      <c r="F2472" s="81"/>
      <c r="I2472" s="49"/>
      <c r="J2472" s="95"/>
      <c r="L2472" s="50"/>
      <c r="N2472" s="75"/>
      <c r="O2472" s="61"/>
      <c r="Q2472" s="56"/>
      <c r="S2472" s="62"/>
      <c r="T2472" s="73"/>
      <c r="U2472" s="62"/>
      <c r="V2472" s="62"/>
      <c r="W2472" s="52"/>
      <c r="X2472" s="57"/>
      <c r="AA2472" s="47" t="str">
        <f>CONCATENATE("&gt;",F2472,"_",C2472," ",Z2472)</f>
        <v xml:space="preserve">&gt;_ </v>
      </c>
      <c r="AB2472" s="44">
        <f>P2472</f>
        <v>0</v>
      </c>
      <c r="AH2472" s="45">
        <v>2471</v>
      </c>
    </row>
    <row r="2473" spans="1:34" ht="14.25" customHeight="1" thickTop="1" thickBot="1" x14ac:dyDescent="0.25">
      <c r="A2473" s="71">
        <v>100</v>
      </c>
      <c r="B2473" s="53">
        <f>(I2473/1000)/(A2473/1000000)</f>
        <v>0</v>
      </c>
      <c r="F2473" s="81"/>
      <c r="I2473" s="49"/>
      <c r="J2473" s="95"/>
      <c r="L2473" s="50"/>
      <c r="N2473" s="75"/>
      <c r="O2473" s="61"/>
      <c r="Q2473" s="56"/>
      <c r="S2473" s="62"/>
      <c r="T2473" s="73"/>
      <c r="U2473" s="62"/>
      <c r="V2473" s="62"/>
      <c r="W2473" s="52"/>
      <c r="X2473" s="57"/>
      <c r="AA2473" s="47" t="str">
        <f>CONCATENATE("&gt;",F2473,"_",C2473," ",Z2473)</f>
        <v xml:space="preserve">&gt;_ </v>
      </c>
      <c r="AB2473" s="44">
        <f>P2473</f>
        <v>0</v>
      </c>
      <c r="AH2473" s="45">
        <v>2472</v>
      </c>
    </row>
    <row r="2474" spans="1:34" ht="14.25" customHeight="1" thickTop="1" thickBot="1" x14ac:dyDescent="0.25">
      <c r="A2474" s="71">
        <v>100</v>
      </c>
      <c r="B2474" s="53">
        <f>(I2474/1000)/(A2474/1000000)</f>
        <v>0</v>
      </c>
      <c r="F2474" s="81"/>
      <c r="I2474" s="49"/>
      <c r="J2474" s="95"/>
      <c r="L2474" s="50"/>
      <c r="N2474" s="75"/>
      <c r="O2474" s="61"/>
      <c r="Q2474" s="56"/>
      <c r="S2474" s="62"/>
      <c r="T2474" s="73"/>
      <c r="U2474" s="62"/>
      <c r="V2474" s="62"/>
      <c r="W2474" s="52"/>
      <c r="X2474" s="57"/>
      <c r="AA2474" s="47" t="str">
        <f>CONCATENATE("&gt;",F2474,"_",C2474," ",Z2474)</f>
        <v xml:space="preserve">&gt;_ </v>
      </c>
      <c r="AB2474" s="44">
        <f>P2474</f>
        <v>0</v>
      </c>
      <c r="AH2474" s="45">
        <v>2473</v>
      </c>
    </row>
    <row r="2475" spans="1:34" ht="14.25" customHeight="1" thickTop="1" thickBot="1" x14ac:dyDescent="0.25">
      <c r="A2475" s="71">
        <v>100</v>
      </c>
      <c r="B2475" s="53">
        <f>(I2475/1000)/(A2475/1000000)</f>
        <v>0</v>
      </c>
      <c r="F2475" s="81"/>
      <c r="I2475" s="49"/>
      <c r="J2475" s="95"/>
      <c r="L2475" s="50"/>
      <c r="N2475" s="75"/>
      <c r="O2475" s="61"/>
      <c r="Q2475" s="56"/>
      <c r="S2475" s="62"/>
      <c r="T2475" s="73"/>
      <c r="U2475" s="62"/>
      <c r="V2475" s="62"/>
      <c r="W2475" s="52"/>
      <c r="X2475" s="57"/>
      <c r="AA2475" s="47" t="str">
        <f>CONCATENATE("&gt;",F2475,"_",C2475," ",Z2475)</f>
        <v xml:space="preserve">&gt;_ </v>
      </c>
      <c r="AB2475" s="44">
        <f>P2475</f>
        <v>0</v>
      </c>
      <c r="AH2475" s="45">
        <v>2474</v>
      </c>
    </row>
    <row r="2476" spans="1:34" ht="14.25" customHeight="1" thickTop="1" thickBot="1" x14ac:dyDescent="0.25">
      <c r="A2476" s="71">
        <v>100</v>
      </c>
      <c r="B2476" s="53">
        <f>(I2476/1000)/(A2476/1000000)</f>
        <v>0</v>
      </c>
      <c r="F2476" s="81"/>
      <c r="I2476" s="49"/>
      <c r="J2476" s="95"/>
      <c r="L2476" s="50"/>
      <c r="N2476" s="75"/>
      <c r="O2476" s="61"/>
      <c r="Q2476" s="56"/>
      <c r="S2476" s="62"/>
      <c r="T2476" s="73"/>
      <c r="U2476" s="62"/>
      <c r="V2476" s="62"/>
      <c r="W2476" s="52"/>
      <c r="X2476" s="57"/>
      <c r="AA2476" s="47" t="str">
        <f>CONCATENATE("&gt;",F2476,"_",C2476," ",Z2476)</f>
        <v xml:space="preserve">&gt;_ </v>
      </c>
      <c r="AB2476" s="44">
        <f>P2476</f>
        <v>0</v>
      </c>
      <c r="AH2476" s="45">
        <v>2475</v>
      </c>
    </row>
    <row r="2477" spans="1:34" ht="14.25" customHeight="1" thickTop="1" thickBot="1" x14ac:dyDescent="0.25">
      <c r="A2477" s="71">
        <v>100</v>
      </c>
      <c r="B2477" s="53">
        <f>(I2477/1000)/(A2477/1000000)</f>
        <v>0</v>
      </c>
      <c r="F2477" s="81"/>
      <c r="I2477" s="49"/>
      <c r="J2477" s="95"/>
      <c r="L2477" s="50"/>
      <c r="N2477" s="75"/>
      <c r="O2477" s="61"/>
      <c r="Q2477" s="56"/>
      <c r="S2477" s="62"/>
      <c r="T2477" s="73"/>
      <c r="U2477" s="62"/>
      <c r="V2477" s="62"/>
      <c r="W2477" s="52"/>
      <c r="X2477" s="57"/>
      <c r="AA2477" s="47" t="str">
        <f>CONCATENATE("&gt;",F2477,"_",C2477," ",Z2477)</f>
        <v xml:space="preserve">&gt;_ </v>
      </c>
      <c r="AB2477" s="44">
        <f>P2477</f>
        <v>0</v>
      </c>
      <c r="AH2477" s="45">
        <v>2476</v>
      </c>
    </row>
    <row r="2478" spans="1:34" ht="14.25" customHeight="1" thickTop="1" thickBot="1" x14ac:dyDescent="0.25">
      <c r="A2478" s="71">
        <v>100</v>
      </c>
      <c r="B2478" s="53">
        <f>(I2478/1000)/(A2478/1000000)</f>
        <v>0</v>
      </c>
      <c r="F2478" s="81"/>
      <c r="I2478" s="49"/>
      <c r="J2478" s="95"/>
      <c r="L2478" s="50"/>
      <c r="N2478" s="75"/>
      <c r="O2478" s="61"/>
      <c r="Q2478" s="56"/>
      <c r="S2478" s="62"/>
      <c r="T2478" s="73"/>
      <c r="U2478" s="62"/>
      <c r="V2478" s="62"/>
      <c r="W2478" s="52"/>
      <c r="X2478" s="57"/>
      <c r="AA2478" s="47" t="str">
        <f>CONCATENATE("&gt;",F2478,"_",C2478," ",Z2478)</f>
        <v xml:space="preserve">&gt;_ </v>
      </c>
      <c r="AB2478" s="44">
        <f>P2478</f>
        <v>0</v>
      </c>
      <c r="AH2478" s="45">
        <v>2477</v>
      </c>
    </row>
    <row r="2479" spans="1:34" ht="14.25" customHeight="1" thickTop="1" thickBot="1" x14ac:dyDescent="0.25">
      <c r="A2479" s="71">
        <v>100</v>
      </c>
      <c r="B2479" s="53">
        <f>(I2479/1000)/(A2479/1000000)</f>
        <v>0</v>
      </c>
      <c r="F2479" s="81"/>
      <c r="I2479" s="49"/>
      <c r="J2479" s="95"/>
      <c r="L2479" s="50"/>
      <c r="N2479" s="75"/>
      <c r="O2479" s="61"/>
      <c r="Q2479" s="56"/>
      <c r="S2479" s="62"/>
      <c r="T2479" s="73"/>
      <c r="U2479" s="62"/>
      <c r="V2479" s="62"/>
      <c r="W2479" s="52"/>
      <c r="X2479" s="57"/>
      <c r="AA2479" s="47" t="str">
        <f>CONCATENATE("&gt;",F2479,"_",C2479," ",Z2479)</f>
        <v xml:space="preserve">&gt;_ </v>
      </c>
      <c r="AB2479" s="44">
        <f>P2479</f>
        <v>0</v>
      </c>
      <c r="AH2479" s="45">
        <v>2478</v>
      </c>
    </row>
    <row r="2480" spans="1:34" ht="14.25" customHeight="1" thickTop="1" thickBot="1" x14ac:dyDescent="0.25">
      <c r="A2480" s="71">
        <v>100</v>
      </c>
      <c r="B2480" s="53">
        <f>(I2480/1000)/(A2480/1000000)</f>
        <v>0</v>
      </c>
      <c r="F2480" s="81"/>
      <c r="I2480" s="49"/>
      <c r="J2480" s="95"/>
      <c r="L2480" s="50"/>
      <c r="N2480" s="75"/>
      <c r="O2480" s="61"/>
      <c r="Q2480" s="56"/>
      <c r="S2480" s="62"/>
      <c r="T2480" s="73"/>
      <c r="U2480" s="62"/>
      <c r="V2480" s="62"/>
      <c r="W2480" s="52"/>
      <c r="X2480" s="57"/>
      <c r="AA2480" s="47" t="str">
        <f>CONCATENATE("&gt;",F2480,"_",C2480," ",Z2480)</f>
        <v xml:space="preserve">&gt;_ </v>
      </c>
      <c r="AB2480" s="44">
        <f>P2480</f>
        <v>0</v>
      </c>
      <c r="AH2480" s="45">
        <v>2479</v>
      </c>
    </row>
    <row r="2481" spans="1:34" ht="14.25" customHeight="1" thickTop="1" thickBot="1" x14ac:dyDescent="0.25">
      <c r="A2481" s="71">
        <v>100</v>
      </c>
      <c r="B2481" s="53">
        <f>(I2481/1000)/(A2481/1000000)</f>
        <v>0</v>
      </c>
      <c r="F2481" s="81"/>
      <c r="I2481" s="49"/>
      <c r="J2481" s="95"/>
      <c r="L2481" s="50"/>
      <c r="N2481" s="75"/>
      <c r="O2481" s="61"/>
      <c r="Q2481" s="56"/>
      <c r="S2481" s="62"/>
      <c r="T2481" s="73"/>
      <c r="U2481" s="62"/>
      <c r="V2481" s="62"/>
      <c r="W2481" s="52"/>
      <c r="X2481" s="57"/>
      <c r="AA2481" s="47" t="str">
        <f>CONCATENATE("&gt;",F2481,"_",C2481," ",Z2481)</f>
        <v xml:space="preserve">&gt;_ </v>
      </c>
      <c r="AB2481" s="44">
        <f>P2481</f>
        <v>0</v>
      </c>
      <c r="AH2481" s="45">
        <v>2480</v>
      </c>
    </row>
    <row r="2482" spans="1:34" ht="14.25" customHeight="1" thickTop="1" thickBot="1" x14ac:dyDescent="0.25">
      <c r="A2482" s="71">
        <v>100</v>
      </c>
      <c r="B2482" s="53">
        <f>(I2482/1000)/(A2482/1000000)</f>
        <v>0</v>
      </c>
      <c r="F2482" s="81"/>
      <c r="I2482" s="49"/>
      <c r="J2482" s="95"/>
      <c r="L2482" s="50"/>
      <c r="N2482" s="75"/>
      <c r="O2482" s="61"/>
      <c r="Q2482" s="56"/>
      <c r="S2482" s="62"/>
      <c r="T2482" s="73"/>
      <c r="U2482" s="62"/>
      <c r="V2482" s="62"/>
      <c r="W2482" s="52"/>
      <c r="X2482" s="57"/>
      <c r="AA2482" s="47" t="str">
        <f>CONCATENATE("&gt;",F2482,"_",C2482," ",Z2482)</f>
        <v xml:space="preserve">&gt;_ </v>
      </c>
      <c r="AB2482" s="44">
        <f>P2482</f>
        <v>0</v>
      </c>
      <c r="AH2482" s="45">
        <v>2481</v>
      </c>
    </row>
    <row r="2483" spans="1:34" ht="14.25" customHeight="1" thickTop="1" thickBot="1" x14ac:dyDescent="0.25">
      <c r="A2483" s="71">
        <v>100</v>
      </c>
      <c r="B2483" s="53">
        <f>(I2483/1000)/(A2483/1000000)</f>
        <v>0</v>
      </c>
      <c r="F2483" s="81"/>
      <c r="I2483" s="49"/>
      <c r="J2483" s="95"/>
      <c r="L2483" s="50"/>
      <c r="N2483" s="75"/>
      <c r="O2483" s="61"/>
      <c r="Q2483" s="56"/>
      <c r="S2483" s="62"/>
      <c r="T2483" s="73"/>
      <c r="U2483" s="62"/>
      <c r="V2483" s="62"/>
      <c r="W2483" s="52"/>
      <c r="X2483" s="57"/>
      <c r="AA2483" s="47" t="str">
        <f>CONCATENATE("&gt;",F2483,"_",C2483," ",Z2483)</f>
        <v xml:space="preserve">&gt;_ </v>
      </c>
      <c r="AB2483" s="44">
        <f>P2483</f>
        <v>0</v>
      </c>
      <c r="AH2483" s="45">
        <v>2482</v>
      </c>
    </row>
    <row r="2484" spans="1:34" ht="14.25" customHeight="1" thickTop="1" thickBot="1" x14ac:dyDescent="0.25">
      <c r="A2484" s="71">
        <v>100</v>
      </c>
      <c r="B2484" s="53">
        <f>(I2484/1000)/(A2484/1000000)</f>
        <v>0</v>
      </c>
      <c r="F2484" s="81"/>
      <c r="I2484" s="49"/>
      <c r="J2484" s="95"/>
      <c r="L2484" s="50"/>
      <c r="N2484" s="75"/>
      <c r="O2484" s="61"/>
      <c r="Q2484" s="56"/>
      <c r="S2484" s="62"/>
      <c r="T2484" s="73"/>
      <c r="U2484" s="62"/>
      <c r="V2484" s="62"/>
      <c r="W2484" s="52"/>
      <c r="X2484" s="57"/>
      <c r="AA2484" s="47" t="str">
        <f>CONCATENATE("&gt;",F2484,"_",C2484," ",Z2484)</f>
        <v xml:space="preserve">&gt;_ </v>
      </c>
      <c r="AB2484" s="44">
        <f>P2484</f>
        <v>0</v>
      </c>
      <c r="AH2484" s="45">
        <v>2483</v>
      </c>
    </row>
    <row r="2485" spans="1:34" ht="14.25" customHeight="1" thickTop="1" thickBot="1" x14ac:dyDescent="0.25">
      <c r="A2485" s="71">
        <v>100</v>
      </c>
      <c r="B2485" s="53">
        <f>(I2485/1000)/(A2485/1000000)</f>
        <v>0</v>
      </c>
      <c r="F2485" s="81"/>
      <c r="I2485" s="49"/>
      <c r="J2485" s="95"/>
      <c r="L2485" s="50"/>
      <c r="N2485" s="75"/>
      <c r="O2485" s="61"/>
      <c r="Q2485" s="56"/>
      <c r="S2485" s="62"/>
      <c r="T2485" s="73"/>
      <c r="U2485" s="62"/>
      <c r="V2485" s="62"/>
      <c r="W2485" s="52"/>
      <c r="X2485" s="57"/>
      <c r="AA2485" s="47" t="str">
        <f>CONCATENATE("&gt;",F2485,"_",C2485," ",Z2485)</f>
        <v xml:space="preserve">&gt;_ </v>
      </c>
      <c r="AB2485" s="44">
        <f>P2485</f>
        <v>0</v>
      </c>
      <c r="AH2485" s="45">
        <v>2484</v>
      </c>
    </row>
    <row r="2486" spans="1:34" ht="14.25" customHeight="1" thickTop="1" thickBot="1" x14ac:dyDescent="0.25">
      <c r="A2486" s="71">
        <v>100</v>
      </c>
      <c r="B2486" s="53">
        <f>(I2486/1000)/(A2486/1000000)</f>
        <v>0</v>
      </c>
      <c r="F2486" s="81"/>
      <c r="I2486" s="49"/>
      <c r="J2486" s="95"/>
      <c r="L2486" s="50"/>
      <c r="N2486" s="75"/>
      <c r="O2486" s="61"/>
      <c r="Q2486" s="56"/>
      <c r="S2486" s="62"/>
      <c r="T2486" s="73"/>
      <c r="U2486" s="62"/>
      <c r="V2486" s="62"/>
      <c r="W2486" s="52"/>
      <c r="X2486" s="57"/>
      <c r="AA2486" s="47" t="str">
        <f>CONCATENATE("&gt;",F2486,"_",C2486," ",Z2486)</f>
        <v xml:space="preserve">&gt;_ </v>
      </c>
      <c r="AB2486" s="44">
        <f>P2486</f>
        <v>0</v>
      </c>
      <c r="AH2486" s="45">
        <v>2485</v>
      </c>
    </row>
    <row r="2487" spans="1:34" ht="14.25" customHeight="1" thickTop="1" thickBot="1" x14ac:dyDescent="0.25">
      <c r="A2487" s="71">
        <v>100</v>
      </c>
      <c r="B2487" s="53">
        <f>(I2487/1000)/(A2487/1000000)</f>
        <v>0</v>
      </c>
      <c r="F2487" s="81"/>
      <c r="I2487" s="49"/>
      <c r="J2487" s="95"/>
      <c r="L2487" s="50"/>
      <c r="N2487" s="75"/>
      <c r="O2487" s="61"/>
      <c r="Q2487" s="56"/>
      <c r="S2487" s="62"/>
      <c r="T2487" s="73"/>
      <c r="U2487" s="62"/>
      <c r="V2487" s="62"/>
      <c r="W2487" s="52"/>
      <c r="X2487" s="57"/>
      <c r="AA2487" s="47" t="str">
        <f>CONCATENATE("&gt;",F2487,"_",C2487," ",Z2487)</f>
        <v xml:space="preserve">&gt;_ </v>
      </c>
      <c r="AB2487" s="44">
        <f>P2487</f>
        <v>0</v>
      </c>
      <c r="AH2487" s="45">
        <v>2486</v>
      </c>
    </row>
    <row r="2488" spans="1:34" ht="14.25" customHeight="1" thickTop="1" thickBot="1" x14ac:dyDescent="0.25">
      <c r="A2488" s="71">
        <v>100</v>
      </c>
      <c r="B2488" s="53">
        <f>(I2488/1000)/(A2488/1000000)</f>
        <v>0</v>
      </c>
      <c r="F2488" s="81"/>
      <c r="I2488" s="49"/>
      <c r="J2488" s="95"/>
      <c r="L2488" s="50"/>
      <c r="N2488" s="75"/>
      <c r="O2488" s="61"/>
      <c r="Q2488" s="56"/>
      <c r="S2488" s="62"/>
      <c r="T2488" s="73"/>
      <c r="U2488" s="62"/>
      <c r="V2488" s="62"/>
      <c r="W2488" s="52"/>
      <c r="X2488" s="57"/>
      <c r="AA2488" s="47" t="str">
        <f>CONCATENATE("&gt;",F2488,"_",C2488," ",Z2488)</f>
        <v xml:space="preserve">&gt;_ </v>
      </c>
      <c r="AB2488" s="44">
        <f>P2488</f>
        <v>0</v>
      </c>
      <c r="AH2488" s="45">
        <v>2487</v>
      </c>
    </row>
    <row r="2489" spans="1:34" ht="14.25" customHeight="1" thickTop="1" thickBot="1" x14ac:dyDescent="0.25">
      <c r="A2489" s="71">
        <v>100</v>
      </c>
      <c r="B2489" s="53">
        <f>(I2489/1000)/(A2489/1000000)</f>
        <v>0</v>
      </c>
      <c r="F2489" s="81"/>
      <c r="I2489" s="49"/>
      <c r="J2489" s="95"/>
      <c r="L2489" s="50"/>
      <c r="N2489" s="75"/>
      <c r="O2489" s="61"/>
      <c r="Q2489" s="56"/>
      <c r="S2489" s="62"/>
      <c r="T2489" s="73"/>
      <c r="U2489" s="62"/>
      <c r="V2489" s="62"/>
      <c r="W2489" s="52"/>
      <c r="X2489" s="57"/>
      <c r="AA2489" s="47" t="str">
        <f>CONCATENATE("&gt;",F2489,"_",C2489," ",Z2489)</f>
        <v xml:space="preserve">&gt;_ </v>
      </c>
      <c r="AB2489" s="44">
        <f>P2489</f>
        <v>0</v>
      </c>
      <c r="AH2489" s="45">
        <v>2488</v>
      </c>
    </row>
    <row r="2490" spans="1:34" ht="14.25" customHeight="1" thickTop="1" thickBot="1" x14ac:dyDescent="0.25">
      <c r="A2490" s="71">
        <v>100</v>
      </c>
      <c r="B2490" s="53">
        <f>(I2490/1000)/(A2490/1000000)</f>
        <v>0</v>
      </c>
      <c r="F2490" s="81"/>
      <c r="I2490" s="49"/>
      <c r="J2490" s="95"/>
      <c r="L2490" s="50"/>
      <c r="N2490" s="75"/>
      <c r="O2490" s="61"/>
      <c r="Q2490" s="56"/>
      <c r="S2490" s="62"/>
      <c r="T2490" s="73"/>
      <c r="U2490" s="62"/>
      <c r="V2490" s="62"/>
      <c r="W2490" s="52"/>
      <c r="X2490" s="57"/>
      <c r="AA2490" s="47" t="str">
        <f>CONCATENATE("&gt;",F2490,"_",C2490," ",Z2490)</f>
        <v xml:space="preserve">&gt;_ </v>
      </c>
      <c r="AB2490" s="44">
        <f>P2490</f>
        <v>0</v>
      </c>
      <c r="AH2490" s="45">
        <v>2489</v>
      </c>
    </row>
    <row r="2491" spans="1:34" ht="14.25" customHeight="1" thickTop="1" thickBot="1" x14ac:dyDescent="0.25">
      <c r="A2491" s="71">
        <v>100</v>
      </c>
      <c r="B2491" s="53">
        <f>(I2491/1000)/(A2491/1000000)</f>
        <v>0</v>
      </c>
      <c r="F2491" s="81"/>
      <c r="I2491" s="49"/>
      <c r="J2491" s="95"/>
      <c r="L2491" s="50"/>
      <c r="N2491" s="75"/>
      <c r="O2491" s="61"/>
      <c r="Q2491" s="56"/>
      <c r="S2491" s="62"/>
      <c r="T2491" s="73"/>
      <c r="U2491" s="62"/>
      <c r="V2491" s="62"/>
      <c r="W2491" s="52"/>
      <c r="X2491" s="57"/>
      <c r="AA2491" s="47" t="str">
        <f>CONCATENATE("&gt;",F2491,"_",C2491," ",Z2491)</f>
        <v xml:space="preserve">&gt;_ </v>
      </c>
      <c r="AB2491" s="44">
        <f>P2491</f>
        <v>0</v>
      </c>
      <c r="AH2491" s="45">
        <v>2490</v>
      </c>
    </row>
    <row r="2492" spans="1:34" ht="14.25" customHeight="1" thickTop="1" thickBot="1" x14ac:dyDescent="0.25">
      <c r="A2492" s="71">
        <v>100</v>
      </c>
      <c r="B2492" s="53">
        <f>(I2492/1000)/(A2492/1000000)</f>
        <v>0</v>
      </c>
      <c r="F2492" s="81"/>
      <c r="I2492" s="49"/>
      <c r="J2492" s="95"/>
      <c r="L2492" s="50"/>
      <c r="N2492" s="75"/>
      <c r="O2492" s="61"/>
      <c r="Q2492" s="56"/>
      <c r="S2492" s="62"/>
      <c r="T2492" s="73"/>
      <c r="U2492" s="62"/>
      <c r="V2492" s="62"/>
      <c r="W2492" s="52"/>
      <c r="X2492" s="57"/>
      <c r="AA2492" s="47" t="str">
        <f>CONCATENATE("&gt;",F2492,"_",C2492," ",Z2492)</f>
        <v xml:space="preserve">&gt;_ </v>
      </c>
      <c r="AB2492" s="44">
        <f>P2492</f>
        <v>0</v>
      </c>
      <c r="AH2492" s="45">
        <v>2491</v>
      </c>
    </row>
    <row r="2493" spans="1:34" ht="14.25" customHeight="1" thickTop="1" thickBot="1" x14ac:dyDescent="0.25">
      <c r="A2493" s="71">
        <v>100</v>
      </c>
      <c r="B2493" s="53">
        <f>(I2493/1000)/(A2493/1000000)</f>
        <v>0</v>
      </c>
      <c r="F2493" s="81"/>
      <c r="I2493" s="49"/>
      <c r="J2493" s="95"/>
      <c r="L2493" s="50"/>
      <c r="N2493" s="75"/>
      <c r="O2493" s="61"/>
      <c r="Q2493" s="56"/>
      <c r="S2493" s="62"/>
      <c r="T2493" s="73"/>
      <c r="U2493" s="62"/>
      <c r="V2493" s="62"/>
      <c r="W2493" s="52"/>
      <c r="X2493" s="57"/>
      <c r="AA2493" s="47" t="str">
        <f>CONCATENATE("&gt;",F2493,"_",C2493," ",Z2493)</f>
        <v xml:space="preserve">&gt;_ </v>
      </c>
      <c r="AB2493" s="44">
        <f>P2493</f>
        <v>0</v>
      </c>
      <c r="AH2493" s="45">
        <v>2492</v>
      </c>
    </row>
    <row r="2494" spans="1:34" ht="14.25" customHeight="1" thickTop="1" thickBot="1" x14ac:dyDescent="0.25">
      <c r="A2494" s="71">
        <v>100</v>
      </c>
      <c r="B2494" s="53">
        <f>(I2494/1000)/(A2494/1000000)</f>
        <v>0</v>
      </c>
      <c r="F2494" s="81"/>
      <c r="I2494" s="49"/>
      <c r="J2494" s="95"/>
      <c r="L2494" s="50"/>
      <c r="N2494" s="75"/>
      <c r="O2494" s="61"/>
      <c r="Q2494" s="56"/>
      <c r="S2494" s="62"/>
      <c r="T2494" s="73"/>
      <c r="U2494" s="62"/>
      <c r="V2494" s="62"/>
      <c r="W2494" s="52"/>
      <c r="X2494" s="57"/>
      <c r="AA2494" s="47" t="str">
        <f>CONCATENATE("&gt;",F2494,"_",C2494," ",Z2494)</f>
        <v xml:space="preserve">&gt;_ </v>
      </c>
      <c r="AB2494" s="44">
        <f>P2494</f>
        <v>0</v>
      </c>
      <c r="AH2494" s="45">
        <v>2493</v>
      </c>
    </row>
    <row r="2495" spans="1:34" ht="14.25" customHeight="1" thickTop="1" thickBot="1" x14ac:dyDescent="0.25">
      <c r="A2495" s="71">
        <v>100</v>
      </c>
      <c r="B2495" s="53">
        <f>(I2495/1000)/(A2495/1000000)</f>
        <v>0</v>
      </c>
      <c r="F2495" s="81"/>
      <c r="I2495" s="49"/>
      <c r="J2495" s="95"/>
      <c r="L2495" s="50"/>
      <c r="N2495" s="75"/>
      <c r="O2495" s="61"/>
      <c r="Q2495" s="56"/>
      <c r="S2495" s="62"/>
      <c r="T2495" s="73"/>
      <c r="U2495" s="62"/>
      <c r="V2495" s="62"/>
      <c r="W2495" s="52"/>
      <c r="X2495" s="57"/>
      <c r="AA2495" s="47" t="str">
        <f>CONCATENATE("&gt;",F2495,"_",C2495," ",Z2495)</f>
        <v xml:space="preserve">&gt;_ </v>
      </c>
      <c r="AB2495" s="44">
        <f>P2495</f>
        <v>0</v>
      </c>
      <c r="AH2495" s="45">
        <v>2494</v>
      </c>
    </row>
    <row r="2496" spans="1:34" ht="14.25" customHeight="1" thickTop="1" thickBot="1" x14ac:dyDescent="0.25">
      <c r="A2496" s="71">
        <v>100</v>
      </c>
      <c r="B2496" s="53">
        <f>(I2496/1000)/(A2496/1000000)</f>
        <v>0</v>
      </c>
      <c r="F2496" s="81"/>
      <c r="I2496" s="49"/>
      <c r="J2496" s="95"/>
      <c r="L2496" s="50"/>
      <c r="N2496" s="75"/>
      <c r="O2496" s="61"/>
      <c r="Q2496" s="56"/>
      <c r="S2496" s="62"/>
      <c r="T2496" s="73"/>
      <c r="U2496" s="62"/>
      <c r="V2496" s="62"/>
      <c r="W2496" s="52"/>
      <c r="X2496" s="57"/>
      <c r="AA2496" s="47" t="str">
        <f>CONCATENATE("&gt;",F2496,"_",C2496," ",Z2496)</f>
        <v xml:space="preserve">&gt;_ </v>
      </c>
      <c r="AB2496" s="44">
        <f>P2496</f>
        <v>0</v>
      </c>
      <c r="AH2496" s="45">
        <v>2495</v>
      </c>
    </row>
    <row r="2497" spans="1:34" ht="14.25" customHeight="1" thickTop="1" thickBot="1" x14ac:dyDescent="0.25">
      <c r="A2497" s="71">
        <v>100</v>
      </c>
      <c r="B2497" s="53">
        <f>(I2497/1000)/(A2497/1000000)</f>
        <v>0</v>
      </c>
      <c r="F2497" s="81"/>
      <c r="I2497" s="49"/>
      <c r="J2497" s="95"/>
      <c r="L2497" s="50"/>
      <c r="N2497" s="75"/>
      <c r="O2497" s="61"/>
      <c r="Q2497" s="56"/>
      <c r="S2497" s="62"/>
      <c r="T2497" s="73"/>
      <c r="U2497" s="62"/>
      <c r="V2497" s="62"/>
      <c r="W2497" s="52"/>
      <c r="X2497" s="57"/>
      <c r="AA2497" s="47" t="str">
        <f>CONCATENATE("&gt;",F2497,"_",C2497," ",Z2497)</f>
        <v xml:space="preserve">&gt;_ </v>
      </c>
      <c r="AB2497" s="44">
        <f>P2497</f>
        <v>0</v>
      </c>
      <c r="AH2497" s="45">
        <v>2496</v>
      </c>
    </row>
    <row r="2498" spans="1:34" ht="14.25" customHeight="1" thickTop="1" thickBot="1" x14ac:dyDescent="0.25">
      <c r="A2498" s="71">
        <v>100</v>
      </c>
      <c r="B2498" s="53">
        <f>(I2498/1000)/(A2498/1000000)</f>
        <v>0</v>
      </c>
      <c r="F2498" s="81"/>
      <c r="I2498" s="49"/>
      <c r="J2498" s="95"/>
      <c r="L2498" s="50"/>
      <c r="N2498" s="75"/>
      <c r="O2498" s="61"/>
      <c r="Q2498" s="56"/>
      <c r="S2498" s="62"/>
      <c r="T2498" s="73"/>
      <c r="U2498" s="62"/>
      <c r="V2498" s="62"/>
      <c r="W2498" s="52"/>
      <c r="X2498" s="57"/>
      <c r="AA2498" s="47" t="str">
        <f>CONCATENATE("&gt;",F2498,"_",C2498," ",Z2498)</f>
        <v xml:space="preserve">&gt;_ </v>
      </c>
      <c r="AB2498" s="44">
        <f>P2498</f>
        <v>0</v>
      </c>
      <c r="AH2498" s="45">
        <v>2497</v>
      </c>
    </row>
    <row r="2499" spans="1:34" ht="14.25" customHeight="1" thickTop="1" thickBot="1" x14ac:dyDescent="0.25">
      <c r="A2499" s="71">
        <v>100</v>
      </c>
      <c r="B2499" s="53">
        <f>(I2499/1000)/(A2499/1000000)</f>
        <v>0</v>
      </c>
      <c r="F2499" s="81"/>
      <c r="I2499" s="49"/>
      <c r="J2499" s="95"/>
      <c r="L2499" s="50"/>
      <c r="N2499" s="75"/>
      <c r="O2499" s="61"/>
      <c r="Q2499" s="56"/>
      <c r="S2499" s="62"/>
      <c r="T2499" s="73"/>
      <c r="U2499" s="62"/>
      <c r="V2499" s="62"/>
      <c r="W2499" s="52"/>
      <c r="X2499" s="57"/>
      <c r="AA2499" s="47" t="str">
        <f>CONCATENATE("&gt;",F2499,"_",C2499," ",Z2499)</f>
        <v xml:space="preserve">&gt;_ </v>
      </c>
      <c r="AB2499" s="44">
        <f>P2499</f>
        <v>0</v>
      </c>
      <c r="AH2499" s="45">
        <v>2498</v>
      </c>
    </row>
    <row r="2500" spans="1:34" ht="14.25" customHeight="1" thickTop="1" thickBot="1" x14ac:dyDescent="0.25">
      <c r="A2500" s="71">
        <v>100</v>
      </c>
      <c r="B2500" s="53">
        <f>(I2500/1000)/(A2500/1000000)</f>
        <v>0</v>
      </c>
      <c r="F2500" s="81"/>
      <c r="I2500" s="49"/>
      <c r="J2500" s="95"/>
      <c r="L2500" s="50"/>
      <c r="N2500" s="75"/>
      <c r="O2500" s="61"/>
      <c r="Q2500" s="56"/>
      <c r="S2500" s="62"/>
      <c r="T2500" s="73"/>
      <c r="U2500" s="62"/>
      <c r="V2500" s="62"/>
      <c r="W2500" s="52"/>
      <c r="X2500" s="57"/>
      <c r="AA2500" s="47" t="str">
        <f>CONCATENATE("&gt;",F2500,"_",C2500," ",Z2500)</f>
        <v xml:space="preserve">&gt;_ </v>
      </c>
      <c r="AB2500" s="44">
        <f>P2500</f>
        <v>0</v>
      </c>
      <c r="AH2500" s="45">
        <v>2499</v>
      </c>
    </row>
    <row r="2501" spans="1:34" ht="14.25" customHeight="1" thickTop="1" thickBot="1" x14ac:dyDescent="0.25">
      <c r="A2501" s="71">
        <v>100</v>
      </c>
      <c r="B2501" s="53">
        <f>(I2501/1000)/(A2501/1000000)</f>
        <v>0</v>
      </c>
      <c r="F2501" s="81"/>
      <c r="I2501" s="49"/>
      <c r="J2501" s="95"/>
      <c r="L2501" s="50"/>
      <c r="N2501" s="75"/>
      <c r="O2501" s="61"/>
      <c r="Q2501" s="56"/>
      <c r="S2501" s="62"/>
      <c r="T2501" s="73"/>
      <c r="U2501" s="62"/>
      <c r="V2501" s="62"/>
      <c r="W2501" s="52"/>
      <c r="X2501" s="57"/>
      <c r="AA2501" s="47" t="str">
        <f>CONCATENATE("&gt;",F2501,"_",C2501," ",Z2501)</f>
        <v xml:space="preserve">&gt;_ </v>
      </c>
      <c r="AB2501" s="44">
        <f>P2501</f>
        <v>0</v>
      </c>
      <c r="AH2501" s="45">
        <v>2500</v>
      </c>
    </row>
    <row r="2502" spans="1:34" ht="14.25" customHeight="1" thickTop="1" thickBot="1" x14ac:dyDescent="0.25">
      <c r="A2502" s="71">
        <v>100</v>
      </c>
      <c r="B2502" s="53">
        <f>(I2502/1000)/(A2502/1000000)</f>
        <v>0</v>
      </c>
      <c r="F2502" s="81"/>
      <c r="I2502" s="49"/>
      <c r="J2502" s="95"/>
      <c r="L2502" s="50"/>
      <c r="N2502" s="75"/>
      <c r="O2502" s="61"/>
      <c r="Q2502" s="56"/>
      <c r="S2502" s="62"/>
      <c r="T2502" s="73"/>
      <c r="U2502" s="62"/>
      <c r="V2502" s="62"/>
      <c r="W2502" s="52"/>
      <c r="X2502" s="57"/>
      <c r="AA2502" s="47" t="str">
        <f>CONCATENATE("&gt;",F2502,"_",C2502," ",Z2502)</f>
        <v xml:space="preserve">&gt;_ </v>
      </c>
      <c r="AB2502" s="44">
        <f>P2502</f>
        <v>0</v>
      </c>
      <c r="AH2502" s="45">
        <v>2501</v>
      </c>
    </row>
    <row r="2503" spans="1:34" ht="14.25" customHeight="1" thickTop="1" thickBot="1" x14ac:dyDescent="0.25">
      <c r="A2503" s="71">
        <v>100</v>
      </c>
      <c r="B2503" s="53">
        <f>(I2503/1000)/(A2503/1000000)</f>
        <v>0</v>
      </c>
      <c r="F2503" s="81"/>
      <c r="I2503" s="49"/>
      <c r="J2503" s="95"/>
      <c r="L2503" s="50"/>
      <c r="N2503" s="75"/>
      <c r="O2503" s="61"/>
      <c r="Q2503" s="56"/>
      <c r="S2503" s="62"/>
      <c r="T2503" s="73"/>
      <c r="U2503" s="62"/>
      <c r="V2503" s="62"/>
      <c r="W2503" s="52"/>
      <c r="X2503" s="57"/>
      <c r="AA2503" s="47" t="str">
        <f>CONCATENATE("&gt;",F2503,"_",C2503," ",Z2503)</f>
        <v xml:space="preserve">&gt;_ </v>
      </c>
      <c r="AB2503" s="44">
        <f>P2503</f>
        <v>0</v>
      </c>
      <c r="AH2503" s="45">
        <v>2502</v>
      </c>
    </row>
    <row r="2504" spans="1:34" ht="14.25" customHeight="1" thickTop="1" thickBot="1" x14ac:dyDescent="0.25">
      <c r="A2504" s="71">
        <v>100</v>
      </c>
      <c r="B2504" s="53">
        <f>(I2504/1000)/(A2504/1000000)</f>
        <v>0</v>
      </c>
      <c r="F2504" s="81"/>
      <c r="I2504" s="49"/>
      <c r="J2504" s="95"/>
      <c r="L2504" s="50"/>
      <c r="N2504" s="75"/>
      <c r="O2504" s="61"/>
      <c r="Q2504" s="56"/>
      <c r="S2504" s="62"/>
      <c r="T2504" s="73"/>
      <c r="U2504" s="62"/>
      <c r="V2504" s="62"/>
      <c r="W2504" s="52"/>
      <c r="X2504" s="57"/>
      <c r="AA2504" s="47" t="str">
        <f>CONCATENATE("&gt;",F2504,"_",C2504," ",Z2504)</f>
        <v xml:space="preserve">&gt;_ </v>
      </c>
      <c r="AB2504" s="44">
        <f>P2504</f>
        <v>0</v>
      </c>
      <c r="AH2504" s="45">
        <v>2503</v>
      </c>
    </row>
    <row r="2505" spans="1:34" ht="14.25" customHeight="1" thickTop="1" thickBot="1" x14ac:dyDescent="0.25">
      <c r="A2505" s="71">
        <v>100</v>
      </c>
      <c r="B2505" s="53">
        <f>(I2505/1000)/(A2505/1000000)</f>
        <v>0</v>
      </c>
      <c r="F2505" s="81"/>
      <c r="I2505" s="49"/>
      <c r="J2505" s="95"/>
      <c r="L2505" s="50"/>
      <c r="N2505" s="75"/>
      <c r="O2505" s="61"/>
      <c r="Q2505" s="56"/>
      <c r="S2505" s="62"/>
      <c r="T2505" s="73"/>
      <c r="U2505" s="62"/>
      <c r="V2505" s="62"/>
      <c r="W2505" s="52"/>
      <c r="X2505" s="57"/>
      <c r="AA2505" s="47" t="str">
        <f>CONCATENATE("&gt;",F2505,"_",C2505," ",Z2505)</f>
        <v xml:space="preserve">&gt;_ </v>
      </c>
      <c r="AB2505" s="44">
        <f>P2505</f>
        <v>0</v>
      </c>
      <c r="AH2505" s="45">
        <v>2504</v>
      </c>
    </row>
    <row r="2506" spans="1:34" ht="14.25" customHeight="1" thickTop="1" thickBot="1" x14ac:dyDescent="0.25">
      <c r="A2506" s="71">
        <v>100</v>
      </c>
      <c r="B2506" s="53">
        <f>(I2506/1000)/(A2506/1000000)</f>
        <v>0</v>
      </c>
      <c r="F2506" s="81"/>
      <c r="I2506" s="49"/>
      <c r="J2506" s="95"/>
      <c r="L2506" s="50"/>
      <c r="N2506" s="75"/>
      <c r="O2506" s="61"/>
      <c r="Q2506" s="56"/>
      <c r="S2506" s="62"/>
      <c r="T2506" s="73"/>
      <c r="U2506" s="62"/>
      <c r="V2506" s="62"/>
      <c r="W2506" s="52"/>
      <c r="X2506" s="57"/>
      <c r="AA2506" s="47" t="str">
        <f>CONCATENATE("&gt;",F2506,"_",C2506," ",Z2506)</f>
        <v xml:space="preserve">&gt;_ </v>
      </c>
      <c r="AB2506" s="44">
        <f>P2506</f>
        <v>0</v>
      </c>
      <c r="AH2506" s="45">
        <v>2505</v>
      </c>
    </row>
    <row r="2507" spans="1:34" ht="14.25" customHeight="1" thickTop="1" thickBot="1" x14ac:dyDescent="0.25">
      <c r="A2507" s="71">
        <v>100</v>
      </c>
      <c r="B2507" s="53">
        <f>(I2507/1000)/(A2507/1000000)</f>
        <v>0</v>
      </c>
      <c r="F2507" s="81"/>
      <c r="I2507" s="49"/>
      <c r="J2507" s="95"/>
      <c r="L2507" s="50"/>
      <c r="N2507" s="75"/>
      <c r="O2507" s="61"/>
      <c r="Q2507" s="56"/>
      <c r="S2507" s="62"/>
      <c r="T2507" s="73"/>
      <c r="U2507" s="62"/>
      <c r="V2507" s="62"/>
      <c r="W2507" s="52"/>
      <c r="X2507" s="57"/>
      <c r="AA2507" s="47" t="str">
        <f>CONCATENATE("&gt;",F2507,"_",C2507," ",Z2507)</f>
        <v xml:space="preserve">&gt;_ </v>
      </c>
      <c r="AB2507" s="44">
        <f>P2507</f>
        <v>0</v>
      </c>
      <c r="AH2507" s="45">
        <v>2506</v>
      </c>
    </row>
    <row r="2508" spans="1:34" ht="14.25" customHeight="1" thickTop="1" thickBot="1" x14ac:dyDescent="0.25">
      <c r="A2508" s="71">
        <v>100</v>
      </c>
      <c r="B2508" s="53">
        <f>(I2508/1000)/(A2508/1000000)</f>
        <v>0</v>
      </c>
      <c r="F2508" s="81"/>
      <c r="I2508" s="49"/>
      <c r="J2508" s="95"/>
      <c r="L2508" s="50"/>
      <c r="N2508" s="75"/>
      <c r="O2508" s="61"/>
      <c r="Q2508" s="56"/>
      <c r="S2508" s="62"/>
      <c r="T2508" s="73"/>
      <c r="U2508" s="62"/>
      <c r="V2508" s="62"/>
      <c r="W2508" s="52"/>
      <c r="X2508" s="57"/>
      <c r="AA2508" s="47" t="str">
        <f>CONCATENATE("&gt;",F2508,"_",C2508," ",Z2508)</f>
        <v xml:space="preserve">&gt;_ </v>
      </c>
      <c r="AB2508" s="44">
        <f>P2508</f>
        <v>0</v>
      </c>
      <c r="AH2508" s="45">
        <v>2507</v>
      </c>
    </row>
    <row r="2509" spans="1:34" ht="14.25" customHeight="1" thickTop="1" thickBot="1" x14ac:dyDescent="0.25">
      <c r="A2509" s="71">
        <v>100</v>
      </c>
      <c r="B2509" s="53">
        <f>(I2509/1000)/(A2509/1000000)</f>
        <v>0</v>
      </c>
      <c r="F2509" s="81"/>
      <c r="I2509" s="49"/>
      <c r="J2509" s="95"/>
      <c r="L2509" s="50"/>
      <c r="N2509" s="75"/>
      <c r="O2509" s="61"/>
      <c r="Q2509" s="56"/>
      <c r="S2509" s="62"/>
      <c r="T2509" s="73"/>
      <c r="U2509" s="62"/>
      <c r="V2509" s="62"/>
      <c r="W2509" s="52"/>
      <c r="X2509" s="57"/>
      <c r="AA2509" s="47" t="str">
        <f>CONCATENATE("&gt;",F2509,"_",C2509," ",Z2509)</f>
        <v xml:space="preserve">&gt;_ </v>
      </c>
      <c r="AB2509" s="44">
        <f>P2509</f>
        <v>0</v>
      </c>
      <c r="AH2509" s="45">
        <v>2508</v>
      </c>
    </row>
    <row r="2510" spans="1:34" ht="14.25" customHeight="1" thickTop="1" thickBot="1" x14ac:dyDescent="0.25">
      <c r="A2510" s="71">
        <v>100</v>
      </c>
      <c r="B2510" s="53">
        <f>(I2510/1000)/(A2510/1000000)</f>
        <v>0</v>
      </c>
      <c r="F2510" s="81"/>
      <c r="I2510" s="49"/>
      <c r="J2510" s="95"/>
      <c r="L2510" s="50"/>
      <c r="N2510" s="75"/>
      <c r="O2510" s="61"/>
      <c r="Q2510" s="56"/>
      <c r="S2510" s="62"/>
      <c r="T2510" s="73"/>
      <c r="U2510" s="62"/>
      <c r="V2510" s="62"/>
      <c r="W2510" s="52"/>
      <c r="X2510" s="57"/>
      <c r="AA2510" s="47" t="str">
        <f>CONCATENATE("&gt;",F2510,"_",C2510," ",Z2510)</f>
        <v xml:space="preserve">&gt;_ </v>
      </c>
      <c r="AB2510" s="44">
        <f>P2510</f>
        <v>0</v>
      </c>
      <c r="AH2510" s="45">
        <v>2509</v>
      </c>
    </row>
    <row r="2511" spans="1:34" ht="14.25" customHeight="1" thickTop="1" thickBot="1" x14ac:dyDescent="0.25">
      <c r="A2511" s="71">
        <v>100</v>
      </c>
      <c r="B2511" s="53">
        <f>(I2511/1000)/(A2511/1000000)</f>
        <v>0</v>
      </c>
      <c r="F2511" s="81"/>
      <c r="I2511" s="49"/>
      <c r="J2511" s="95"/>
      <c r="L2511" s="50"/>
      <c r="N2511" s="75"/>
      <c r="O2511" s="61"/>
      <c r="Q2511" s="56"/>
      <c r="S2511" s="62"/>
      <c r="T2511" s="73"/>
      <c r="U2511" s="62"/>
      <c r="V2511" s="62"/>
      <c r="W2511" s="52"/>
      <c r="X2511" s="57"/>
      <c r="AA2511" s="47" t="str">
        <f>CONCATENATE("&gt;",F2511,"_",C2511," ",Z2511)</f>
        <v xml:space="preserve">&gt;_ </v>
      </c>
      <c r="AB2511" s="44">
        <f>P2511</f>
        <v>0</v>
      </c>
      <c r="AH2511" s="45">
        <v>2510</v>
      </c>
    </row>
    <row r="2512" spans="1:34" ht="14.25" customHeight="1" thickTop="1" thickBot="1" x14ac:dyDescent="0.25">
      <c r="A2512" s="71">
        <v>100</v>
      </c>
      <c r="B2512" s="53">
        <f>(I2512/1000)/(A2512/1000000)</f>
        <v>0</v>
      </c>
      <c r="F2512" s="81"/>
      <c r="I2512" s="49"/>
      <c r="J2512" s="95"/>
      <c r="L2512" s="50"/>
      <c r="N2512" s="75"/>
      <c r="O2512" s="61"/>
      <c r="Q2512" s="56"/>
      <c r="S2512" s="62"/>
      <c r="T2512" s="73"/>
      <c r="U2512" s="62"/>
      <c r="V2512" s="62"/>
      <c r="W2512" s="52"/>
      <c r="X2512" s="57"/>
      <c r="AA2512" s="47" t="str">
        <f>CONCATENATE("&gt;",F2512,"_",C2512," ",Z2512)</f>
        <v xml:space="preserve">&gt;_ </v>
      </c>
      <c r="AB2512" s="44">
        <f>P2512</f>
        <v>0</v>
      </c>
      <c r="AH2512" s="45">
        <v>2511</v>
      </c>
    </row>
    <row r="2513" spans="1:34" ht="14.25" customHeight="1" thickTop="1" thickBot="1" x14ac:dyDescent="0.25">
      <c r="A2513" s="71">
        <v>100</v>
      </c>
      <c r="B2513" s="53">
        <f>(I2513/1000)/(A2513/1000000)</f>
        <v>0</v>
      </c>
      <c r="F2513" s="81"/>
      <c r="I2513" s="49"/>
      <c r="J2513" s="95"/>
      <c r="L2513" s="50"/>
      <c r="N2513" s="75"/>
      <c r="O2513" s="61"/>
      <c r="Q2513" s="56"/>
      <c r="S2513" s="62"/>
      <c r="T2513" s="73"/>
      <c r="U2513" s="62"/>
      <c r="V2513" s="62"/>
      <c r="W2513" s="52"/>
      <c r="X2513" s="57"/>
      <c r="AA2513" s="47" t="str">
        <f>CONCATENATE("&gt;",F2513,"_",C2513," ",Z2513)</f>
        <v xml:space="preserve">&gt;_ </v>
      </c>
      <c r="AB2513" s="44">
        <f>P2513</f>
        <v>0</v>
      </c>
      <c r="AH2513" s="45">
        <v>2512</v>
      </c>
    </row>
    <row r="2514" spans="1:34" ht="14.25" customHeight="1" thickTop="1" thickBot="1" x14ac:dyDescent="0.25">
      <c r="A2514" s="71">
        <v>100</v>
      </c>
      <c r="B2514" s="53">
        <f>(I2514/1000)/(A2514/1000000)</f>
        <v>0</v>
      </c>
      <c r="F2514" s="81"/>
      <c r="I2514" s="49"/>
      <c r="J2514" s="95"/>
      <c r="L2514" s="50"/>
      <c r="N2514" s="75"/>
      <c r="O2514" s="61"/>
      <c r="Q2514" s="56"/>
      <c r="S2514" s="62"/>
      <c r="T2514" s="73"/>
      <c r="U2514" s="62"/>
      <c r="V2514" s="62"/>
      <c r="W2514" s="52"/>
      <c r="X2514" s="57"/>
      <c r="AA2514" s="47" t="str">
        <f>CONCATENATE("&gt;",F2514,"_",C2514," ",Z2514)</f>
        <v xml:space="preserve">&gt;_ </v>
      </c>
      <c r="AB2514" s="44">
        <f>P2514</f>
        <v>0</v>
      </c>
      <c r="AH2514" s="45">
        <v>2513</v>
      </c>
    </row>
    <row r="2515" spans="1:34" ht="14.25" customHeight="1" thickTop="1" thickBot="1" x14ac:dyDescent="0.25">
      <c r="A2515" s="71">
        <v>100</v>
      </c>
      <c r="B2515" s="53">
        <f>(I2515/1000)/(A2515/1000000)</f>
        <v>0</v>
      </c>
      <c r="F2515" s="81"/>
      <c r="I2515" s="49"/>
      <c r="J2515" s="95"/>
      <c r="L2515" s="50"/>
      <c r="N2515" s="75"/>
      <c r="O2515" s="61"/>
      <c r="Q2515" s="56"/>
      <c r="S2515" s="62"/>
      <c r="T2515" s="73"/>
      <c r="U2515" s="62"/>
      <c r="V2515" s="62"/>
      <c r="W2515" s="52"/>
      <c r="X2515" s="57"/>
      <c r="AA2515" s="47" t="str">
        <f>CONCATENATE("&gt;",F2515,"_",C2515," ",Z2515)</f>
        <v xml:space="preserve">&gt;_ </v>
      </c>
      <c r="AB2515" s="44">
        <f>P2515</f>
        <v>0</v>
      </c>
      <c r="AH2515" s="45">
        <v>2514</v>
      </c>
    </row>
    <row r="2516" spans="1:34" ht="14.25" customHeight="1" thickTop="1" thickBot="1" x14ac:dyDescent="0.25">
      <c r="A2516" s="71">
        <v>100</v>
      </c>
      <c r="B2516" s="53">
        <f>(I2516/1000)/(A2516/1000000)</f>
        <v>0</v>
      </c>
      <c r="F2516" s="81"/>
      <c r="I2516" s="49"/>
      <c r="J2516" s="95"/>
      <c r="L2516" s="50"/>
      <c r="N2516" s="75"/>
      <c r="O2516" s="61"/>
      <c r="Q2516" s="56"/>
      <c r="S2516" s="62"/>
      <c r="T2516" s="73"/>
      <c r="U2516" s="62"/>
      <c r="V2516" s="62"/>
      <c r="W2516" s="52"/>
      <c r="X2516" s="57"/>
      <c r="AA2516" s="47" t="str">
        <f>CONCATENATE("&gt;",F2516,"_",C2516," ",Z2516)</f>
        <v xml:space="preserve">&gt;_ </v>
      </c>
      <c r="AB2516" s="44">
        <f>P2516</f>
        <v>0</v>
      </c>
      <c r="AH2516" s="45">
        <v>2515</v>
      </c>
    </row>
    <row r="2517" spans="1:34" ht="14.25" customHeight="1" thickTop="1" thickBot="1" x14ac:dyDescent="0.25">
      <c r="A2517" s="71">
        <v>100</v>
      </c>
      <c r="B2517" s="53">
        <f>(I2517/1000)/(A2517/1000000)</f>
        <v>0</v>
      </c>
      <c r="F2517" s="81"/>
      <c r="I2517" s="49"/>
      <c r="J2517" s="95"/>
      <c r="L2517" s="50"/>
      <c r="N2517" s="75"/>
      <c r="O2517" s="61"/>
      <c r="Q2517" s="56"/>
      <c r="S2517" s="62"/>
      <c r="T2517" s="73"/>
      <c r="U2517" s="62"/>
      <c r="V2517" s="62"/>
      <c r="W2517" s="52"/>
      <c r="X2517" s="57"/>
      <c r="AA2517" s="47" t="str">
        <f>CONCATENATE("&gt;",F2517,"_",C2517," ",Z2517)</f>
        <v xml:space="preserve">&gt;_ </v>
      </c>
      <c r="AB2517" s="44">
        <f>P2517</f>
        <v>0</v>
      </c>
      <c r="AH2517" s="45">
        <v>2516</v>
      </c>
    </row>
    <row r="2518" spans="1:34" ht="14.25" customHeight="1" thickTop="1" thickBot="1" x14ac:dyDescent="0.25">
      <c r="A2518" s="71">
        <v>100</v>
      </c>
      <c r="B2518" s="53">
        <f>(I2518/1000)/(A2518/1000000)</f>
        <v>0</v>
      </c>
      <c r="F2518" s="81"/>
      <c r="I2518" s="49"/>
      <c r="J2518" s="95"/>
      <c r="L2518" s="50"/>
      <c r="N2518" s="75"/>
      <c r="O2518" s="61"/>
      <c r="Q2518" s="56"/>
      <c r="S2518" s="62"/>
      <c r="T2518" s="73"/>
      <c r="U2518" s="62"/>
      <c r="V2518" s="62"/>
      <c r="W2518" s="52"/>
      <c r="X2518" s="57"/>
      <c r="AA2518" s="47" t="str">
        <f>CONCATENATE("&gt;",F2518,"_",C2518," ",Z2518)</f>
        <v xml:space="preserve">&gt;_ </v>
      </c>
      <c r="AB2518" s="44">
        <f>P2518</f>
        <v>0</v>
      </c>
      <c r="AH2518" s="45">
        <v>2517</v>
      </c>
    </row>
    <row r="2519" spans="1:34" ht="14.25" customHeight="1" thickTop="1" thickBot="1" x14ac:dyDescent="0.25">
      <c r="A2519" s="71">
        <v>100</v>
      </c>
      <c r="B2519" s="53">
        <f>(I2519/1000)/(A2519/1000000)</f>
        <v>0</v>
      </c>
      <c r="F2519" s="81"/>
      <c r="I2519" s="49"/>
      <c r="J2519" s="95"/>
      <c r="L2519" s="50"/>
      <c r="N2519" s="75"/>
      <c r="O2519" s="61"/>
      <c r="Q2519" s="56"/>
      <c r="S2519" s="62"/>
      <c r="T2519" s="73"/>
      <c r="U2519" s="62"/>
      <c r="V2519" s="62"/>
      <c r="W2519" s="52"/>
      <c r="X2519" s="57"/>
      <c r="AA2519" s="47" t="str">
        <f>CONCATENATE("&gt;",F2519,"_",C2519," ",Z2519)</f>
        <v xml:space="preserve">&gt;_ </v>
      </c>
      <c r="AB2519" s="44">
        <f>P2519</f>
        <v>0</v>
      </c>
      <c r="AH2519" s="45">
        <v>2518</v>
      </c>
    </row>
    <row r="2520" spans="1:34" ht="14.25" customHeight="1" thickTop="1" thickBot="1" x14ac:dyDescent="0.25">
      <c r="A2520" s="71">
        <v>100</v>
      </c>
      <c r="B2520" s="53">
        <f>(I2520/1000)/(A2520/1000000)</f>
        <v>0</v>
      </c>
      <c r="F2520" s="81"/>
      <c r="I2520" s="49"/>
      <c r="J2520" s="95"/>
      <c r="L2520" s="50"/>
      <c r="N2520" s="75"/>
      <c r="O2520" s="61"/>
      <c r="Q2520" s="56"/>
      <c r="S2520" s="62"/>
      <c r="T2520" s="73"/>
      <c r="U2520" s="62"/>
      <c r="V2520" s="62"/>
      <c r="W2520" s="52"/>
      <c r="X2520" s="57"/>
      <c r="AA2520" s="47" t="str">
        <f>CONCATENATE("&gt;",F2520,"_",C2520," ",Z2520)</f>
        <v xml:space="preserve">&gt;_ </v>
      </c>
      <c r="AB2520" s="44">
        <f>P2520</f>
        <v>0</v>
      </c>
      <c r="AH2520" s="45">
        <v>2519</v>
      </c>
    </row>
    <row r="2521" spans="1:34" ht="14.25" customHeight="1" thickTop="1" thickBot="1" x14ac:dyDescent="0.25">
      <c r="A2521" s="71">
        <v>100</v>
      </c>
      <c r="B2521" s="53">
        <f>(I2521/1000)/(A2521/1000000)</f>
        <v>0</v>
      </c>
      <c r="F2521" s="81"/>
      <c r="I2521" s="49"/>
      <c r="J2521" s="95"/>
      <c r="L2521" s="50"/>
      <c r="N2521" s="75"/>
      <c r="O2521" s="61"/>
      <c r="Q2521" s="56"/>
      <c r="S2521" s="62"/>
      <c r="T2521" s="73"/>
      <c r="U2521" s="62"/>
      <c r="V2521" s="62"/>
      <c r="W2521" s="52"/>
      <c r="X2521" s="57"/>
      <c r="AA2521" s="47" t="str">
        <f>CONCATENATE("&gt;",F2521,"_",C2521," ",Z2521)</f>
        <v xml:space="preserve">&gt;_ </v>
      </c>
      <c r="AB2521" s="44">
        <f>P2521</f>
        <v>0</v>
      </c>
      <c r="AH2521" s="45">
        <v>2520</v>
      </c>
    </row>
    <row r="2522" spans="1:34" ht="14.25" customHeight="1" thickTop="1" thickBot="1" x14ac:dyDescent="0.25">
      <c r="A2522" s="71">
        <v>100</v>
      </c>
      <c r="B2522" s="53">
        <f>(I2522/1000)/(A2522/1000000)</f>
        <v>0</v>
      </c>
      <c r="F2522" s="81"/>
      <c r="I2522" s="49"/>
      <c r="J2522" s="95"/>
      <c r="L2522" s="50"/>
      <c r="N2522" s="75"/>
      <c r="O2522" s="61"/>
      <c r="Q2522" s="56"/>
      <c r="S2522" s="62"/>
      <c r="T2522" s="73"/>
      <c r="U2522" s="62"/>
      <c r="V2522" s="62"/>
      <c r="W2522" s="52"/>
      <c r="X2522" s="57"/>
      <c r="AA2522" s="47" t="str">
        <f>CONCATENATE("&gt;",F2522,"_",C2522," ",Z2522)</f>
        <v xml:space="preserve">&gt;_ </v>
      </c>
      <c r="AB2522" s="44">
        <f>P2522</f>
        <v>0</v>
      </c>
      <c r="AH2522" s="45">
        <v>2521</v>
      </c>
    </row>
    <row r="2523" spans="1:34" ht="14.25" customHeight="1" thickTop="1" thickBot="1" x14ac:dyDescent="0.25">
      <c r="A2523" s="71">
        <v>100</v>
      </c>
      <c r="B2523" s="53">
        <f>(I2523/1000)/(A2523/1000000)</f>
        <v>0</v>
      </c>
      <c r="F2523" s="81"/>
      <c r="I2523" s="49"/>
      <c r="J2523" s="95"/>
      <c r="L2523" s="50"/>
      <c r="N2523" s="75"/>
      <c r="O2523" s="61"/>
      <c r="Q2523" s="56"/>
      <c r="S2523" s="62"/>
      <c r="T2523" s="73"/>
      <c r="U2523" s="62"/>
      <c r="V2523" s="62"/>
      <c r="W2523" s="52"/>
      <c r="X2523" s="57"/>
      <c r="AA2523" s="47" t="str">
        <f>CONCATENATE("&gt;",F2523,"_",C2523," ",Z2523)</f>
        <v xml:space="preserve">&gt;_ </v>
      </c>
      <c r="AB2523" s="44">
        <f>P2523</f>
        <v>0</v>
      </c>
      <c r="AH2523" s="45">
        <v>2522</v>
      </c>
    </row>
    <row r="2524" spans="1:34" ht="14.25" customHeight="1" thickTop="1" thickBot="1" x14ac:dyDescent="0.25">
      <c r="A2524" s="71">
        <v>100</v>
      </c>
      <c r="B2524" s="53">
        <f>(I2524/1000)/(A2524/1000000)</f>
        <v>0</v>
      </c>
      <c r="F2524" s="81"/>
      <c r="I2524" s="49"/>
      <c r="J2524" s="95"/>
      <c r="L2524" s="50"/>
      <c r="N2524" s="75"/>
      <c r="O2524" s="61"/>
      <c r="Q2524" s="56"/>
      <c r="S2524" s="62"/>
      <c r="T2524" s="73"/>
      <c r="U2524" s="62"/>
      <c r="V2524" s="62"/>
      <c r="W2524" s="52"/>
      <c r="X2524" s="57"/>
      <c r="AA2524" s="47" t="str">
        <f>CONCATENATE("&gt;",F2524,"_",C2524," ",Z2524)</f>
        <v xml:space="preserve">&gt;_ </v>
      </c>
      <c r="AB2524" s="44">
        <f>P2524</f>
        <v>0</v>
      </c>
      <c r="AH2524" s="45">
        <v>2523</v>
      </c>
    </row>
    <row r="2525" spans="1:34" ht="14.25" customHeight="1" thickTop="1" thickBot="1" x14ac:dyDescent="0.25">
      <c r="A2525" s="71">
        <v>100</v>
      </c>
      <c r="B2525" s="53">
        <f>(I2525/1000)/(A2525/1000000)</f>
        <v>0</v>
      </c>
      <c r="F2525" s="81"/>
      <c r="I2525" s="49"/>
      <c r="J2525" s="95"/>
      <c r="L2525" s="50"/>
      <c r="N2525" s="75"/>
      <c r="O2525" s="61"/>
      <c r="Q2525" s="56"/>
      <c r="S2525" s="62"/>
      <c r="T2525" s="73"/>
      <c r="U2525" s="62"/>
      <c r="V2525" s="62"/>
      <c r="W2525" s="52"/>
      <c r="X2525" s="57"/>
      <c r="AA2525" s="47" t="str">
        <f>CONCATENATE("&gt;",F2525,"_",C2525," ",Z2525)</f>
        <v xml:space="preserve">&gt;_ </v>
      </c>
      <c r="AB2525" s="44">
        <f>P2525</f>
        <v>0</v>
      </c>
      <c r="AH2525" s="45">
        <v>2524</v>
      </c>
    </row>
    <row r="2526" spans="1:34" ht="14.25" customHeight="1" thickTop="1" thickBot="1" x14ac:dyDescent="0.25">
      <c r="A2526" s="71">
        <v>100</v>
      </c>
      <c r="B2526" s="53">
        <f>(I2526/1000)/(A2526/1000000)</f>
        <v>0</v>
      </c>
      <c r="F2526" s="81"/>
      <c r="I2526" s="49"/>
      <c r="J2526" s="95"/>
      <c r="L2526" s="50"/>
      <c r="N2526" s="75"/>
      <c r="O2526" s="61"/>
      <c r="Q2526" s="56"/>
      <c r="S2526" s="62"/>
      <c r="T2526" s="73"/>
      <c r="U2526" s="62"/>
      <c r="V2526" s="62"/>
      <c r="W2526" s="52"/>
      <c r="X2526" s="57"/>
      <c r="AA2526" s="47" t="str">
        <f>CONCATENATE("&gt;",F2526,"_",C2526," ",Z2526)</f>
        <v xml:space="preserve">&gt;_ </v>
      </c>
      <c r="AB2526" s="44">
        <f>P2526</f>
        <v>0</v>
      </c>
      <c r="AH2526" s="45">
        <v>2525</v>
      </c>
    </row>
    <row r="2527" spans="1:34" ht="14.25" customHeight="1" thickTop="1" thickBot="1" x14ac:dyDescent="0.25">
      <c r="A2527" s="71">
        <v>100</v>
      </c>
      <c r="B2527" s="53">
        <f>(I2527/1000)/(A2527/1000000)</f>
        <v>0</v>
      </c>
      <c r="F2527" s="81"/>
      <c r="I2527" s="49"/>
      <c r="J2527" s="95"/>
      <c r="L2527" s="50"/>
      <c r="N2527" s="75"/>
      <c r="O2527" s="61"/>
      <c r="Q2527" s="56"/>
      <c r="S2527" s="62"/>
      <c r="T2527" s="73"/>
      <c r="U2527" s="62"/>
      <c r="V2527" s="62"/>
      <c r="W2527" s="52"/>
      <c r="X2527" s="57"/>
      <c r="AA2527" s="47" t="str">
        <f>CONCATENATE("&gt;",F2527,"_",C2527," ",Z2527)</f>
        <v xml:space="preserve">&gt;_ </v>
      </c>
      <c r="AB2527" s="44">
        <f>P2527</f>
        <v>0</v>
      </c>
      <c r="AH2527" s="45">
        <v>2526</v>
      </c>
    </row>
    <row r="2528" spans="1:34" ht="14.25" customHeight="1" thickTop="1" thickBot="1" x14ac:dyDescent="0.25">
      <c r="A2528" s="71">
        <v>100</v>
      </c>
      <c r="B2528" s="53">
        <f>(I2528/1000)/(A2528/1000000)</f>
        <v>0</v>
      </c>
      <c r="F2528" s="81"/>
      <c r="I2528" s="49"/>
      <c r="J2528" s="95"/>
      <c r="L2528" s="50"/>
      <c r="N2528" s="75"/>
      <c r="O2528" s="61"/>
      <c r="Q2528" s="56"/>
      <c r="S2528" s="62"/>
      <c r="T2528" s="73"/>
      <c r="U2528" s="62"/>
      <c r="V2528" s="62"/>
      <c r="W2528" s="52"/>
      <c r="X2528" s="57"/>
      <c r="AA2528" s="47" t="str">
        <f>CONCATENATE("&gt;",F2528,"_",C2528," ",Z2528)</f>
        <v xml:space="preserve">&gt;_ </v>
      </c>
      <c r="AB2528" s="44">
        <f>P2528</f>
        <v>0</v>
      </c>
      <c r="AH2528" s="45">
        <v>2527</v>
      </c>
    </row>
    <row r="2529" spans="1:34" ht="14.25" customHeight="1" thickTop="1" thickBot="1" x14ac:dyDescent="0.25">
      <c r="A2529" s="71">
        <v>100</v>
      </c>
      <c r="B2529" s="53">
        <f>(I2529/1000)/(A2529/1000000)</f>
        <v>0</v>
      </c>
      <c r="F2529" s="81"/>
      <c r="I2529" s="49"/>
      <c r="J2529" s="95"/>
      <c r="L2529" s="50"/>
      <c r="N2529" s="75"/>
      <c r="O2529" s="61"/>
      <c r="Q2529" s="56"/>
      <c r="S2529" s="62"/>
      <c r="T2529" s="73"/>
      <c r="U2529" s="62"/>
      <c r="V2529" s="62"/>
      <c r="W2529" s="52"/>
      <c r="X2529" s="57"/>
      <c r="AA2529" s="47" t="str">
        <f>CONCATENATE("&gt;",F2529,"_",C2529," ",Z2529)</f>
        <v xml:space="preserve">&gt;_ </v>
      </c>
      <c r="AB2529" s="44">
        <f>P2529</f>
        <v>0</v>
      </c>
      <c r="AH2529" s="45">
        <v>2528</v>
      </c>
    </row>
    <row r="2530" spans="1:34" ht="14.25" customHeight="1" thickTop="1" thickBot="1" x14ac:dyDescent="0.25">
      <c r="A2530" s="71">
        <v>100</v>
      </c>
      <c r="B2530" s="53">
        <f>(I2530/1000)/(A2530/1000000)</f>
        <v>0</v>
      </c>
      <c r="F2530" s="81"/>
      <c r="I2530" s="49"/>
      <c r="J2530" s="95"/>
      <c r="L2530" s="50"/>
      <c r="N2530" s="75"/>
      <c r="O2530" s="61"/>
      <c r="Q2530" s="56"/>
      <c r="S2530" s="62"/>
      <c r="T2530" s="73"/>
      <c r="U2530" s="62"/>
      <c r="V2530" s="62"/>
      <c r="W2530" s="52"/>
      <c r="X2530" s="57"/>
      <c r="AA2530" s="47" t="str">
        <f>CONCATENATE("&gt;",F2530,"_",C2530," ",Z2530)</f>
        <v xml:space="preserve">&gt;_ </v>
      </c>
      <c r="AB2530" s="44">
        <f>P2530</f>
        <v>0</v>
      </c>
      <c r="AH2530" s="45">
        <v>2529</v>
      </c>
    </row>
    <row r="2531" spans="1:34" ht="14.25" customHeight="1" thickTop="1" thickBot="1" x14ac:dyDescent="0.25">
      <c r="A2531" s="71">
        <v>100</v>
      </c>
      <c r="B2531" s="53">
        <f>(I2531/1000)/(A2531/1000000)</f>
        <v>0</v>
      </c>
      <c r="F2531" s="81"/>
      <c r="I2531" s="49"/>
      <c r="J2531" s="95"/>
      <c r="L2531" s="50"/>
      <c r="N2531" s="75"/>
      <c r="O2531" s="61"/>
      <c r="Q2531" s="56"/>
      <c r="S2531" s="62"/>
      <c r="T2531" s="73"/>
      <c r="U2531" s="62"/>
      <c r="V2531" s="62"/>
      <c r="W2531" s="52"/>
      <c r="X2531" s="57"/>
      <c r="AA2531" s="47" t="str">
        <f>CONCATENATE("&gt;",F2531,"_",C2531," ",Z2531)</f>
        <v xml:space="preserve">&gt;_ </v>
      </c>
      <c r="AB2531" s="44">
        <f>P2531</f>
        <v>0</v>
      </c>
      <c r="AH2531" s="45">
        <v>2530</v>
      </c>
    </row>
    <row r="2532" spans="1:34" ht="14.25" customHeight="1" thickTop="1" thickBot="1" x14ac:dyDescent="0.25">
      <c r="A2532" s="71">
        <v>100</v>
      </c>
      <c r="B2532" s="53">
        <f>(I2532/1000)/(A2532/1000000)</f>
        <v>0</v>
      </c>
      <c r="F2532" s="81"/>
      <c r="I2532" s="49"/>
      <c r="J2532" s="95"/>
      <c r="L2532" s="50"/>
      <c r="N2532" s="75"/>
      <c r="O2532" s="61"/>
      <c r="Q2532" s="56"/>
      <c r="S2532" s="62"/>
      <c r="T2532" s="73"/>
      <c r="U2532" s="62"/>
      <c r="V2532" s="62"/>
      <c r="W2532" s="52"/>
      <c r="X2532" s="57"/>
      <c r="AA2532" s="47" t="str">
        <f>CONCATENATE("&gt;",F2532,"_",C2532," ",Z2532)</f>
        <v xml:space="preserve">&gt;_ </v>
      </c>
      <c r="AB2532" s="44">
        <f>P2532</f>
        <v>0</v>
      </c>
      <c r="AH2532" s="45">
        <v>2531</v>
      </c>
    </row>
    <row r="2533" spans="1:34" ht="14.25" customHeight="1" thickTop="1" thickBot="1" x14ac:dyDescent="0.25">
      <c r="A2533" s="71">
        <v>100</v>
      </c>
      <c r="B2533" s="53">
        <f>(I2533/1000)/(A2533/1000000)</f>
        <v>0</v>
      </c>
      <c r="F2533" s="81"/>
      <c r="I2533" s="49"/>
      <c r="J2533" s="95"/>
      <c r="L2533" s="50"/>
      <c r="N2533" s="75"/>
      <c r="O2533" s="61"/>
      <c r="Q2533" s="56"/>
      <c r="S2533" s="62"/>
      <c r="T2533" s="73"/>
      <c r="U2533" s="62"/>
      <c r="V2533" s="62"/>
      <c r="W2533" s="52"/>
      <c r="X2533" s="57"/>
      <c r="AA2533" s="47" t="str">
        <f>CONCATENATE("&gt;",F2533,"_",C2533," ",Z2533)</f>
        <v xml:space="preserve">&gt;_ </v>
      </c>
      <c r="AB2533" s="44">
        <f>P2533</f>
        <v>0</v>
      </c>
      <c r="AH2533" s="45">
        <v>2532</v>
      </c>
    </row>
    <row r="2534" spans="1:34" ht="14.25" customHeight="1" thickTop="1" thickBot="1" x14ac:dyDescent="0.25">
      <c r="A2534" s="71">
        <v>100</v>
      </c>
      <c r="B2534" s="53">
        <f>(I2534/1000)/(A2534/1000000)</f>
        <v>0</v>
      </c>
      <c r="F2534" s="81"/>
      <c r="I2534" s="49"/>
      <c r="J2534" s="95"/>
      <c r="L2534" s="50"/>
      <c r="N2534" s="75"/>
      <c r="O2534" s="61"/>
      <c r="Q2534" s="56"/>
      <c r="S2534" s="62"/>
      <c r="T2534" s="73"/>
      <c r="U2534" s="62"/>
      <c r="V2534" s="62"/>
      <c r="W2534" s="52"/>
      <c r="X2534" s="57"/>
      <c r="AA2534" s="47" t="str">
        <f>CONCATENATE("&gt;",F2534,"_",C2534," ",Z2534)</f>
        <v xml:space="preserve">&gt;_ </v>
      </c>
      <c r="AB2534" s="44">
        <f>P2534</f>
        <v>0</v>
      </c>
      <c r="AH2534" s="45">
        <v>2533</v>
      </c>
    </row>
    <row r="2535" spans="1:34" ht="14.25" customHeight="1" thickTop="1" thickBot="1" x14ac:dyDescent="0.25">
      <c r="A2535" s="71">
        <v>100</v>
      </c>
      <c r="B2535" s="53">
        <f>(I2535/1000)/(A2535/1000000)</f>
        <v>0</v>
      </c>
      <c r="F2535" s="81"/>
      <c r="I2535" s="49"/>
      <c r="J2535" s="95"/>
      <c r="L2535" s="50"/>
      <c r="N2535" s="75"/>
      <c r="O2535" s="61"/>
      <c r="Q2535" s="56"/>
      <c r="S2535" s="62"/>
      <c r="T2535" s="73"/>
      <c r="U2535" s="62"/>
      <c r="V2535" s="62"/>
      <c r="W2535" s="52"/>
      <c r="X2535" s="57"/>
      <c r="AA2535" s="47" t="str">
        <f>CONCATENATE("&gt;",F2535,"_",C2535," ",Z2535)</f>
        <v xml:space="preserve">&gt;_ </v>
      </c>
      <c r="AB2535" s="44">
        <f>P2535</f>
        <v>0</v>
      </c>
      <c r="AH2535" s="45">
        <v>2534</v>
      </c>
    </row>
    <row r="2536" spans="1:34" ht="14.25" customHeight="1" thickTop="1" thickBot="1" x14ac:dyDescent="0.25">
      <c r="A2536" s="71">
        <v>100</v>
      </c>
      <c r="B2536" s="53">
        <f>(I2536/1000)/(A2536/1000000)</f>
        <v>0</v>
      </c>
      <c r="F2536" s="81"/>
      <c r="I2536" s="49"/>
      <c r="J2536" s="95"/>
      <c r="L2536" s="50"/>
      <c r="N2536" s="75"/>
      <c r="O2536" s="61"/>
      <c r="Q2536" s="56"/>
      <c r="S2536" s="62"/>
      <c r="T2536" s="73"/>
      <c r="U2536" s="62"/>
      <c r="V2536" s="62"/>
      <c r="W2536" s="52"/>
      <c r="X2536" s="57"/>
      <c r="AA2536" s="47" t="str">
        <f>CONCATENATE("&gt;",F2536,"_",C2536," ",Z2536)</f>
        <v xml:space="preserve">&gt;_ </v>
      </c>
      <c r="AB2536" s="44">
        <f>P2536</f>
        <v>0</v>
      </c>
      <c r="AH2536" s="45">
        <v>2535</v>
      </c>
    </row>
    <row r="2537" spans="1:34" ht="14.25" customHeight="1" thickTop="1" thickBot="1" x14ac:dyDescent="0.25">
      <c r="A2537" s="71">
        <v>100</v>
      </c>
      <c r="B2537" s="53">
        <f>(I2537/1000)/(A2537/1000000)</f>
        <v>0</v>
      </c>
      <c r="F2537" s="81"/>
      <c r="I2537" s="49"/>
      <c r="J2537" s="95"/>
      <c r="L2537" s="50"/>
      <c r="N2537" s="75"/>
      <c r="O2537" s="61"/>
      <c r="Q2537" s="56"/>
      <c r="S2537" s="62"/>
      <c r="T2537" s="73"/>
      <c r="U2537" s="62"/>
      <c r="V2537" s="62"/>
      <c r="W2537" s="52"/>
      <c r="X2537" s="57"/>
      <c r="AA2537" s="47" t="str">
        <f>CONCATENATE("&gt;",F2537,"_",C2537," ",Z2537)</f>
        <v xml:space="preserve">&gt;_ </v>
      </c>
      <c r="AB2537" s="44">
        <f>P2537</f>
        <v>0</v>
      </c>
      <c r="AH2537" s="45">
        <v>2536</v>
      </c>
    </row>
    <row r="2538" spans="1:34" ht="14.25" customHeight="1" thickTop="1" thickBot="1" x14ac:dyDescent="0.25">
      <c r="A2538" s="71">
        <v>100</v>
      </c>
      <c r="B2538" s="53">
        <f>(I2538/1000)/(A2538/1000000)</f>
        <v>0</v>
      </c>
      <c r="F2538" s="81"/>
      <c r="I2538" s="49"/>
      <c r="J2538" s="95"/>
      <c r="L2538" s="50"/>
      <c r="N2538" s="75"/>
      <c r="O2538" s="61"/>
      <c r="Q2538" s="56"/>
      <c r="S2538" s="62"/>
      <c r="T2538" s="73"/>
      <c r="U2538" s="62"/>
      <c r="V2538" s="62"/>
      <c r="W2538" s="52"/>
      <c r="X2538" s="57"/>
      <c r="AA2538" s="47" t="str">
        <f>CONCATENATE("&gt;",F2538,"_",C2538," ",Z2538)</f>
        <v xml:space="preserve">&gt;_ </v>
      </c>
      <c r="AB2538" s="44">
        <f>P2538</f>
        <v>0</v>
      </c>
      <c r="AH2538" s="45">
        <v>2537</v>
      </c>
    </row>
    <row r="2539" spans="1:34" ht="14.25" customHeight="1" thickTop="1" thickBot="1" x14ac:dyDescent="0.25">
      <c r="A2539" s="71">
        <v>100</v>
      </c>
      <c r="B2539" s="53">
        <f>(I2539/1000)/(A2539/1000000)</f>
        <v>0</v>
      </c>
      <c r="F2539" s="81"/>
      <c r="I2539" s="49"/>
      <c r="J2539" s="95"/>
      <c r="L2539" s="50"/>
      <c r="N2539" s="75"/>
      <c r="O2539" s="61"/>
      <c r="Q2539" s="56"/>
      <c r="S2539" s="62"/>
      <c r="T2539" s="73"/>
      <c r="U2539" s="62"/>
      <c r="V2539" s="62"/>
      <c r="W2539" s="52"/>
      <c r="X2539" s="57"/>
      <c r="AA2539" s="47" t="str">
        <f>CONCATENATE("&gt;",F2539,"_",C2539," ",Z2539)</f>
        <v xml:space="preserve">&gt;_ </v>
      </c>
      <c r="AB2539" s="44">
        <f>P2539</f>
        <v>0</v>
      </c>
      <c r="AH2539" s="45">
        <v>2538</v>
      </c>
    </row>
    <row r="2540" spans="1:34" ht="14.25" customHeight="1" thickTop="1" thickBot="1" x14ac:dyDescent="0.25">
      <c r="A2540" s="71">
        <v>100</v>
      </c>
      <c r="B2540" s="53">
        <f>(I2540/1000)/(A2540/1000000)</f>
        <v>0</v>
      </c>
      <c r="F2540" s="81"/>
      <c r="I2540" s="49"/>
      <c r="J2540" s="95"/>
      <c r="L2540" s="50"/>
      <c r="N2540" s="75"/>
      <c r="O2540" s="61"/>
      <c r="Q2540" s="56"/>
      <c r="S2540" s="62"/>
      <c r="T2540" s="73"/>
      <c r="U2540" s="62"/>
      <c r="V2540" s="62"/>
      <c r="W2540" s="52"/>
      <c r="X2540" s="57"/>
      <c r="AA2540" s="47" t="str">
        <f>CONCATENATE("&gt;",F2540,"_",C2540," ",Z2540)</f>
        <v xml:space="preserve">&gt;_ </v>
      </c>
      <c r="AB2540" s="44">
        <f>P2540</f>
        <v>0</v>
      </c>
      <c r="AH2540" s="45">
        <v>2539</v>
      </c>
    </row>
    <row r="2541" spans="1:34" ht="14.25" customHeight="1" thickTop="1" thickBot="1" x14ac:dyDescent="0.25">
      <c r="A2541" s="71">
        <v>100</v>
      </c>
      <c r="B2541" s="53">
        <f>(I2541/1000)/(A2541/1000000)</f>
        <v>0</v>
      </c>
      <c r="F2541" s="81"/>
      <c r="I2541" s="49"/>
      <c r="J2541" s="95"/>
      <c r="L2541" s="50"/>
      <c r="N2541" s="75"/>
      <c r="O2541" s="61"/>
      <c r="Q2541" s="56"/>
      <c r="S2541" s="62"/>
      <c r="T2541" s="73"/>
      <c r="U2541" s="62"/>
      <c r="V2541" s="62"/>
      <c r="W2541" s="52"/>
      <c r="X2541" s="57"/>
      <c r="AA2541" s="47" t="str">
        <f>CONCATENATE("&gt;",F2541,"_",C2541," ",Z2541)</f>
        <v xml:space="preserve">&gt;_ </v>
      </c>
      <c r="AB2541" s="44">
        <f>P2541</f>
        <v>0</v>
      </c>
      <c r="AH2541" s="45">
        <v>2540</v>
      </c>
    </row>
    <row r="2542" spans="1:34" ht="14.25" customHeight="1" thickTop="1" thickBot="1" x14ac:dyDescent="0.25">
      <c r="A2542" s="71">
        <v>100</v>
      </c>
      <c r="B2542" s="53">
        <f>(I2542/1000)/(A2542/1000000)</f>
        <v>0</v>
      </c>
      <c r="F2542" s="81"/>
      <c r="I2542" s="49"/>
      <c r="J2542" s="95"/>
      <c r="L2542" s="50"/>
      <c r="N2542" s="75"/>
      <c r="O2542" s="61"/>
      <c r="Q2542" s="56"/>
      <c r="S2542" s="62"/>
      <c r="T2542" s="73"/>
      <c r="U2542" s="62"/>
      <c r="V2542" s="62"/>
      <c r="W2542" s="52"/>
      <c r="X2542" s="57"/>
      <c r="AA2542" s="47" t="str">
        <f>CONCATENATE("&gt;",F2542,"_",C2542," ",Z2542)</f>
        <v xml:space="preserve">&gt;_ </v>
      </c>
      <c r="AB2542" s="44">
        <f>P2542</f>
        <v>0</v>
      </c>
      <c r="AH2542" s="45">
        <v>2541</v>
      </c>
    </row>
    <row r="2543" spans="1:34" ht="14.25" customHeight="1" thickTop="1" thickBot="1" x14ac:dyDescent="0.25">
      <c r="A2543" s="71">
        <v>100</v>
      </c>
      <c r="B2543" s="53">
        <f>(I2543/1000)/(A2543/1000000)</f>
        <v>0</v>
      </c>
      <c r="F2543" s="81"/>
      <c r="I2543" s="49"/>
      <c r="J2543" s="95"/>
      <c r="L2543" s="50"/>
      <c r="N2543" s="75"/>
      <c r="O2543" s="61"/>
      <c r="Q2543" s="56"/>
      <c r="S2543" s="62"/>
      <c r="T2543" s="73"/>
      <c r="U2543" s="62"/>
      <c r="V2543" s="62"/>
      <c r="W2543" s="52"/>
      <c r="X2543" s="57"/>
      <c r="AA2543" s="47" t="str">
        <f>CONCATENATE("&gt;",F2543,"_",C2543," ",Z2543)</f>
        <v xml:space="preserve">&gt;_ </v>
      </c>
      <c r="AB2543" s="44">
        <f>P2543</f>
        <v>0</v>
      </c>
      <c r="AH2543" s="45">
        <v>2542</v>
      </c>
    </row>
    <row r="2544" spans="1:34" ht="14.25" customHeight="1" thickTop="1" thickBot="1" x14ac:dyDescent="0.25">
      <c r="A2544" s="71">
        <v>100</v>
      </c>
      <c r="B2544" s="53">
        <f>(I2544/1000)/(A2544/1000000)</f>
        <v>0</v>
      </c>
      <c r="F2544" s="81"/>
      <c r="I2544" s="49"/>
      <c r="J2544" s="95"/>
      <c r="L2544" s="50"/>
      <c r="N2544" s="75"/>
      <c r="O2544" s="61"/>
      <c r="Q2544" s="56"/>
      <c r="S2544" s="62"/>
      <c r="T2544" s="73"/>
      <c r="U2544" s="62"/>
      <c r="V2544" s="62"/>
      <c r="W2544" s="52"/>
      <c r="X2544" s="57"/>
      <c r="AA2544" s="47" t="str">
        <f>CONCATENATE("&gt;",F2544,"_",C2544," ",Z2544)</f>
        <v xml:space="preserve">&gt;_ </v>
      </c>
      <c r="AB2544" s="44">
        <f>P2544</f>
        <v>0</v>
      </c>
      <c r="AH2544" s="45">
        <v>2543</v>
      </c>
    </row>
    <row r="2545" spans="1:34" ht="14.25" customHeight="1" thickTop="1" thickBot="1" x14ac:dyDescent="0.25">
      <c r="A2545" s="71">
        <v>100</v>
      </c>
      <c r="B2545" s="53">
        <f>(I2545/1000)/(A2545/1000000)</f>
        <v>0</v>
      </c>
      <c r="F2545" s="81"/>
      <c r="I2545" s="49"/>
      <c r="J2545" s="95"/>
      <c r="L2545" s="50"/>
      <c r="N2545" s="75"/>
      <c r="O2545" s="61"/>
      <c r="Q2545" s="56"/>
      <c r="S2545" s="62"/>
      <c r="T2545" s="73"/>
      <c r="U2545" s="62"/>
      <c r="V2545" s="62"/>
      <c r="W2545" s="52"/>
      <c r="X2545" s="57"/>
      <c r="AA2545" s="47" t="str">
        <f>CONCATENATE("&gt;",F2545,"_",C2545," ",Z2545)</f>
        <v xml:space="preserve">&gt;_ </v>
      </c>
      <c r="AB2545" s="44">
        <f>P2545</f>
        <v>0</v>
      </c>
      <c r="AH2545" s="45">
        <v>2544</v>
      </c>
    </row>
    <row r="2546" spans="1:34" ht="14.25" customHeight="1" thickTop="1" thickBot="1" x14ac:dyDescent="0.25">
      <c r="A2546" s="71">
        <v>100</v>
      </c>
      <c r="B2546" s="53">
        <f>(I2546/1000)/(A2546/1000000)</f>
        <v>0</v>
      </c>
      <c r="F2546" s="81"/>
      <c r="I2546" s="49"/>
      <c r="J2546" s="95"/>
      <c r="L2546" s="50"/>
      <c r="N2546" s="75"/>
      <c r="O2546" s="61"/>
      <c r="Q2546" s="56"/>
      <c r="S2546" s="62"/>
      <c r="T2546" s="73"/>
      <c r="U2546" s="62"/>
      <c r="V2546" s="62"/>
      <c r="W2546" s="52"/>
      <c r="X2546" s="57"/>
      <c r="AA2546" s="47" t="str">
        <f>CONCATENATE("&gt;",F2546,"_",C2546," ",Z2546)</f>
        <v xml:space="preserve">&gt;_ </v>
      </c>
      <c r="AB2546" s="44">
        <f>P2546</f>
        <v>0</v>
      </c>
      <c r="AH2546" s="45">
        <v>2545</v>
      </c>
    </row>
    <row r="2547" spans="1:34" ht="14.25" customHeight="1" thickTop="1" thickBot="1" x14ac:dyDescent="0.25">
      <c r="A2547" s="71">
        <v>100</v>
      </c>
      <c r="B2547" s="53">
        <f>(I2547/1000)/(A2547/1000000)</f>
        <v>0</v>
      </c>
      <c r="F2547" s="81"/>
      <c r="I2547" s="49"/>
      <c r="J2547" s="95"/>
      <c r="L2547" s="50"/>
      <c r="N2547" s="75"/>
      <c r="O2547" s="61"/>
      <c r="Q2547" s="56"/>
      <c r="S2547" s="62"/>
      <c r="T2547" s="73"/>
      <c r="U2547" s="62"/>
      <c r="V2547" s="62"/>
      <c r="W2547" s="52"/>
      <c r="X2547" s="57"/>
      <c r="AA2547" s="47" t="str">
        <f>CONCATENATE("&gt;",F2547,"_",C2547," ",Z2547)</f>
        <v xml:space="preserve">&gt;_ </v>
      </c>
      <c r="AB2547" s="44">
        <f>P2547</f>
        <v>0</v>
      </c>
      <c r="AH2547" s="45">
        <v>2546</v>
      </c>
    </row>
    <row r="2548" spans="1:34" ht="14.25" customHeight="1" thickTop="1" thickBot="1" x14ac:dyDescent="0.25">
      <c r="A2548" s="71">
        <v>100</v>
      </c>
      <c r="B2548" s="53">
        <f>(I2548/1000)/(A2548/1000000)</f>
        <v>0</v>
      </c>
      <c r="F2548" s="81"/>
      <c r="I2548" s="49"/>
      <c r="J2548" s="95"/>
      <c r="L2548" s="50"/>
      <c r="N2548" s="75"/>
      <c r="O2548" s="61"/>
      <c r="Q2548" s="56"/>
      <c r="S2548" s="62"/>
      <c r="T2548" s="73"/>
      <c r="U2548" s="62"/>
      <c r="V2548" s="62"/>
      <c r="W2548" s="52"/>
      <c r="X2548" s="57"/>
      <c r="AA2548" s="47" t="str">
        <f>CONCATENATE("&gt;",F2548,"_",C2548," ",Z2548)</f>
        <v xml:space="preserve">&gt;_ </v>
      </c>
      <c r="AB2548" s="44">
        <f>P2548</f>
        <v>0</v>
      </c>
      <c r="AH2548" s="45">
        <v>2547</v>
      </c>
    </row>
    <row r="2549" spans="1:34" ht="14.25" customHeight="1" thickTop="1" thickBot="1" x14ac:dyDescent="0.25">
      <c r="A2549" s="71">
        <v>100</v>
      </c>
      <c r="B2549" s="53">
        <f>(I2549/1000)/(A2549/1000000)</f>
        <v>0</v>
      </c>
      <c r="F2549" s="81"/>
      <c r="I2549" s="49"/>
      <c r="J2549" s="95"/>
      <c r="L2549" s="50"/>
      <c r="N2549" s="75"/>
      <c r="O2549" s="61"/>
      <c r="Q2549" s="56"/>
      <c r="S2549" s="62"/>
      <c r="T2549" s="73"/>
      <c r="U2549" s="62"/>
      <c r="V2549" s="62"/>
      <c r="W2549" s="52"/>
      <c r="X2549" s="57"/>
      <c r="AA2549" s="47" t="str">
        <f>CONCATENATE("&gt;",F2549,"_",C2549," ",Z2549)</f>
        <v xml:space="preserve">&gt;_ </v>
      </c>
      <c r="AB2549" s="44">
        <f>P2549</f>
        <v>0</v>
      </c>
      <c r="AH2549" s="45">
        <v>2548</v>
      </c>
    </row>
    <row r="2550" spans="1:34" ht="14.25" customHeight="1" thickTop="1" thickBot="1" x14ac:dyDescent="0.25">
      <c r="A2550" s="71">
        <v>100</v>
      </c>
      <c r="B2550" s="53">
        <f>(I2550/1000)/(A2550/1000000)</f>
        <v>0</v>
      </c>
      <c r="F2550" s="81"/>
      <c r="I2550" s="49"/>
      <c r="J2550" s="95"/>
      <c r="L2550" s="50"/>
      <c r="N2550" s="75"/>
      <c r="O2550" s="61"/>
      <c r="Q2550" s="56"/>
      <c r="S2550" s="62"/>
      <c r="T2550" s="73"/>
      <c r="U2550" s="62"/>
      <c r="V2550" s="62"/>
      <c r="W2550" s="52"/>
      <c r="X2550" s="57"/>
      <c r="AA2550" s="47" t="str">
        <f>CONCATENATE("&gt;",F2550,"_",C2550," ",Z2550)</f>
        <v xml:space="preserve">&gt;_ </v>
      </c>
      <c r="AB2550" s="44">
        <f>P2550</f>
        <v>0</v>
      </c>
      <c r="AH2550" s="45">
        <v>2549</v>
      </c>
    </row>
    <row r="2551" spans="1:34" ht="14.25" customHeight="1" thickTop="1" thickBot="1" x14ac:dyDescent="0.25">
      <c r="A2551" s="71">
        <v>100</v>
      </c>
      <c r="B2551" s="53">
        <f>(I2551/1000)/(A2551/1000000)</f>
        <v>0</v>
      </c>
      <c r="F2551" s="81"/>
      <c r="I2551" s="49"/>
      <c r="J2551" s="95"/>
      <c r="L2551" s="50"/>
      <c r="N2551" s="75"/>
      <c r="O2551" s="61"/>
      <c r="Q2551" s="56"/>
      <c r="S2551" s="62"/>
      <c r="T2551" s="73"/>
      <c r="U2551" s="62"/>
      <c r="V2551" s="62"/>
      <c r="W2551" s="52"/>
      <c r="X2551" s="57"/>
      <c r="AA2551" s="47" t="str">
        <f>CONCATENATE("&gt;",F2551,"_",C2551," ",Z2551)</f>
        <v xml:space="preserve">&gt;_ </v>
      </c>
      <c r="AB2551" s="44">
        <f>P2551</f>
        <v>0</v>
      </c>
      <c r="AH2551" s="45">
        <v>2550</v>
      </c>
    </row>
    <row r="2552" spans="1:34" ht="14.25" customHeight="1" thickTop="1" thickBot="1" x14ac:dyDescent="0.25">
      <c r="A2552" s="71">
        <v>100</v>
      </c>
      <c r="B2552" s="53">
        <f>(I2552/1000)/(A2552/1000000)</f>
        <v>0</v>
      </c>
      <c r="F2552" s="81"/>
      <c r="I2552" s="49"/>
      <c r="J2552" s="95"/>
      <c r="L2552" s="50"/>
      <c r="N2552" s="75"/>
      <c r="O2552" s="61"/>
      <c r="Q2552" s="56"/>
      <c r="S2552" s="62"/>
      <c r="T2552" s="73"/>
      <c r="U2552" s="62"/>
      <c r="V2552" s="62"/>
      <c r="W2552" s="52"/>
      <c r="X2552" s="57"/>
      <c r="AA2552" s="47" t="str">
        <f>CONCATENATE("&gt;",F2552,"_",C2552," ",Z2552)</f>
        <v xml:space="preserve">&gt;_ </v>
      </c>
      <c r="AB2552" s="44">
        <f>P2552</f>
        <v>0</v>
      </c>
      <c r="AH2552" s="45">
        <v>2551</v>
      </c>
    </row>
    <row r="2553" spans="1:34" ht="14.25" customHeight="1" thickTop="1" thickBot="1" x14ac:dyDescent="0.25">
      <c r="A2553" s="71">
        <v>100</v>
      </c>
      <c r="B2553" s="53">
        <f>(I2553/1000)/(A2553/1000000)</f>
        <v>0</v>
      </c>
      <c r="F2553" s="81"/>
      <c r="I2553" s="49"/>
      <c r="J2553" s="95"/>
      <c r="L2553" s="50"/>
      <c r="N2553" s="75"/>
      <c r="O2553" s="61"/>
      <c r="Q2553" s="56"/>
      <c r="S2553" s="62"/>
      <c r="T2553" s="73"/>
      <c r="U2553" s="62"/>
      <c r="V2553" s="62"/>
      <c r="W2553" s="52"/>
      <c r="X2553" s="57"/>
      <c r="AA2553" s="47" t="str">
        <f>CONCATENATE("&gt;",F2553,"_",C2553," ",Z2553)</f>
        <v xml:space="preserve">&gt;_ </v>
      </c>
      <c r="AB2553" s="44">
        <f>P2553</f>
        <v>0</v>
      </c>
      <c r="AH2553" s="45">
        <v>2552</v>
      </c>
    </row>
    <row r="2554" spans="1:34" ht="14.25" customHeight="1" thickTop="1" thickBot="1" x14ac:dyDescent="0.25">
      <c r="A2554" s="71">
        <v>100</v>
      </c>
      <c r="B2554" s="53">
        <f>(I2554/1000)/(A2554/1000000)</f>
        <v>0</v>
      </c>
      <c r="F2554" s="81"/>
      <c r="I2554" s="49"/>
      <c r="J2554" s="95"/>
      <c r="L2554" s="50"/>
      <c r="N2554" s="75"/>
      <c r="O2554" s="61"/>
      <c r="Q2554" s="56"/>
      <c r="S2554" s="62"/>
      <c r="T2554" s="73"/>
      <c r="U2554" s="62"/>
      <c r="V2554" s="62"/>
      <c r="W2554" s="52"/>
      <c r="X2554" s="57"/>
      <c r="AA2554" s="47" t="str">
        <f>CONCATENATE("&gt;",F2554,"_",C2554," ",Z2554)</f>
        <v xml:space="preserve">&gt;_ </v>
      </c>
      <c r="AB2554" s="44">
        <f>P2554</f>
        <v>0</v>
      </c>
      <c r="AH2554" s="45">
        <v>2553</v>
      </c>
    </row>
    <row r="2555" spans="1:34" ht="14.25" customHeight="1" thickTop="1" thickBot="1" x14ac:dyDescent="0.25">
      <c r="A2555" s="71">
        <v>100</v>
      </c>
      <c r="B2555" s="53">
        <f>(I2555/1000)/(A2555/1000000)</f>
        <v>0</v>
      </c>
      <c r="F2555" s="81"/>
      <c r="I2555" s="49"/>
      <c r="J2555" s="95"/>
      <c r="L2555" s="50"/>
      <c r="N2555" s="75"/>
      <c r="O2555" s="61"/>
      <c r="Q2555" s="56"/>
      <c r="S2555" s="62"/>
      <c r="T2555" s="73"/>
      <c r="U2555" s="62"/>
      <c r="V2555" s="62"/>
      <c r="W2555" s="52"/>
      <c r="X2555" s="57"/>
      <c r="AA2555" s="47" t="str">
        <f>CONCATENATE("&gt;",F2555,"_",C2555," ",Z2555)</f>
        <v xml:space="preserve">&gt;_ </v>
      </c>
      <c r="AB2555" s="44">
        <f>P2555</f>
        <v>0</v>
      </c>
      <c r="AH2555" s="45">
        <v>2554</v>
      </c>
    </row>
    <row r="2556" spans="1:34" ht="14.25" customHeight="1" thickTop="1" thickBot="1" x14ac:dyDescent="0.25">
      <c r="A2556" s="71">
        <v>100</v>
      </c>
      <c r="B2556" s="53">
        <f>(I2556/1000)/(A2556/1000000)</f>
        <v>0</v>
      </c>
      <c r="F2556" s="81"/>
      <c r="I2556" s="49"/>
      <c r="J2556" s="95"/>
      <c r="L2556" s="50"/>
      <c r="N2556" s="75"/>
      <c r="O2556" s="61"/>
      <c r="Q2556" s="56"/>
      <c r="S2556" s="62"/>
      <c r="T2556" s="73"/>
      <c r="U2556" s="62"/>
      <c r="V2556" s="62"/>
      <c r="W2556" s="52"/>
      <c r="X2556" s="57"/>
      <c r="AA2556" s="47" t="str">
        <f>CONCATENATE("&gt;",F2556,"_",C2556," ",Z2556)</f>
        <v xml:space="preserve">&gt;_ </v>
      </c>
      <c r="AB2556" s="44">
        <f>P2556</f>
        <v>0</v>
      </c>
      <c r="AH2556" s="45">
        <v>2555</v>
      </c>
    </row>
    <row r="2557" spans="1:34" ht="14.25" customHeight="1" thickTop="1" thickBot="1" x14ac:dyDescent="0.25">
      <c r="A2557" s="71">
        <v>100</v>
      </c>
      <c r="B2557" s="53">
        <f>(I2557/1000)/(A2557/1000000)</f>
        <v>0</v>
      </c>
      <c r="F2557" s="81"/>
      <c r="I2557" s="49"/>
      <c r="J2557" s="95"/>
      <c r="L2557" s="50"/>
      <c r="N2557" s="75"/>
      <c r="O2557" s="61"/>
      <c r="Q2557" s="56"/>
      <c r="S2557" s="62"/>
      <c r="T2557" s="73"/>
      <c r="U2557" s="62"/>
      <c r="V2557" s="62"/>
      <c r="W2557" s="52"/>
      <c r="X2557" s="57"/>
      <c r="AA2557" s="47" t="str">
        <f>CONCATENATE("&gt;",F2557,"_",C2557," ",Z2557)</f>
        <v xml:space="preserve">&gt;_ </v>
      </c>
      <c r="AB2557" s="44">
        <f>P2557</f>
        <v>0</v>
      </c>
      <c r="AH2557" s="45">
        <v>2556</v>
      </c>
    </row>
    <row r="2558" spans="1:34" ht="14.25" customHeight="1" thickTop="1" thickBot="1" x14ac:dyDescent="0.25">
      <c r="A2558" s="71">
        <v>100</v>
      </c>
      <c r="B2558" s="53">
        <f>(I2558/1000)/(A2558/1000000)</f>
        <v>0</v>
      </c>
      <c r="F2558" s="81"/>
      <c r="I2558" s="49"/>
      <c r="J2558" s="95"/>
      <c r="L2558" s="50"/>
      <c r="N2558" s="75"/>
      <c r="O2558" s="61"/>
      <c r="Q2558" s="56"/>
      <c r="S2558" s="62"/>
      <c r="T2558" s="73"/>
      <c r="U2558" s="62"/>
      <c r="V2558" s="62"/>
      <c r="W2558" s="52"/>
      <c r="X2558" s="57"/>
      <c r="AA2558" s="47" t="str">
        <f>CONCATENATE("&gt;",F2558,"_",C2558," ",Z2558)</f>
        <v xml:space="preserve">&gt;_ </v>
      </c>
      <c r="AB2558" s="44">
        <f>P2558</f>
        <v>0</v>
      </c>
      <c r="AH2558" s="45">
        <v>2557</v>
      </c>
    </row>
    <row r="2559" spans="1:34" ht="14.25" customHeight="1" thickTop="1" thickBot="1" x14ac:dyDescent="0.25">
      <c r="A2559" s="71">
        <v>100</v>
      </c>
      <c r="B2559" s="53">
        <f>(I2559/1000)/(A2559/1000000)</f>
        <v>0</v>
      </c>
      <c r="F2559" s="81"/>
      <c r="I2559" s="49"/>
      <c r="J2559" s="95"/>
      <c r="L2559" s="50"/>
      <c r="N2559" s="75"/>
      <c r="O2559" s="61"/>
      <c r="Q2559" s="56"/>
      <c r="S2559" s="62"/>
      <c r="T2559" s="73"/>
      <c r="U2559" s="62"/>
      <c r="V2559" s="62"/>
      <c r="W2559" s="52"/>
      <c r="X2559" s="57"/>
      <c r="AA2559" s="47" t="str">
        <f>CONCATENATE("&gt;",F2559,"_",C2559," ",Z2559)</f>
        <v xml:space="preserve">&gt;_ </v>
      </c>
      <c r="AB2559" s="44">
        <f>P2559</f>
        <v>0</v>
      </c>
      <c r="AH2559" s="45">
        <v>2558</v>
      </c>
    </row>
    <row r="2560" spans="1:34" ht="14.25" customHeight="1" thickTop="1" thickBot="1" x14ac:dyDescent="0.25">
      <c r="A2560" s="71">
        <v>100</v>
      </c>
      <c r="B2560" s="53">
        <f>(I2560/1000)/(A2560/1000000)</f>
        <v>0</v>
      </c>
      <c r="F2560" s="81"/>
      <c r="I2560" s="49"/>
      <c r="J2560" s="95"/>
      <c r="L2560" s="50"/>
      <c r="N2560" s="75"/>
      <c r="O2560" s="61"/>
      <c r="Q2560" s="56"/>
      <c r="S2560" s="62"/>
      <c r="T2560" s="73"/>
      <c r="U2560" s="62"/>
      <c r="V2560" s="62"/>
      <c r="W2560" s="52"/>
      <c r="X2560" s="57"/>
      <c r="AA2560" s="47" t="str">
        <f>CONCATENATE("&gt;",F2560,"_",C2560," ",Z2560)</f>
        <v xml:space="preserve">&gt;_ </v>
      </c>
      <c r="AB2560" s="44">
        <f>P2560</f>
        <v>0</v>
      </c>
      <c r="AH2560" s="45">
        <v>2559</v>
      </c>
    </row>
    <row r="2561" spans="1:34" ht="14.25" customHeight="1" thickTop="1" thickBot="1" x14ac:dyDescent="0.25">
      <c r="A2561" s="71">
        <v>100</v>
      </c>
      <c r="B2561" s="53">
        <f>(I2561/1000)/(A2561/1000000)</f>
        <v>0</v>
      </c>
      <c r="F2561" s="81"/>
      <c r="I2561" s="49"/>
      <c r="J2561" s="95"/>
      <c r="L2561" s="50"/>
      <c r="N2561" s="75"/>
      <c r="O2561" s="61"/>
      <c r="Q2561" s="56"/>
      <c r="S2561" s="62"/>
      <c r="T2561" s="73"/>
      <c r="U2561" s="62"/>
      <c r="V2561" s="62"/>
      <c r="W2561" s="52"/>
      <c r="X2561" s="57"/>
      <c r="AA2561" s="47" t="str">
        <f>CONCATENATE("&gt;",F2561,"_",C2561," ",Z2561)</f>
        <v xml:space="preserve">&gt;_ </v>
      </c>
      <c r="AB2561" s="44">
        <f>P2561</f>
        <v>0</v>
      </c>
      <c r="AH2561" s="45">
        <v>2560</v>
      </c>
    </row>
    <row r="2562" spans="1:34" ht="14.25" customHeight="1" thickTop="1" thickBot="1" x14ac:dyDescent="0.25">
      <c r="A2562" s="71">
        <v>100</v>
      </c>
      <c r="B2562" s="53">
        <f>(I2562/1000)/(A2562/1000000)</f>
        <v>0</v>
      </c>
      <c r="F2562" s="81"/>
      <c r="I2562" s="49"/>
      <c r="J2562" s="95"/>
      <c r="L2562" s="50"/>
      <c r="N2562" s="75"/>
      <c r="O2562" s="61"/>
      <c r="Q2562" s="56"/>
      <c r="S2562" s="62"/>
      <c r="T2562" s="73"/>
      <c r="U2562" s="62"/>
      <c r="V2562" s="62"/>
      <c r="W2562" s="52"/>
      <c r="X2562" s="57"/>
      <c r="AA2562" s="47" t="str">
        <f>CONCATENATE("&gt;",F2562,"_",C2562," ",Z2562)</f>
        <v xml:space="preserve">&gt;_ </v>
      </c>
      <c r="AB2562" s="44">
        <f>P2562</f>
        <v>0</v>
      </c>
      <c r="AH2562" s="45">
        <v>2561</v>
      </c>
    </row>
    <row r="2563" spans="1:34" ht="14.25" customHeight="1" thickTop="1" thickBot="1" x14ac:dyDescent="0.25">
      <c r="A2563" s="71">
        <v>100</v>
      </c>
      <c r="B2563" s="53">
        <f>(I2563/1000)/(A2563/1000000)</f>
        <v>0</v>
      </c>
      <c r="F2563" s="81"/>
      <c r="I2563" s="49"/>
      <c r="J2563" s="95"/>
      <c r="L2563" s="50"/>
      <c r="N2563" s="75"/>
      <c r="O2563" s="61"/>
      <c r="Q2563" s="56"/>
      <c r="S2563" s="62"/>
      <c r="T2563" s="73"/>
      <c r="U2563" s="62"/>
      <c r="V2563" s="62"/>
      <c r="W2563" s="52"/>
      <c r="X2563" s="57"/>
      <c r="AA2563" s="47" t="str">
        <f>CONCATENATE("&gt;",F2563,"_",C2563," ",Z2563)</f>
        <v xml:space="preserve">&gt;_ </v>
      </c>
      <c r="AB2563" s="44">
        <f>P2563</f>
        <v>0</v>
      </c>
      <c r="AH2563" s="45">
        <v>2562</v>
      </c>
    </row>
    <row r="2564" spans="1:34" ht="14.25" customHeight="1" thickTop="1" thickBot="1" x14ac:dyDescent="0.25">
      <c r="A2564" s="71">
        <v>100</v>
      </c>
      <c r="B2564" s="53">
        <f>(I2564/1000)/(A2564/1000000)</f>
        <v>0</v>
      </c>
      <c r="F2564" s="81"/>
      <c r="I2564" s="49"/>
      <c r="J2564" s="95"/>
      <c r="L2564" s="50"/>
      <c r="N2564" s="75"/>
      <c r="O2564" s="61"/>
      <c r="Q2564" s="56"/>
      <c r="S2564" s="62"/>
      <c r="T2564" s="73"/>
      <c r="U2564" s="62"/>
      <c r="V2564" s="62"/>
      <c r="W2564" s="52"/>
      <c r="X2564" s="57"/>
      <c r="AA2564" s="47" t="str">
        <f>CONCATENATE("&gt;",F2564,"_",C2564," ",Z2564)</f>
        <v xml:space="preserve">&gt;_ </v>
      </c>
      <c r="AB2564" s="44">
        <f>P2564</f>
        <v>0</v>
      </c>
      <c r="AH2564" s="45">
        <v>2563</v>
      </c>
    </row>
    <row r="2565" spans="1:34" ht="14.25" customHeight="1" thickTop="1" thickBot="1" x14ac:dyDescent="0.25">
      <c r="A2565" s="71">
        <v>100</v>
      </c>
      <c r="B2565" s="53">
        <f>(I2565/1000)/(A2565/1000000)</f>
        <v>0</v>
      </c>
      <c r="F2565" s="81"/>
      <c r="I2565" s="49"/>
      <c r="J2565" s="95"/>
      <c r="L2565" s="50"/>
      <c r="N2565" s="75"/>
      <c r="O2565" s="61"/>
      <c r="Q2565" s="56"/>
      <c r="S2565" s="62"/>
      <c r="T2565" s="73"/>
      <c r="U2565" s="62"/>
      <c r="V2565" s="62"/>
      <c r="W2565" s="52"/>
      <c r="X2565" s="57"/>
      <c r="AA2565" s="47" t="str">
        <f>CONCATENATE("&gt;",F2565,"_",C2565," ",Z2565)</f>
        <v xml:space="preserve">&gt;_ </v>
      </c>
      <c r="AB2565" s="44">
        <f>P2565</f>
        <v>0</v>
      </c>
      <c r="AH2565" s="45">
        <v>2564</v>
      </c>
    </row>
    <row r="2566" spans="1:34" ht="14.25" customHeight="1" thickTop="1" thickBot="1" x14ac:dyDescent="0.25">
      <c r="A2566" s="71">
        <v>100</v>
      </c>
      <c r="B2566" s="53">
        <f>(I2566/1000)/(A2566/1000000)</f>
        <v>0</v>
      </c>
      <c r="F2566" s="81"/>
      <c r="I2566" s="49"/>
      <c r="J2566" s="95"/>
      <c r="L2566" s="50"/>
      <c r="N2566" s="75"/>
      <c r="O2566" s="61"/>
      <c r="Q2566" s="56"/>
      <c r="S2566" s="62"/>
      <c r="T2566" s="73"/>
      <c r="U2566" s="62"/>
      <c r="V2566" s="62"/>
      <c r="W2566" s="52"/>
      <c r="X2566" s="57"/>
      <c r="AA2566" s="47" t="str">
        <f>CONCATENATE("&gt;",F2566,"_",C2566," ",Z2566)</f>
        <v xml:space="preserve">&gt;_ </v>
      </c>
      <c r="AB2566" s="44">
        <f>P2566</f>
        <v>0</v>
      </c>
      <c r="AH2566" s="45">
        <v>2565</v>
      </c>
    </row>
    <row r="2567" spans="1:34" ht="14.25" customHeight="1" thickTop="1" thickBot="1" x14ac:dyDescent="0.25">
      <c r="A2567" s="71">
        <v>100</v>
      </c>
      <c r="B2567" s="53">
        <f>(I2567/1000)/(A2567/1000000)</f>
        <v>0</v>
      </c>
      <c r="F2567" s="81"/>
      <c r="I2567" s="49"/>
      <c r="J2567" s="95"/>
      <c r="L2567" s="50"/>
      <c r="N2567" s="75"/>
      <c r="O2567" s="61"/>
      <c r="Q2567" s="56"/>
      <c r="S2567" s="62"/>
      <c r="T2567" s="73"/>
      <c r="U2567" s="62"/>
      <c r="V2567" s="62"/>
      <c r="W2567" s="52"/>
      <c r="X2567" s="57"/>
      <c r="AA2567" s="47" t="str">
        <f>CONCATENATE("&gt;",F2567,"_",C2567," ",Z2567)</f>
        <v xml:space="preserve">&gt;_ </v>
      </c>
      <c r="AB2567" s="44">
        <f>P2567</f>
        <v>0</v>
      </c>
      <c r="AH2567" s="45">
        <v>2566</v>
      </c>
    </row>
    <row r="2568" spans="1:34" ht="14.25" customHeight="1" thickTop="1" thickBot="1" x14ac:dyDescent="0.25">
      <c r="A2568" s="71">
        <v>100</v>
      </c>
      <c r="B2568" s="53">
        <f>(I2568/1000)/(A2568/1000000)</f>
        <v>0</v>
      </c>
      <c r="F2568" s="81"/>
      <c r="I2568" s="49"/>
      <c r="J2568" s="95"/>
      <c r="L2568" s="50"/>
      <c r="N2568" s="75"/>
      <c r="O2568" s="61"/>
      <c r="Q2568" s="56"/>
      <c r="S2568" s="62"/>
      <c r="T2568" s="73"/>
      <c r="U2568" s="62"/>
      <c r="V2568" s="62"/>
      <c r="W2568" s="52"/>
      <c r="X2568" s="57"/>
      <c r="AA2568" s="47" t="str">
        <f>CONCATENATE("&gt;",F2568,"_",C2568," ",Z2568)</f>
        <v xml:space="preserve">&gt;_ </v>
      </c>
      <c r="AB2568" s="44">
        <f>P2568</f>
        <v>0</v>
      </c>
      <c r="AH2568" s="45">
        <v>2567</v>
      </c>
    </row>
    <row r="2569" spans="1:34" ht="14.25" customHeight="1" thickTop="1" thickBot="1" x14ac:dyDescent="0.25">
      <c r="A2569" s="71">
        <v>100</v>
      </c>
      <c r="B2569" s="53">
        <f>(I2569/1000)/(A2569/1000000)</f>
        <v>0</v>
      </c>
      <c r="F2569" s="81"/>
      <c r="I2569" s="49"/>
      <c r="J2569" s="95"/>
      <c r="L2569" s="50"/>
      <c r="N2569" s="75"/>
      <c r="O2569" s="61"/>
      <c r="Q2569" s="56"/>
      <c r="S2569" s="62"/>
      <c r="T2569" s="73"/>
      <c r="U2569" s="62"/>
      <c r="V2569" s="62"/>
      <c r="W2569" s="52"/>
      <c r="X2569" s="57"/>
      <c r="AA2569" s="47" t="str">
        <f>CONCATENATE("&gt;",F2569,"_",C2569," ",Z2569)</f>
        <v xml:space="preserve">&gt;_ </v>
      </c>
      <c r="AB2569" s="44">
        <f>P2569</f>
        <v>0</v>
      </c>
      <c r="AH2569" s="45">
        <v>2568</v>
      </c>
    </row>
    <row r="2570" spans="1:34" ht="14.25" customHeight="1" thickTop="1" thickBot="1" x14ac:dyDescent="0.25">
      <c r="A2570" s="71">
        <v>100</v>
      </c>
      <c r="B2570" s="53">
        <f>(I2570/1000)/(A2570/1000000)</f>
        <v>0</v>
      </c>
      <c r="F2570" s="81"/>
      <c r="I2570" s="49"/>
      <c r="J2570" s="95"/>
      <c r="L2570" s="50"/>
      <c r="N2570" s="75"/>
      <c r="O2570" s="61"/>
      <c r="Q2570" s="56"/>
      <c r="S2570" s="62"/>
      <c r="T2570" s="73"/>
      <c r="U2570" s="62"/>
      <c r="V2570" s="62"/>
      <c r="W2570" s="52"/>
      <c r="X2570" s="57"/>
      <c r="AA2570" s="47" t="str">
        <f>CONCATENATE("&gt;",F2570,"_",C2570," ",Z2570)</f>
        <v xml:space="preserve">&gt;_ </v>
      </c>
      <c r="AB2570" s="44">
        <f>P2570</f>
        <v>0</v>
      </c>
      <c r="AH2570" s="45">
        <v>2569</v>
      </c>
    </row>
    <row r="2571" spans="1:34" ht="14.25" customHeight="1" thickTop="1" thickBot="1" x14ac:dyDescent="0.25">
      <c r="A2571" s="71">
        <v>100</v>
      </c>
      <c r="B2571" s="53">
        <f>(I2571/1000)/(A2571/1000000)</f>
        <v>0</v>
      </c>
      <c r="F2571" s="81"/>
      <c r="I2571" s="49"/>
      <c r="J2571" s="95"/>
      <c r="L2571" s="50"/>
      <c r="N2571" s="75"/>
      <c r="O2571" s="61"/>
      <c r="Q2571" s="56"/>
      <c r="S2571" s="62"/>
      <c r="T2571" s="73"/>
      <c r="U2571" s="62"/>
      <c r="V2571" s="62"/>
      <c r="W2571" s="52"/>
      <c r="X2571" s="57"/>
      <c r="AA2571" s="47" t="str">
        <f>CONCATENATE("&gt;",F2571,"_",C2571," ",Z2571)</f>
        <v xml:space="preserve">&gt;_ </v>
      </c>
      <c r="AB2571" s="44">
        <f>P2571</f>
        <v>0</v>
      </c>
      <c r="AH2571" s="45">
        <v>2570</v>
      </c>
    </row>
    <row r="2572" spans="1:34" ht="14.25" customHeight="1" thickTop="1" thickBot="1" x14ac:dyDescent="0.25">
      <c r="A2572" s="71">
        <v>100</v>
      </c>
      <c r="B2572" s="53">
        <f>(I2572/1000)/(A2572/1000000)</f>
        <v>0</v>
      </c>
      <c r="F2572" s="81"/>
      <c r="I2572" s="49"/>
      <c r="J2572" s="95"/>
      <c r="L2572" s="50"/>
      <c r="N2572" s="75"/>
      <c r="O2572" s="61"/>
      <c r="Q2572" s="56"/>
      <c r="S2572" s="62"/>
      <c r="T2572" s="73"/>
      <c r="U2572" s="62"/>
      <c r="V2572" s="62"/>
      <c r="W2572" s="52"/>
      <c r="X2572" s="57"/>
      <c r="AA2572" s="47" t="str">
        <f>CONCATENATE("&gt;",F2572,"_",C2572," ",Z2572)</f>
        <v xml:space="preserve">&gt;_ </v>
      </c>
      <c r="AB2572" s="44">
        <f>P2572</f>
        <v>0</v>
      </c>
      <c r="AH2572" s="45">
        <v>2571</v>
      </c>
    </row>
    <row r="2573" spans="1:34" ht="14.25" customHeight="1" thickTop="1" thickBot="1" x14ac:dyDescent="0.25">
      <c r="A2573" s="71">
        <v>100</v>
      </c>
      <c r="B2573" s="53">
        <f>(I2573/1000)/(A2573/1000000)</f>
        <v>0</v>
      </c>
      <c r="F2573" s="81"/>
      <c r="I2573" s="49"/>
      <c r="J2573" s="95"/>
      <c r="L2573" s="50"/>
      <c r="N2573" s="75"/>
      <c r="O2573" s="61"/>
      <c r="Q2573" s="56"/>
      <c r="S2573" s="62"/>
      <c r="T2573" s="73"/>
      <c r="U2573" s="62"/>
      <c r="V2573" s="62"/>
      <c r="W2573" s="52"/>
      <c r="X2573" s="57"/>
      <c r="AA2573" s="47" t="str">
        <f>CONCATENATE("&gt;",F2573,"_",C2573," ",Z2573)</f>
        <v xml:space="preserve">&gt;_ </v>
      </c>
      <c r="AB2573" s="44">
        <f>P2573</f>
        <v>0</v>
      </c>
      <c r="AH2573" s="45">
        <v>2572</v>
      </c>
    </row>
    <row r="2574" spans="1:34" ht="14.25" customHeight="1" thickTop="1" thickBot="1" x14ac:dyDescent="0.25">
      <c r="A2574" s="71">
        <v>100</v>
      </c>
      <c r="B2574" s="53">
        <f>(I2574/1000)/(A2574/1000000)</f>
        <v>0</v>
      </c>
      <c r="F2574" s="81"/>
      <c r="I2574" s="49"/>
      <c r="J2574" s="95"/>
      <c r="L2574" s="50"/>
      <c r="N2574" s="75"/>
      <c r="O2574" s="61"/>
      <c r="Q2574" s="56"/>
      <c r="S2574" s="62"/>
      <c r="T2574" s="73"/>
      <c r="U2574" s="62"/>
      <c r="V2574" s="62"/>
      <c r="W2574" s="52"/>
      <c r="X2574" s="57"/>
      <c r="AA2574" s="47" t="str">
        <f>CONCATENATE("&gt;",F2574,"_",C2574," ",Z2574)</f>
        <v xml:space="preserve">&gt;_ </v>
      </c>
      <c r="AB2574" s="44">
        <f>P2574</f>
        <v>0</v>
      </c>
      <c r="AH2574" s="45">
        <v>2573</v>
      </c>
    </row>
    <row r="2575" spans="1:34" ht="14.25" customHeight="1" thickTop="1" thickBot="1" x14ac:dyDescent="0.25">
      <c r="A2575" s="71">
        <v>100</v>
      </c>
      <c r="B2575" s="53">
        <f>(I2575/1000)/(A2575/1000000)</f>
        <v>0</v>
      </c>
      <c r="F2575" s="81"/>
      <c r="I2575" s="49"/>
      <c r="J2575" s="95"/>
      <c r="L2575" s="50"/>
      <c r="N2575" s="75"/>
      <c r="O2575" s="61"/>
      <c r="Q2575" s="56"/>
      <c r="S2575" s="62"/>
      <c r="T2575" s="73"/>
      <c r="U2575" s="62"/>
      <c r="V2575" s="62"/>
      <c r="W2575" s="52"/>
      <c r="X2575" s="57"/>
      <c r="AA2575" s="47" t="str">
        <f>CONCATENATE("&gt;",F2575,"_",C2575," ",Z2575)</f>
        <v xml:space="preserve">&gt;_ </v>
      </c>
      <c r="AB2575" s="44">
        <f>P2575</f>
        <v>0</v>
      </c>
      <c r="AH2575" s="45">
        <v>2574</v>
      </c>
    </row>
    <row r="2576" spans="1:34" ht="14.25" customHeight="1" thickTop="1" thickBot="1" x14ac:dyDescent="0.25">
      <c r="A2576" s="71">
        <v>100</v>
      </c>
      <c r="B2576" s="53">
        <f>(I2576/1000)/(A2576/1000000)</f>
        <v>0</v>
      </c>
      <c r="F2576" s="81"/>
      <c r="I2576" s="49"/>
      <c r="J2576" s="95"/>
      <c r="L2576" s="50"/>
      <c r="N2576" s="75"/>
      <c r="O2576" s="61"/>
      <c r="Q2576" s="56"/>
      <c r="S2576" s="62"/>
      <c r="T2576" s="73"/>
      <c r="U2576" s="62"/>
      <c r="V2576" s="62"/>
      <c r="W2576" s="52"/>
      <c r="X2576" s="57"/>
      <c r="AA2576" s="47" t="str">
        <f>CONCATENATE("&gt;",F2576,"_",C2576," ",Z2576)</f>
        <v xml:space="preserve">&gt;_ </v>
      </c>
      <c r="AB2576" s="44">
        <f>P2576</f>
        <v>0</v>
      </c>
      <c r="AH2576" s="45">
        <v>2575</v>
      </c>
    </row>
    <row r="2577" spans="1:34" ht="14.25" customHeight="1" thickTop="1" thickBot="1" x14ac:dyDescent="0.25">
      <c r="A2577" s="71">
        <v>100</v>
      </c>
      <c r="B2577" s="53">
        <f>(I2577/1000)/(A2577/1000000)</f>
        <v>0</v>
      </c>
      <c r="F2577" s="81"/>
      <c r="I2577" s="49"/>
      <c r="J2577" s="95"/>
      <c r="L2577" s="50"/>
      <c r="N2577" s="75"/>
      <c r="O2577" s="61"/>
      <c r="Q2577" s="56"/>
      <c r="S2577" s="62"/>
      <c r="T2577" s="73"/>
      <c r="U2577" s="62"/>
      <c r="V2577" s="62"/>
      <c r="W2577" s="52"/>
      <c r="X2577" s="57"/>
      <c r="AA2577" s="47" t="str">
        <f>CONCATENATE("&gt;",F2577,"_",C2577," ",Z2577)</f>
        <v xml:space="preserve">&gt;_ </v>
      </c>
      <c r="AB2577" s="44">
        <f>P2577</f>
        <v>0</v>
      </c>
      <c r="AH2577" s="45">
        <v>2576</v>
      </c>
    </row>
    <row r="2578" spans="1:34" ht="14.25" customHeight="1" thickTop="1" thickBot="1" x14ac:dyDescent="0.25">
      <c r="A2578" s="71">
        <v>100</v>
      </c>
      <c r="B2578" s="53">
        <f>(I2578/1000)/(A2578/1000000)</f>
        <v>0</v>
      </c>
      <c r="F2578" s="81"/>
      <c r="I2578" s="49"/>
      <c r="J2578" s="95"/>
      <c r="L2578" s="50"/>
      <c r="N2578" s="75"/>
      <c r="O2578" s="61"/>
      <c r="Q2578" s="56"/>
      <c r="S2578" s="62"/>
      <c r="T2578" s="73"/>
      <c r="U2578" s="62"/>
      <c r="V2578" s="62"/>
      <c r="W2578" s="52"/>
      <c r="X2578" s="57"/>
      <c r="AA2578" s="47" t="str">
        <f>CONCATENATE("&gt;",F2578,"_",C2578," ",Z2578)</f>
        <v xml:space="preserve">&gt;_ </v>
      </c>
      <c r="AB2578" s="44">
        <f>P2578</f>
        <v>0</v>
      </c>
      <c r="AH2578" s="45">
        <v>2577</v>
      </c>
    </row>
    <row r="2579" spans="1:34" ht="14.25" customHeight="1" thickTop="1" thickBot="1" x14ac:dyDescent="0.25">
      <c r="A2579" s="71">
        <v>100</v>
      </c>
      <c r="B2579" s="53">
        <f>(I2579/1000)/(A2579/1000000)</f>
        <v>0</v>
      </c>
      <c r="F2579" s="81"/>
      <c r="I2579" s="49"/>
      <c r="J2579" s="95"/>
      <c r="L2579" s="50"/>
      <c r="N2579" s="75"/>
      <c r="O2579" s="61"/>
      <c r="Q2579" s="56"/>
      <c r="S2579" s="62"/>
      <c r="T2579" s="73"/>
      <c r="U2579" s="62"/>
      <c r="V2579" s="62"/>
      <c r="W2579" s="52"/>
      <c r="X2579" s="57"/>
      <c r="AA2579" s="47" t="str">
        <f>CONCATENATE("&gt;",F2579,"_",C2579," ",Z2579)</f>
        <v xml:space="preserve">&gt;_ </v>
      </c>
      <c r="AB2579" s="44">
        <f>P2579</f>
        <v>0</v>
      </c>
      <c r="AH2579" s="45">
        <v>2578</v>
      </c>
    </row>
    <row r="2580" spans="1:34" ht="14.25" customHeight="1" thickTop="1" thickBot="1" x14ac:dyDescent="0.25">
      <c r="A2580" s="71">
        <v>100</v>
      </c>
      <c r="B2580" s="53">
        <f>(I2580/1000)/(A2580/1000000)</f>
        <v>0</v>
      </c>
      <c r="F2580" s="81"/>
      <c r="I2580" s="49"/>
      <c r="J2580" s="95"/>
      <c r="L2580" s="50"/>
      <c r="N2580" s="75"/>
      <c r="O2580" s="61"/>
      <c r="Q2580" s="56"/>
      <c r="S2580" s="62"/>
      <c r="T2580" s="73"/>
      <c r="U2580" s="62"/>
      <c r="V2580" s="62"/>
      <c r="W2580" s="52"/>
      <c r="X2580" s="57"/>
      <c r="AA2580" s="47" t="str">
        <f>CONCATENATE("&gt;",F2580,"_",C2580," ",Z2580)</f>
        <v xml:space="preserve">&gt;_ </v>
      </c>
      <c r="AB2580" s="44">
        <f>P2580</f>
        <v>0</v>
      </c>
      <c r="AH2580" s="45">
        <v>2579</v>
      </c>
    </row>
    <row r="2581" spans="1:34" ht="14.25" customHeight="1" thickTop="1" thickBot="1" x14ac:dyDescent="0.25">
      <c r="A2581" s="71">
        <v>100</v>
      </c>
      <c r="B2581" s="53">
        <f>(I2581/1000)/(A2581/1000000)</f>
        <v>0</v>
      </c>
      <c r="F2581" s="81"/>
      <c r="I2581" s="49"/>
      <c r="J2581" s="95"/>
      <c r="L2581" s="50"/>
      <c r="N2581" s="75"/>
      <c r="O2581" s="61"/>
      <c r="Q2581" s="56"/>
      <c r="S2581" s="62"/>
      <c r="T2581" s="73"/>
      <c r="U2581" s="62"/>
      <c r="V2581" s="62"/>
      <c r="W2581" s="52"/>
      <c r="X2581" s="57"/>
      <c r="AA2581" s="47" t="str">
        <f>CONCATENATE("&gt;",F2581,"_",C2581," ",Z2581)</f>
        <v xml:space="preserve">&gt;_ </v>
      </c>
      <c r="AB2581" s="44">
        <f>P2581</f>
        <v>0</v>
      </c>
      <c r="AH2581" s="45">
        <v>2580</v>
      </c>
    </row>
    <row r="2582" spans="1:34" ht="14.25" customHeight="1" thickTop="1" thickBot="1" x14ac:dyDescent="0.25">
      <c r="A2582" s="71">
        <v>100</v>
      </c>
      <c r="B2582" s="53">
        <f>(I2582/1000)/(A2582/1000000)</f>
        <v>0</v>
      </c>
      <c r="F2582" s="81"/>
      <c r="I2582" s="49"/>
      <c r="J2582" s="95"/>
      <c r="L2582" s="50"/>
      <c r="N2582" s="75"/>
      <c r="O2582" s="61"/>
      <c r="Q2582" s="56"/>
      <c r="S2582" s="62"/>
      <c r="T2582" s="73"/>
      <c r="U2582" s="62"/>
      <c r="V2582" s="62"/>
      <c r="W2582" s="52"/>
      <c r="X2582" s="57"/>
      <c r="AA2582" s="47" t="str">
        <f>CONCATENATE("&gt;",F2582,"_",C2582," ",Z2582)</f>
        <v xml:space="preserve">&gt;_ </v>
      </c>
      <c r="AB2582" s="44">
        <f>P2582</f>
        <v>0</v>
      </c>
      <c r="AH2582" s="45">
        <v>2581</v>
      </c>
    </row>
    <row r="2583" spans="1:34" ht="14.25" customHeight="1" thickTop="1" thickBot="1" x14ac:dyDescent="0.25">
      <c r="A2583" s="71">
        <v>100</v>
      </c>
      <c r="B2583" s="53">
        <f>(I2583/1000)/(A2583/1000000)</f>
        <v>0</v>
      </c>
      <c r="F2583" s="81"/>
      <c r="I2583" s="49"/>
      <c r="J2583" s="95"/>
      <c r="L2583" s="50"/>
      <c r="N2583" s="75"/>
      <c r="O2583" s="61"/>
      <c r="Q2583" s="56"/>
      <c r="S2583" s="62"/>
      <c r="T2583" s="73"/>
      <c r="U2583" s="62"/>
      <c r="V2583" s="62"/>
      <c r="W2583" s="52"/>
      <c r="X2583" s="57"/>
      <c r="AA2583" s="47" t="str">
        <f>CONCATENATE("&gt;",F2583,"_",C2583," ",Z2583)</f>
        <v xml:space="preserve">&gt;_ </v>
      </c>
      <c r="AB2583" s="44">
        <f>P2583</f>
        <v>0</v>
      </c>
      <c r="AH2583" s="45">
        <v>2582</v>
      </c>
    </row>
    <row r="2584" spans="1:34" ht="14.25" customHeight="1" thickTop="1" thickBot="1" x14ac:dyDescent="0.25">
      <c r="A2584" s="71">
        <v>100</v>
      </c>
      <c r="B2584" s="53">
        <f>(I2584/1000)/(A2584/1000000)</f>
        <v>0</v>
      </c>
      <c r="F2584" s="81"/>
      <c r="I2584" s="49"/>
      <c r="J2584" s="95"/>
      <c r="L2584" s="50"/>
      <c r="N2584" s="75"/>
      <c r="O2584" s="61"/>
      <c r="Q2584" s="56"/>
      <c r="S2584" s="62"/>
      <c r="T2584" s="73"/>
      <c r="U2584" s="62"/>
      <c r="V2584" s="62"/>
      <c r="W2584" s="52"/>
      <c r="X2584" s="57"/>
      <c r="AA2584" s="47" t="str">
        <f>CONCATENATE("&gt;",F2584,"_",C2584," ",Z2584)</f>
        <v xml:space="preserve">&gt;_ </v>
      </c>
      <c r="AB2584" s="44">
        <f>P2584</f>
        <v>0</v>
      </c>
      <c r="AH2584" s="45">
        <v>2583</v>
      </c>
    </row>
    <row r="2585" spans="1:34" ht="14.25" customHeight="1" thickTop="1" thickBot="1" x14ac:dyDescent="0.25">
      <c r="A2585" s="71">
        <v>100</v>
      </c>
      <c r="B2585" s="53">
        <f>(I2585/1000)/(A2585/1000000)</f>
        <v>0</v>
      </c>
      <c r="F2585" s="81"/>
      <c r="I2585" s="49"/>
      <c r="J2585" s="95"/>
      <c r="L2585" s="50"/>
      <c r="N2585" s="75"/>
      <c r="O2585" s="61"/>
      <c r="Q2585" s="56"/>
      <c r="S2585" s="62"/>
      <c r="T2585" s="73"/>
      <c r="U2585" s="62"/>
      <c r="V2585" s="62"/>
      <c r="W2585" s="52"/>
      <c r="X2585" s="57"/>
      <c r="AA2585" s="47" t="str">
        <f>CONCATENATE("&gt;",F2585,"_",C2585," ",Z2585)</f>
        <v xml:space="preserve">&gt;_ </v>
      </c>
      <c r="AB2585" s="44">
        <f>P2585</f>
        <v>0</v>
      </c>
      <c r="AH2585" s="45">
        <v>2584</v>
      </c>
    </row>
    <row r="2586" spans="1:34" ht="14.25" customHeight="1" thickTop="1" thickBot="1" x14ac:dyDescent="0.25">
      <c r="A2586" s="71">
        <v>100</v>
      </c>
      <c r="B2586" s="53">
        <f>(I2586/1000)/(A2586/1000000)</f>
        <v>0</v>
      </c>
      <c r="F2586" s="81"/>
      <c r="I2586" s="49"/>
      <c r="J2586" s="95"/>
      <c r="L2586" s="50"/>
      <c r="N2586" s="75"/>
      <c r="O2586" s="61"/>
      <c r="Q2586" s="56"/>
      <c r="S2586" s="62"/>
      <c r="T2586" s="73"/>
      <c r="U2586" s="62"/>
      <c r="V2586" s="62"/>
      <c r="W2586" s="52"/>
      <c r="X2586" s="57"/>
      <c r="AA2586" s="47" t="str">
        <f>CONCATENATE("&gt;",F2586,"_",C2586," ",Z2586)</f>
        <v xml:space="preserve">&gt;_ </v>
      </c>
      <c r="AB2586" s="44">
        <f>P2586</f>
        <v>0</v>
      </c>
      <c r="AH2586" s="45">
        <v>2585</v>
      </c>
    </row>
    <row r="2587" spans="1:34" ht="14.25" customHeight="1" thickTop="1" thickBot="1" x14ac:dyDescent="0.25">
      <c r="A2587" s="71">
        <v>100</v>
      </c>
      <c r="B2587" s="53">
        <f>(I2587/1000)/(A2587/1000000)</f>
        <v>0</v>
      </c>
      <c r="F2587" s="81"/>
      <c r="I2587" s="49"/>
      <c r="J2587" s="95"/>
      <c r="L2587" s="50"/>
      <c r="N2587" s="75"/>
      <c r="O2587" s="61"/>
      <c r="Q2587" s="56"/>
      <c r="S2587" s="62"/>
      <c r="T2587" s="73"/>
      <c r="U2587" s="62"/>
      <c r="V2587" s="62"/>
      <c r="W2587" s="52"/>
      <c r="X2587" s="57"/>
      <c r="AA2587" s="47" t="str">
        <f>CONCATENATE("&gt;",F2587,"_",C2587," ",Z2587)</f>
        <v xml:space="preserve">&gt;_ </v>
      </c>
      <c r="AB2587" s="44">
        <f>P2587</f>
        <v>0</v>
      </c>
      <c r="AH2587" s="45">
        <v>2586</v>
      </c>
    </row>
    <row r="2588" spans="1:34" ht="14.25" customHeight="1" thickTop="1" thickBot="1" x14ac:dyDescent="0.25">
      <c r="A2588" s="71">
        <v>100</v>
      </c>
      <c r="B2588" s="53">
        <f>(I2588/1000)/(A2588/1000000)</f>
        <v>0</v>
      </c>
      <c r="F2588" s="81"/>
      <c r="I2588" s="49"/>
      <c r="J2588" s="95"/>
      <c r="L2588" s="50"/>
      <c r="N2588" s="75"/>
      <c r="O2588" s="61"/>
      <c r="Q2588" s="56"/>
      <c r="S2588" s="62"/>
      <c r="T2588" s="73"/>
      <c r="U2588" s="62"/>
      <c r="V2588" s="62"/>
      <c r="W2588" s="52"/>
      <c r="X2588" s="57"/>
      <c r="AA2588" s="47" t="str">
        <f>CONCATENATE("&gt;",F2588,"_",C2588," ",Z2588)</f>
        <v xml:space="preserve">&gt;_ </v>
      </c>
      <c r="AB2588" s="44">
        <f>P2588</f>
        <v>0</v>
      </c>
      <c r="AH2588" s="45">
        <v>2587</v>
      </c>
    </row>
    <row r="2589" spans="1:34" ht="14.25" customHeight="1" thickTop="1" thickBot="1" x14ac:dyDescent="0.25">
      <c r="A2589" s="71">
        <v>100</v>
      </c>
      <c r="B2589" s="53">
        <f>(I2589/1000)/(A2589/1000000)</f>
        <v>0</v>
      </c>
      <c r="F2589" s="81"/>
      <c r="I2589" s="49"/>
      <c r="J2589" s="95"/>
      <c r="L2589" s="50"/>
      <c r="N2589" s="75"/>
      <c r="O2589" s="61"/>
      <c r="Q2589" s="56"/>
      <c r="S2589" s="62"/>
      <c r="T2589" s="73"/>
      <c r="U2589" s="62"/>
      <c r="V2589" s="62"/>
      <c r="W2589" s="52"/>
      <c r="X2589" s="57"/>
      <c r="AA2589" s="47" t="str">
        <f>CONCATENATE("&gt;",F2589,"_",C2589," ",Z2589)</f>
        <v xml:space="preserve">&gt;_ </v>
      </c>
      <c r="AB2589" s="44">
        <f>P2589</f>
        <v>0</v>
      </c>
      <c r="AH2589" s="45">
        <v>2588</v>
      </c>
    </row>
    <row r="2590" spans="1:34" ht="14.25" customHeight="1" thickTop="1" thickBot="1" x14ac:dyDescent="0.25">
      <c r="A2590" s="71">
        <v>100</v>
      </c>
      <c r="B2590" s="53">
        <f>(I2590/1000)/(A2590/1000000)</f>
        <v>0</v>
      </c>
      <c r="F2590" s="81"/>
      <c r="I2590" s="49"/>
      <c r="J2590" s="95"/>
      <c r="L2590" s="50"/>
      <c r="N2590" s="75"/>
      <c r="O2590" s="61"/>
      <c r="Q2590" s="56"/>
      <c r="S2590" s="62"/>
      <c r="T2590" s="73"/>
      <c r="U2590" s="62"/>
      <c r="V2590" s="62"/>
      <c r="W2590" s="52"/>
      <c r="X2590" s="57"/>
      <c r="AA2590" s="47" t="str">
        <f>CONCATENATE("&gt;",F2590,"_",C2590," ",Z2590)</f>
        <v xml:space="preserve">&gt;_ </v>
      </c>
      <c r="AB2590" s="44">
        <f>P2590</f>
        <v>0</v>
      </c>
      <c r="AH2590" s="45">
        <v>2589</v>
      </c>
    </row>
    <row r="2591" spans="1:34" ht="14.25" customHeight="1" thickTop="1" thickBot="1" x14ac:dyDescent="0.25">
      <c r="A2591" s="71">
        <v>100</v>
      </c>
      <c r="B2591" s="53">
        <f>(I2591/1000)/(A2591/1000000)</f>
        <v>0</v>
      </c>
      <c r="F2591" s="81"/>
      <c r="I2591" s="49"/>
      <c r="J2591" s="95"/>
      <c r="L2591" s="50"/>
      <c r="N2591" s="75"/>
      <c r="O2591" s="61"/>
      <c r="Q2591" s="56"/>
      <c r="S2591" s="62"/>
      <c r="T2591" s="73"/>
      <c r="U2591" s="62"/>
      <c r="V2591" s="62"/>
      <c r="W2591" s="52"/>
      <c r="X2591" s="57"/>
      <c r="AA2591" s="47" t="str">
        <f>CONCATENATE("&gt;",F2591,"_",C2591," ",Z2591)</f>
        <v xml:space="preserve">&gt;_ </v>
      </c>
      <c r="AB2591" s="44">
        <f>P2591</f>
        <v>0</v>
      </c>
      <c r="AH2591" s="45">
        <v>2590</v>
      </c>
    </row>
    <row r="2592" spans="1:34" ht="14.25" customHeight="1" thickTop="1" thickBot="1" x14ac:dyDescent="0.25">
      <c r="A2592" s="71">
        <v>100</v>
      </c>
      <c r="B2592" s="53">
        <f>(I2592/1000)/(A2592/1000000)</f>
        <v>0</v>
      </c>
      <c r="F2592" s="81"/>
      <c r="I2592" s="49"/>
      <c r="J2592" s="95"/>
      <c r="L2592" s="50"/>
      <c r="N2592" s="75"/>
      <c r="O2592" s="61"/>
      <c r="Q2592" s="56"/>
      <c r="S2592" s="62"/>
      <c r="T2592" s="73"/>
      <c r="U2592" s="62"/>
      <c r="V2592" s="62"/>
      <c r="W2592" s="52"/>
      <c r="X2592" s="57"/>
      <c r="AA2592" s="47" t="str">
        <f>CONCATENATE("&gt;",F2592,"_",C2592," ",Z2592)</f>
        <v xml:space="preserve">&gt;_ </v>
      </c>
      <c r="AB2592" s="44">
        <f>P2592</f>
        <v>0</v>
      </c>
      <c r="AH2592" s="45">
        <v>2591</v>
      </c>
    </row>
    <row r="2593" spans="1:34" ht="14.25" customHeight="1" thickTop="1" thickBot="1" x14ac:dyDescent="0.25">
      <c r="A2593" s="71">
        <v>100</v>
      </c>
      <c r="B2593" s="53">
        <f>(I2593/1000)/(A2593/1000000)</f>
        <v>0</v>
      </c>
      <c r="F2593" s="81"/>
      <c r="I2593" s="49"/>
      <c r="J2593" s="95"/>
      <c r="L2593" s="50"/>
      <c r="N2593" s="75"/>
      <c r="O2593" s="61"/>
      <c r="Q2593" s="56"/>
      <c r="S2593" s="62"/>
      <c r="T2593" s="73"/>
      <c r="U2593" s="62"/>
      <c r="V2593" s="62"/>
      <c r="W2593" s="52"/>
      <c r="X2593" s="57"/>
      <c r="AA2593" s="47" t="str">
        <f>CONCATENATE("&gt;",F2593,"_",C2593," ",Z2593)</f>
        <v xml:space="preserve">&gt;_ </v>
      </c>
      <c r="AB2593" s="44">
        <f>P2593</f>
        <v>0</v>
      </c>
      <c r="AH2593" s="45">
        <v>2592</v>
      </c>
    </row>
    <row r="2594" spans="1:34" ht="14.25" customHeight="1" thickTop="1" thickBot="1" x14ac:dyDescent="0.25">
      <c r="A2594" s="71">
        <v>100</v>
      </c>
      <c r="B2594" s="53">
        <f>(I2594/1000)/(A2594/1000000)</f>
        <v>0</v>
      </c>
      <c r="F2594" s="81"/>
      <c r="I2594" s="49"/>
      <c r="J2594" s="95"/>
      <c r="L2594" s="50"/>
      <c r="N2594" s="75"/>
      <c r="O2594" s="61"/>
      <c r="Q2594" s="56"/>
      <c r="S2594" s="62"/>
      <c r="T2594" s="73"/>
      <c r="U2594" s="62"/>
      <c r="V2594" s="62"/>
      <c r="W2594" s="52"/>
      <c r="X2594" s="57"/>
      <c r="AA2594" s="47" t="str">
        <f>CONCATENATE("&gt;",F2594,"_",C2594," ",Z2594)</f>
        <v xml:space="preserve">&gt;_ </v>
      </c>
      <c r="AB2594" s="44">
        <f>P2594</f>
        <v>0</v>
      </c>
      <c r="AH2594" s="45">
        <v>2593</v>
      </c>
    </row>
    <row r="2595" spans="1:34" ht="14.25" customHeight="1" thickTop="1" thickBot="1" x14ac:dyDescent="0.25">
      <c r="A2595" s="71">
        <v>100</v>
      </c>
      <c r="B2595" s="53">
        <f>(I2595/1000)/(A2595/1000000)</f>
        <v>0</v>
      </c>
      <c r="F2595" s="81"/>
      <c r="I2595" s="49"/>
      <c r="J2595" s="95"/>
      <c r="L2595" s="50"/>
      <c r="N2595" s="75"/>
      <c r="O2595" s="61"/>
      <c r="Q2595" s="56"/>
      <c r="S2595" s="62"/>
      <c r="T2595" s="73"/>
      <c r="U2595" s="62"/>
      <c r="V2595" s="62"/>
      <c r="W2595" s="52"/>
      <c r="X2595" s="57"/>
      <c r="AA2595" s="47" t="str">
        <f>CONCATENATE("&gt;",F2595,"_",C2595," ",Z2595)</f>
        <v xml:space="preserve">&gt;_ </v>
      </c>
      <c r="AB2595" s="44">
        <f>P2595</f>
        <v>0</v>
      </c>
      <c r="AH2595" s="45">
        <v>2594</v>
      </c>
    </row>
    <row r="2596" spans="1:34" ht="14.25" customHeight="1" thickTop="1" thickBot="1" x14ac:dyDescent="0.25">
      <c r="A2596" s="71">
        <v>100</v>
      </c>
      <c r="B2596" s="53">
        <f>(I2596/1000)/(A2596/1000000)</f>
        <v>0</v>
      </c>
      <c r="F2596" s="81"/>
      <c r="I2596" s="49"/>
      <c r="J2596" s="95"/>
      <c r="L2596" s="50"/>
      <c r="N2596" s="75"/>
      <c r="O2596" s="61"/>
      <c r="Q2596" s="56"/>
      <c r="S2596" s="62"/>
      <c r="T2596" s="73"/>
      <c r="U2596" s="62"/>
      <c r="V2596" s="62"/>
      <c r="W2596" s="52"/>
      <c r="X2596" s="57"/>
      <c r="AA2596" s="47" t="str">
        <f>CONCATENATE("&gt;",F2596,"_",C2596," ",Z2596)</f>
        <v xml:space="preserve">&gt;_ </v>
      </c>
      <c r="AB2596" s="44">
        <f>P2596</f>
        <v>0</v>
      </c>
      <c r="AH2596" s="45">
        <v>2595</v>
      </c>
    </row>
    <row r="2597" spans="1:34" ht="14.25" customHeight="1" thickTop="1" thickBot="1" x14ac:dyDescent="0.25">
      <c r="A2597" s="71">
        <v>100</v>
      </c>
      <c r="B2597" s="53">
        <f>(I2597/1000)/(A2597/1000000)</f>
        <v>0</v>
      </c>
      <c r="F2597" s="81"/>
      <c r="I2597" s="49"/>
      <c r="J2597" s="95"/>
      <c r="L2597" s="50"/>
      <c r="N2597" s="75"/>
      <c r="O2597" s="61"/>
      <c r="Q2597" s="56"/>
      <c r="S2597" s="62"/>
      <c r="T2597" s="73"/>
      <c r="U2597" s="62"/>
      <c r="V2597" s="62"/>
      <c r="W2597" s="52"/>
      <c r="X2597" s="57"/>
      <c r="AA2597" s="47" t="str">
        <f>CONCATENATE("&gt;",F2597,"_",C2597," ",Z2597)</f>
        <v xml:space="preserve">&gt;_ </v>
      </c>
      <c r="AB2597" s="44">
        <f>P2597</f>
        <v>0</v>
      </c>
      <c r="AH2597" s="45">
        <v>2596</v>
      </c>
    </row>
    <row r="2598" spans="1:34" ht="14.25" customHeight="1" thickTop="1" thickBot="1" x14ac:dyDescent="0.25">
      <c r="A2598" s="71">
        <v>100</v>
      </c>
      <c r="B2598" s="53">
        <f>(I2598/1000)/(A2598/1000000)</f>
        <v>0</v>
      </c>
      <c r="F2598" s="81"/>
      <c r="I2598" s="49"/>
      <c r="J2598" s="95"/>
      <c r="L2598" s="50"/>
      <c r="N2598" s="75"/>
      <c r="O2598" s="61"/>
      <c r="Q2598" s="56"/>
      <c r="S2598" s="62"/>
      <c r="T2598" s="73"/>
      <c r="U2598" s="62"/>
      <c r="V2598" s="62"/>
      <c r="W2598" s="52"/>
      <c r="X2598" s="57"/>
      <c r="AA2598" s="47" t="str">
        <f>CONCATENATE("&gt;",F2598,"_",C2598," ",Z2598)</f>
        <v xml:space="preserve">&gt;_ </v>
      </c>
      <c r="AB2598" s="44">
        <f>P2598</f>
        <v>0</v>
      </c>
      <c r="AH2598" s="45">
        <v>2597</v>
      </c>
    </row>
    <row r="2599" spans="1:34" ht="14.25" customHeight="1" thickTop="1" thickBot="1" x14ac:dyDescent="0.25">
      <c r="A2599" s="71">
        <v>100</v>
      </c>
      <c r="B2599" s="53">
        <f>(I2599/1000)/(A2599/1000000)</f>
        <v>0</v>
      </c>
      <c r="F2599" s="81"/>
      <c r="I2599" s="49"/>
      <c r="J2599" s="95"/>
      <c r="L2599" s="50"/>
      <c r="N2599" s="75"/>
      <c r="O2599" s="61"/>
      <c r="Q2599" s="56"/>
      <c r="S2599" s="62"/>
      <c r="T2599" s="73"/>
      <c r="U2599" s="62"/>
      <c r="V2599" s="62"/>
      <c r="W2599" s="52"/>
      <c r="X2599" s="57"/>
      <c r="AA2599" s="47" t="str">
        <f>CONCATENATE("&gt;",F2599,"_",C2599," ",Z2599)</f>
        <v xml:space="preserve">&gt;_ </v>
      </c>
      <c r="AB2599" s="44">
        <f>P2599</f>
        <v>0</v>
      </c>
      <c r="AH2599" s="45">
        <v>2598</v>
      </c>
    </row>
    <row r="2600" spans="1:34" ht="14.25" customHeight="1" thickTop="1" thickBot="1" x14ac:dyDescent="0.25">
      <c r="A2600" s="71">
        <v>100</v>
      </c>
      <c r="B2600" s="53">
        <f>(I2600/1000)/(A2600/1000000)</f>
        <v>0</v>
      </c>
      <c r="F2600" s="81"/>
      <c r="I2600" s="49"/>
      <c r="J2600" s="95"/>
      <c r="L2600" s="50"/>
      <c r="N2600" s="75"/>
      <c r="O2600" s="61"/>
      <c r="Q2600" s="56"/>
      <c r="S2600" s="62"/>
      <c r="T2600" s="73"/>
      <c r="U2600" s="62"/>
      <c r="V2600" s="62"/>
      <c r="W2600" s="52"/>
      <c r="X2600" s="57"/>
      <c r="AA2600" s="47" t="str">
        <f>CONCATENATE("&gt;",F2600,"_",C2600," ",Z2600)</f>
        <v xml:space="preserve">&gt;_ </v>
      </c>
      <c r="AB2600" s="44">
        <f>P2600</f>
        <v>0</v>
      </c>
      <c r="AH2600" s="45">
        <v>2599</v>
      </c>
    </row>
    <row r="2601" spans="1:34" ht="14.25" customHeight="1" thickTop="1" thickBot="1" x14ac:dyDescent="0.25">
      <c r="A2601" s="71">
        <v>100</v>
      </c>
      <c r="B2601" s="53">
        <f>(I2601/1000)/(A2601/1000000)</f>
        <v>0</v>
      </c>
      <c r="F2601" s="81"/>
      <c r="I2601" s="49"/>
      <c r="J2601" s="95"/>
      <c r="L2601" s="50"/>
      <c r="N2601" s="75"/>
      <c r="O2601" s="61"/>
      <c r="Q2601" s="56"/>
      <c r="S2601" s="62"/>
      <c r="T2601" s="73"/>
      <c r="U2601" s="62"/>
      <c r="V2601" s="62"/>
      <c r="W2601" s="52"/>
      <c r="X2601" s="57"/>
      <c r="AA2601" s="47" t="str">
        <f>CONCATENATE("&gt;",F2601,"_",C2601," ",Z2601)</f>
        <v xml:space="preserve">&gt;_ </v>
      </c>
      <c r="AB2601" s="44">
        <f>P2601</f>
        <v>0</v>
      </c>
      <c r="AH2601" s="45">
        <v>2600</v>
      </c>
    </row>
    <row r="2602" spans="1:34" ht="14.25" customHeight="1" thickTop="1" thickBot="1" x14ac:dyDescent="0.25">
      <c r="A2602" s="71">
        <v>100</v>
      </c>
      <c r="B2602" s="53">
        <f>(I2602/1000)/(A2602/1000000)</f>
        <v>0</v>
      </c>
      <c r="F2602" s="81"/>
      <c r="I2602" s="49"/>
      <c r="J2602" s="95"/>
      <c r="L2602" s="50"/>
      <c r="N2602" s="75"/>
      <c r="O2602" s="61"/>
      <c r="Q2602" s="56"/>
      <c r="S2602" s="62"/>
      <c r="T2602" s="73"/>
      <c r="U2602" s="62"/>
      <c r="V2602" s="62"/>
      <c r="W2602" s="52"/>
      <c r="X2602" s="57"/>
      <c r="AA2602" s="47" t="str">
        <f>CONCATENATE("&gt;",F2602,"_",C2602," ",Z2602)</f>
        <v xml:space="preserve">&gt;_ </v>
      </c>
      <c r="AB2602" s="44">
        <f>P2602</f>
        <v>0</v>
      </c>
      <c r="AH2602" s="45">
        <v>2601</v>
      </c>
    </row>
    <row r="2603" spans="1:34" ht="14.25" customHeight="1" thickTop="1" thickBot="1" x14ac:dyDescent="0.25">
      <c r="A2603" s="71">
        <v>100</v>
      </c>
      <c r="B2603" s="53">
        <f>(I2603/1000)/(A2603/1000000)</f>
        <v>0</v>
      </c>
      <c r="F2603" s="81"/>
      <c r="I2603" s="49"/>
      <c r="J2603" s="95"/>
      <c r="L2603" s="50"/>
      <c r="N2603" s="75"/>
      <c r="O2603" s="61"/>
      <c r="Q2603" s="56"/>
      <c r="S2603" s="62"/>
      <c r="T2603" s="73"/>
      <c r="U2603" s="62"/>
      <c r="V2603" s="62"/>
      <c r="W2603" s="52"/>
      <c r="X2603" s="57"/>
      <c r="AA2603" s="47" t="str">
        <f>CONCATENATE("&gt;",F2603,"_",C2603," ",Z2603)</f>
        <v xml:space="preserve">&gt;_ </v>
      </c>
      <c r="AB2603" s="44">
        <f>P2603</f>
        <v>0</v>
      </c>
      <c r="AH2603" s="45">
        <v>2602</v>
      </c>
    </row>
    <row r="2604" spans="1:34" ht="14.25" customHeight="1" thickTop="1" thickBot="1" x14ac:dyDescent="0.25">
      <c r="A2604" s="71">
        <v>100</v>
      </c>
      <c r="B2604" s="53">
        <f>(I2604/1000)/(A2604/1000000)</f>
        <v>0</v>
      </c>
      <c r="F2604" s="81"/>
      <c r="I2604" s="49"/>
      <c r="J2604" s="95"/>
      <c r="L2604" s="50"/>
      <c r="N2604" s="75"/>
      <c r="O2604" s="61"/>
      <c r="Q2604" s="56"/>
      <c r="S2604" s="62"/>
      <c r="T2604" s="73"/>
      <c r="U2604" s="62"/>
      <c r="V2604" s="62"/>
      <c r="W2604" s="52"/>
      <c r="X2604" s="57"/>
      <c r="AA2604" s="47" t="str">
        <f>CONCATENATE("&gt;",F2604,"_",C2604," ",Z2604)</f>
        <v xml:space="preserve">&gt;_ </v>
      </c>
      <c r="AB2604" s="44">
        <f>P2604</f>
        <v>0</v>
      </c>
      <c r="AH2604" s="45">
        <v>2603</v>
      </c>
    </row>
    <row r="2605" spans="1:34" ht="14.25" customHeight="1" thickTop="1" thickBot="1" x14ac:dyDescent="0.25">
      <c r="A2605" s="71">
        <v>100</v>
      </c>
      <c r="B2605" s="53">
        <f>(I2605/1000)/(A2605/1000000)</f>
        <v>0</v>
      </c>
      <c r="F2605" s="81"/>
      <c r="I2605" s="49"/>
      <c r="J2605" s="95"/>
      <c r="L2605" s="50"/>
      <c r="N2605" s="75"/>
      <c r="O2605" s="61"/>
      <c r="Q2605" s="56"/>
      <c r="S2605" s="62"/>
      <c r="T2605" s="73"/>
      <c r="U2605" s="62"/>
      <c r="V2605" s="62"/>
      <c r="W2605" s="52"/>
      <c r="X2605" s="57"/>
      <c r="AA2605" s="47" t="str">
        <f>CONCATENATE("&gt;",F2605,"_",C2605," ",Z2605)</f>
        <v xml:space="preserve">&gt;_ </v>
      </c>
      <c r="AB2605" s="44">
        <f>P2605</f>
        <v>0</v>
      </c>
      <c r="AH2605" s="45">
        <v>2604</v>
      </c>
    </row>
    <row r="2606" spans="1:34" ht="14.25" customHeight="1" thickTop="1" thickBot="1" x14ac:dyDescent="0.25">
      <c r="A2606" s="71">
        <v>100</v>
      </c>
      <c r="B2606" s="53">
        <f>(I2606/1000)/(A2606/1000000)</f>
        <v>0</v>
      </c>
      <c r="F2606" s="81"/>
      <c r="I2606" s="49"/>
      <c r="J2606" s="95"/>
      <c r="L2606" s="50"/>
      <c r="N2606" s="75"/>
      <c r="O2606" s="61"/>
      <c r="Q2606" s="56"/>
      <c r="S2606" s="62"/>
      <c r="T2606" s="73"/>
      <c r="U2606" s="62"/>
      <c r="V2606" s="62"/>
      <c r="W2606" s="52"/>
      <c r="X2606" s="57"/>
      <c r="AA2606" s="47" t="str">
        <f>CONCATENATE("&gt;",F2606,"_",C2606," ",Z2606)</f>
        <v xml:space="preserve">&gt;_ </v>
      </c>
      <c r="AB2606" s="44">
        <f>P2606</f>
        <v>0</v>
      </c>
      <c r="AH2606" s="45">
        <v>2605</v>
      </c>
    </row>
    <row r="2607" spans="1:34" ht="14.25" customHeight="1" thickTop="1" thickBot="1" x14ac:dyDescent="0.25">
      <c r="A2607" s="71">
        <v>100</v>
      </c>
      <c r="B2607" s="53">
        <f>(I2607/1000)/(A2607/1000000)</f>
        <v>0</v>
      </c>
      <c r="F2607" s="81"/>
      <c r="I2607" s="49"/>
      <c r="J2607" s="95"/>
      <c r="L2607" s="50"/>
      <c r="N2607" s="75"/>
      <c r="O2607" s="61"/>
      <c r="Q2607" s="56"/>
      <c r="S2607" s="62"/>
      <c r="T2607" s="73"/>
      <c r="U2607" s="62"/>
      <c r="V2607" s="62"/>
      <c r="W2607" s="52"/>
      <c r="X2607" s="57"/>
      <c r="AA2607" s="47" t="str">
        <f>CONCATENATE("&gt;",F2607,"_",C2607," ",Z2607)</f>
        <v xml:space="preserve">&gt;_ </v>
      </c>
      <c r="AB2607" s="44">
        <f>P2607</f>
        <v>0</v>
      </c>
      <c r="AH2607" s="45">
        <v>2606</v>
      </c>
    </row>
    <row r="2608" spans="1:34" ht="14.25" customHeight="1" thickTop="1" thickBot="1" x14ac:dyDescent="0.25">
      <c r="A2608" s="71">
        <v>100</v>
      </c>
      <c r="B2608" s="53">
        <f>(I2608/1000)/(A2608/1000000)</f>
        <v>0</v>
      </c>
      <c r="F2608" s="81"/>
      <c r="I2608" s="49"/>
      <c r="J2608" s="95"/>
      <c r="L2608" s="50"/>
      <c r="N2608" s="75"/>
      <c r="O2608" s="61"/>
      <c r="Q2608" s="56"/>
      <c r="S2608" s="62"/>
      <c r="T2608" s="73"/>
      <c r="U2608" s="62"/>
      <c r="V2608" s="62"/>
      <c r="W2608" s="52"/>
      <c r="X2608" s="57"/>
      <c r="AA2608" s="47" t="str">
        <f>CONCATENATE("&gt;",F2608,"_",C2608," ",Z2608)</f>
        <v xml:space="preserve">&gt;_ </v>
      </c>
      <c r="AB2608" s="44">
        <f>P2608</f>
        <v>0</v>
      </c>
      <c r="AH2608" s="45">
        <v>2607</v>
      </c>
    </row>
    <row r="2609" spans="1:34" ht="14.25" customHeight="1" thickTop="1" thickBot="1" x14ac:dyDescent="0.25">
      <c r="A2609" s="71">
        <v>100</v>
      </c>
      <c r="B2609" s="53">
        <f>(I2609/1000)/(A2609/1000000)</f>
        <v>0</v>
      </c>
      <c r="F2609" s="81"/>
      <c r="I2609" s="49"/>
      <c r="J2609" s="95"/>
      <c r="L2609" s="50"/>
      <c r="N2609" s="75"/>
      <c r="O2609" s="61"/>
      <c r="Q2609" s="56"/>
      <c r="S2609" s="62"/>
      <c r="T2609" s="73"/>
      <c r="U2609" s="62"/>
      <c r="V2609" s="62"/>
      <c r="W2609" s="52"/>
      <c r="X2609" s="57"/>
      <c r="AA2609" s="47" t="str">
        <f>CONCATENATE("&gt;",F2609,"_",C2609," ",Z2609)</f>
        <v xml:space="preserve">&gt;_ </v>
      </c>
      <c r="AB2609" s="44">
        <f>P2609</f>
        <v>0</v>
      </c>
      <c r="AH2609" s="45">
        <v>2608</v>
      </c>
    </row>
    <row r="2610" spans="1:34" ht="14.25" customHeight="1" thickTop="1" thickBot="1" x14ac:dyDescent="0.25">
      <c r="A2610" s="71">
        <v>100</v>
      </c>
      <c r="B2610" s="53">
        <f>(I2610/1000)/(A2610/1000000)</f>
        <v>0</v>
      </c>
      <c r="F2610" s="81"/>
      <c r="I2610" s="49"/>
      <c r="J2610" s="95"/>
      <c r="L2610" s="50"/>
      <c r="N2610" s="75"/>
      <c r="O2610" s="61"/>
      <c r="Q2610" s="56"/>
      <c r="S2610" s="62"/>
      <c r="T2610" s="73"/>
      <c r="U2610" s="62"/>
      <c r="V2610" s="62"/>
      <c r="W2610" s="52"/>
      <c r="X2610" s="57"/>
      <c r="AA2610" s="47" t="str">
        <f>CONCATENATE("&gt;",F2610,"_",C2610," ",Z2610)</f>
        <v xml:space="preserve">&gt;_ </v>
      </c>
      <c r="AB2610" s="44">
        <f>P2610</f>
        <v>0</v>
      </c>
      <c r="AH2610" s="45">
        <v>2609</v>
      </c>
    </row>
    <row r="2611" spans="1:34" ht="14.25" customHeight="1" thickTop="1" thickBot="1" x14ac:dyDescent="0.25">
      <c r="A2611" s="71">
        <v>100</v>
      </c>
      <c r="B2611" s="53">
        <f>(I2611/1000)/(A2611/1000000)</f>
        <v>0</v>
      </c>
      <c r="F2611" s="81"/>
      <c r="I2611" s="49"/>
      <c r="J2611" s="95"/>
      <c r="L2611" s="50"/>
      <c r="N2611" s="75"/>
      <c r="O2611" s="61"/>
      <c r="Q2611" s="56"/>
      <c r="S2611" s="62"/>
      <c r="T2611" s="73"/>
      <c r="U2611" s="62"/>
      <c r="V2611" s="62"/>
      <c r="W2611" s="52"/>
      <c r="X2611" s="57"/>
      <c r="AA2611" s="47" t="str">
        <f>CONCATENATE("&gt;",F2611,"_",C2611," ",Z2611)</f>
        <v xml:space="preserve">&gt;_ </v>
      </c>
      <c r="AB2611" s="44">
        <f>P2611</f>
        <v>0</v>
      </c>
      <c r="AH2611" s="45">
        <v>2610</v>
      </c>
    </row>
    <row r="2612" spans="1:34" ht="14.25" customHeight="1" thickTop="1" thickBot="1" x14ac:dyDescent="0.25">
      <c r="A2612" s="71">
        <v>100</v>
      </c>
      <c r="B2612" s="53">
        <f>(I2612/1000)/(A2612/1000000)</f>
        <v>0</v>
      </c>
      <c r="F2612" s="81"/>
      <c r="I2612" s="49"/>
      <c r="J2612" s="95"/>
      <c r="L2612" s="50"/>
      <c r="N2612" s="75"/>
      <c r="O2612" s="61"/>
      <c r="Q2612" s="56"/>
      <c r="S2612" s="62"/>
      <c r="T2612" s="73"/>
      <c r="U2612" s="62"/>
      <c r="V2612" s="62"/>
      <c r="W2612" s="52"/>
      <c r="X2612" s="57"/>
      <c r="AA2612" s="47" t="str">
        <f>CONCATENATE("&gt;",F2612,"_",C2612," ",Z2612)</f>
        <v xml:space="preserve">&gt;_ </v>
      </c>
      <c r="AB2612" s="44">
        <f>P2612</f>
        <v>0</v>
      </c>
      <c r="AH2612" s="45">
        <v>2611</v>
      </c>
    </row>
    <row r="2613" spans="1:34" ht="14.25" customHeight="1" thickTop="1" thickBot="1" x14ac:dyDescent="0.25">
      <c r="A2613" s="71">
        <v>100</v>
      </c>
      <c r="B2613" s="53">
        <f>(I2613/1000)/(A2613/1000000)</f>
        <v>0</v>
      </c>
      <c r="F2613" s="81"/>
      <c r="I2613" s="49"/>
      <c r="J2613" s="95"/>
      <c r="L2613" s="50"/>
      <c r="N2613" s="75"/>
      <c r="O2613" s="61"/>
      <c r="Q2613" s="56"/>
      <c r="S2613" s="62"/>
      <c r="T2613" s="73"/>
      <c r="U2613" s="62"/>
      <c r="V2613" s="62"/>
      <c r="W2613" s="52"/>
      <c r="X2613" s="57"/>
      <c r="AA2613" s="47" t="str">
        <f>CONCATENATE("&gt;",F2613,"_",C2613," ",Z2613)</f>
        <v xml:space="preserve">&gt;_ </v>
      </c>
      <c r="AB2613" s="44">
        <f>P2613</f>
        <v>0</v>
      </c>
      <c r="AH2613" s="45">
        <v>2612</v>
      </c>
    </row>
    <row r="2614" spans="1:34" ht="14.25" customHeight="1" thickTop="1" thickBot="1" x14ac:dyDescent="0.25">
      <c r="A2614" s="71">
        <v>100</v>
      </c>
      <c r="B2614" s="53">
        <f>(I2614/1000)/(A2614/1000000)</f>
        <v>0</v>
      </c>
      <c r="F2614" s="81"/>
      <c r="I2614" s="49"/>
      <c r="J2614" s="95"/>
      <c r="L2614" s="50"/>
      <c r="N2614" s="75"/>
      <c r="O2614" s="61"/>
      <c r="Q2614" s="56"/>
      <c r="S2614" s="62"/>
      <c r="T2614" s="73"/>
      <c r="U2614" s="62"/>
      <c r="V2614" s="62"/>
      <c r="W2614" s="52"/>
      <c r="X2614" s="57"/>
      <c r="AA2614" s="47" t="str">
        <f>CONCATENATE("&gt;",F2614,"_",C2614," ",Z2614)</f>
        <v xml:space="preserve">&gt;_ </v>
      </c>
      <c r="AB2614" s="44">
        <f>P2614</f>
        <v>0</v>
      </c>
      <c r="AH2614" s="45">
        <v>2613</v>
      </c>
    </row>
    <row r="2615" spans="1:34" ht="14.25" customHeight="1" thickTop="1" thickBot="1" x14ac:dyDescent="0.25">
      <c r="A2615" s="71">
        <v>100</v>
      </c>
      <c r="B2615" s="53">
        <f>(I2615/1000)/(A2615/1000000)</f>
        <v>0</v>
      </c>
      <c r="F2615" s="81"/>
      <c r="I2615" s="49"/>
      <c r="J2615" s="95"/>
      <c r="L2615" s="50"/>
      <c r="N2615" s="75"/>
      <c r="O2615" s="61"/>
      <c r="Q2615" s="56"/>
      <c r="S2615" s="62"/>
      <c r="T2615" s="73"/>
      <c r="U2615" s="62"/>
      <c r="V2615" s="62"/>
      <c r="W2615" s="52"/>
      <c r="X2615" s="57"/>
      <c r="AA2615" s="47" t="str">
        <f>CONCATENATE("&gt;",F2615,"_",C2615," ",Z2615)</f>
        <v xml:space="preserve">&gt;_ </v>
      </c>
      <c r="AB2615" s="44">
        <f>P2615</f>
        <v>0</v>
      </c>
      <c r="AH2615" s="45">
        <v>2614</v>
      </c>
    </row>
    <row r="2616" spans="1:34" ht="14.25" customHeight="1" thickTop="1" thickBot="1" x14ac:dyDescent="0.25">
      <c r="A2616" s="71">
        <v>100</v>
      </c>
      <c r="B2616" s="53">
        <f>(I2616/1000)/(A2616/1000000)</f>
        <v>0</v>
      </c>
      <c r="F2616" s="81"/>
      <c r="I2616" s="49"/>
      <c r="J2616" s="95"/>
      <c r="L2616" s="50"/>
      <c r="N2616" s="75"/>
      <c r="O2616" s="61"/>
      <c r="Q2616" s="56"/>
      <c r="S2616" s="62"/>
      <c r="T2616" s="73"/>
      <c r="U2616" s="62"/>
      <c r="V2616" s="62"/>
      <c r="W2616" s="52"/>
      <c r="X2616" s="57"/>
      <c r="AA2616" s="47" t="str">
        <f>CONCATENATE("&gt;",F2616,"_",C2616," ",Z2616)</f>
        <v xml:space="preserve">&gt;_ </v>
      </c>
      <c r="AB2616" s="44">
        <f>P2616</f>
        <v>0</v>
      </c>
      <c r="AH2616" s="45">
        <v>2615</v>
      </c>
    </row>
    <row r="2617" spans="1:34" ht="14.25" customHeight="1" thickTop="1" thickBot="1" x14ac:dyDescent="0.25">
      <c r="A2617" s="71">
        <v>100</v>
      </c>
      <c r="B2617" s="53">
        <f>(I2617/1000)/(A2617/1000000)</f>
        <v>0</v>
      </c>
      <c r="F2617" s="81"/>
      <c r="I2617" s="49"/>
      <c r="J2617" s="95"/>
      <c r="L2617" s="50"/>
      <c r="N2617" s="75"/>
      <c r="O2617" s="61"/>
      <c r="Q2617" s="56"/>
      <c r="S2617" s="62"/>
      <c r="T2617" s="73"/>
      <c r="U2617" s="62"/>
      <c r="V2617" s="62"/>
      <c r="W2617" s="52"/>
      <c r="X2617" s="57"/>
      <c r="AA2617" s="47" t="str">
        <f>CONCATENATE("&gt;",F2617,"_",C2617," ",Z2617)</f>
        <v xml:space="preserve">&gt;_ </v>
      </c>
      <c r="AB2617" s="44">
        <f>P2617</f>
        <v>0</v>
      </c>
      <c r="AH2617" s="45">
        <v>2616</v>
      </c>
    </row>
    <row r="2618" spans="1:34" ht="14.25" customHeight="1" thickTop="1" thickBot="1" x14ac:dyDescent="0.25">
      <c r="A2618" s="71">
        <v>100</v>
      </c>
      <c r="B2618" s="53">
        <f>(I2618/1000)/(A2618/1000000)</f>
        <v>0</v>
      </c>
      <c r="F2618" s="81"/>
      <c r="I2618" s="49"/>
      <c r="J2618" s="95"/>
      <c r="L2618" s="50"/>
      <c r="N2618" s="75"/>
      <c r="O2618" s="61"/>
      <c r="Q2618" s="56"/>
      <c r="S2618" s="62"/>
      <c r="T2618" s="73"/>
      <c r="U2618" s="62"/>
      <c r="V2618" s="62"/>
      <c r="W2618" s="52"/>
      <c r="X2618" s="57"/>
      <c r="AA2618" s="47" t="str">
        <f>CONCATENATE("&gt;",F2618,"_",C2618," ",Z2618)</f>
        <v xml:space="preserve">&gt;_ </v>
      </c>
      <c r="AB2618" s="44">
        <f>P2618</f>
        <v>0</v>
      </c>
      <c r="AH2618" s="45">
        <v>2617</v>
      </c>
    </row>
    <row r="2619" spans="1:34" ht="14.25" customHeight="1" thickTop="1" thickBot="1" x14ac:dyDescent="0.25">
      <c r="A2619" s="71">
        <v>100</v>
      </c>
      <c r="B2619" s="53">
        <f>(I2619/1000)/(A2619/1000000)</f>
        <v>0</v>
      </c>
      <c r="F2619" s="81"/>
      <c r="I2619" s="49"/>
      <c r="J2619" s="95"/>
      <c r="L2619" s="50"/>
      <c r="N2619" s="75"/>
      <c r="O2619" s="61"/>
      <c r="Q2619" s="56"/>
      <c r="S2619" s="62"/>
      <c r="T2619" s="73"/>
      <c r="U2619" s="62"/>
      <c r="V2619" s="62"/>
      <c r="W2619" s="52"/>
      <c r="X2619" s="57"/>
      <c r="AA2619" s="47" t="str">
        <f>CONCATENATE("&gt;",F2619,"_",C2619," ",Z2619)</f>
        <v xml:space="preserve">&gt;_ </v>
      </c>
      <c r="AB2619" s="44">
        <f>P2619</f>
        <v>0</v>
      </c>
      <c r="AH2619" s="45">
        <v>2618</v>
      </c>
    </row>
    <row r="2620" spans="1:34" ht="14.25" customHeight="1" thickTop="1" thickBot="1" x14ac:dyDescent="0.25">
      <c r="A2620" s="71">
        <v>100</v>
      </c>
      <c r="B2620" s="53">
        <f>(I2620/1000)/(A2620/1000000)</f>
        <v>0</v>
      </c>
      <c r="F2620" s="81"/>
      <c r="I2620" s="49"/>
      <c r="J2620" s="95"/>
      <c r="L2620" s="50"/>
      <c r="N2620" s="75"/>
      <c r="O2620" s="61"/>
      <c r="Q2620" s="56"/>
      <c r="S2620" s="62"/>
      <c r="T2620" s="73"/>
      <c r="U2620" s="62"/>
      <c r="V2620" s="62"/>
      <c r="W2620" s="52"/>
      <c r="X2620" s="57"/>
      <c r="AA2620" s="47" t="str">
        <f>CONCATENATE("&gt;",F2620,"_",C2620," ",Z2620)</f>
        <v xml:space="preserve">&gt;_ </v>
      </c>
      <c r="AB2620" s="44">
        <f>P2620</f>
        <v>0</v>
      </c>
      <c r="AH2620" s="45">
        <v>2619</v>
      </c>
    </row>
    <row r="2621" spans="1:34" ht="14.25" customHeight="1" thickTop="1" thickBot="1" x14ac:dyDescent="0.25">
      <c r="A2621" s="71">
        <v>100</v>
      </c>
      <c r="B2621" s="53">
        <f>(I2621/1000)/(A2621/1000000)</f>
        <v>0</v>
      </c>
      <c r="F2621" s="81"/>
      <c r="I2621" s="49"/>
      <c r="J2621" s="95"/>
      <c r="L2621" s="50"/>
      <c r="N2621" s="75"/>
      <c r="O2621" s="61"/>
      <c r="Q2621" s="56"/>
      <c r="S2621" s="62"/>
      <c r="T2621" s="73"/>
      <c r="U2621" s="62"/>
      <c r="V2621" s="62"/>
      <c r="W2621" s="52"/>
      <c r="X2621" s="57"/>
      <c r="AA2621" s="47" t="str">
        <f>CONCATENATE("&gt;",F2621,"_",C2621," ",Z2621)</f>
        <v xml:space="preserve">&gt;_ </v>
      </c>
      <c r="AB2621" s="44">
        <f>P2621</f>
        <v>0</v>
      </c>
      <c r="AH2621" s="45">
        <v>2620</v>
      </c>
    </row>
    <row r="2622" spans="1:34" ht="14.25" customHeight="1" thickTop="1" thickBot="1" x14ac:dyDescent="0.25">
      <c r="A2622" s="71">
        <v>100</v>
      </c>
      <c r="B2622" s="53">
        <f>(I2622/1000)/(A2622/1000000)</f>
        <v>0</v>
      </c>
      <c r="F2622" s="81"/>
      <c r="I2622" s="49"/>
      <c r="J2622" s="95"/>
      <c r="L2622" s="50"/>
      <c r="N2622" s="75"/>
      <c r="O2622" s="61"/>
      <c r="Q2622" s="56"/>
      <c r="S2622" s="62"/>
      <c r="T2622" s="73"/>
      <c r="U2622" s="62"/>
      <c r="V2622" s="62"/>
      <c r="W2622" s="52"/>
      <c r="X2622" s="57"/>
      <c r="AA2622" s="47" t="str">
        <f>CONCATENATE("&gt;",F2622,"_",C2622," ",Z2622)</f>
        <v xml:space="preserve">&gt;_ </v>
      </c>
      <c r="AB2622" s="44">
        <f>P2622</f>
        <v>0</v>
      </c>
      <c r="AH2622" s="45">
        <v>2621</v>
      </c>
    </row>
    <row r="2623" spans="1:34" ht="14.25" customHeight="1" thickTop="1" thickBot="1" x14ac:dyDescent="0.25">
      <c r="A2623" s="71">
        <v>100</v>
      </c>
      <c r="B2623" s="53">
        <f>(I2623/1000)/(A2623/1000000)</f>
        <v>0</v>
      </c>
      <c r="F2623" s="81"/>
      <c r="I2623" s="49"/>
      <c r="J2623" s="95"/>
      <c r="L2623" s="50"/>
      <c r="N2623" s="75"/>
      <c r="O2623" s="61"/>
      <c r="Q2623" s="56"/>
      <c r="S2623" s="62"/>
      <c r="T2623" s="73"/>
      <c r="U2623" s="62"/>
      <c r="V2623" s="62"/>
      <c r="W2623" s="52"/>
      <c r="X2623" s="57"/>
      <c r="AA2623" s="47" t="str">
        <f>CONCATENATE("&gt;",F2623,"_",C2623," ",Z2623)</f>
        <v xml:space="preserve">&gt;_ </v>
      </c>
      <c r="AB2623" s="44">
        <f>P2623</f>
        <v>0</v>
      </c>
      <c r="AH2623" s="45">
        <v>2622</v>
      </c>
    </row>
    <row r="2624" spans="1:34" ht="14.25" customHeight="1" thickTop="1" thickBot="1" x14ac:dyDescent="0.25">
      <c r="A2624" s="71">
        <v>100</v>
      </c>
      <c r="B2624" s="53">
        <f>(I2624/1000)/(A2624/1000000)</f>
        <v>0</v>
      </c>
      <c r="F2624" s="81"/>
      <c r="I2624" s="49"/>
      <c r="J2624" s="95"/>
      <c r="L2624" s="50"/>
      <c r="N2624" s="75"/>
      <c r="O2624" s="61"/>
      <c r="Q2624" s="56"/>
      <c r="S2624" s="62"/>
      <c r="T2624" s="73"/>
      <c r="U2624" s="62"/>
      <c r="V2624" s="62"/>
      <c r="W2624" s="52"/>
      <c r="X2624" s="57"/>
      <c r="AA2624" s="47" t="str">
        <f>CONCATENATE("&gt;",F2624,"_",C2624," ",Z2624)</f>
        <v xml:space="preserve">&gt;_ </v>
      </c>
      <c r="AB2624" s="44">
        <f>P2624</f>
        <v>0</v>
      </c>
      <c r="AH2624" s="45">
        <v>2623</v>
      </c>
    </row>
    <row r="2625" spans="1:34" ht="14.25" customHeight="1" thickTop="1" thickBot="1" x14ac:dyDescent="0.25">
      <c r="A2625" s="71">
        <v>100</v>
      </c>
      <c r="B2625" s="53">
        <f>(I2625/1000)/(A2625/1000000)</f>
        <v>0</v>
      </c>
      <c r="F2625" s="81"/>
      <c r="I2625" s="49"/>
      <c r="J2625" s="95"/>
      <c r="L2625" s="50"/>
      <c r="N2625" s="75"/>
      <c r="O2625" s="61"/>
      <c r="Q2625" s="56"/>
      <c r="S2625" s="62"/>
      <c r="T2625" s="73"/>
      <c r="U2625" s="62"/>
      <c r="V2625" s="62"/>
      <c r="W2625" s="52"/>
      <c r="X2625" s="57"/>
      <c r="AA2625" s="47" t="str">
        <f>CONCATENATE("&gt;",F2625,"_",C2625," ",Z2625)</f>
        <v xml:space="preserve">&gt;_ </v>
      </c>
      <c r="AB2625" s="44">
        <f>P2625</f>
        <v>0</v>
      </c>
      <c r="AH2625" s="45">
        <v>2624</v>
      </c>
    </row>
    <row r="2626" spans="1:34" ht="14.25" customHeight="1" thickTop="1" thickBot="1" x14ac:dyDescent="0.25">
      <c r="A2626" s="71">
        <v>100</v>
      </c>
      <c r="B2626" s="53">
        <f>(I2626/1000)/(A2626/1000000)</f>
        <v>0</v>
      </c>
      <c r="F2626" s="81"/>
      <c r="I2626" s="49"/>
      <c r="J2626" s="95"/>
      <c r="L2626" s="50"/>
      <c r="N2626" s="75"/>
      <c r="O2626" s="61"/>
      <c r="Q2626" s="56"/>
      <c r="S2626" s="62"/>
      <c r="T2626" s="73"/>
      <c r="U2626" s="62"/>
      <c r="V2626" s="62"/>
      <c r="W2626" s="52"/>
      <c r="X2626" s="57"/>
      <c r="AA2626" s="47" t="str">
        <f>CONCATENATE("&gt;",F2626,"_",C2626," ",Z2626)</f>
        <v xml:space="preserve">&gt;_ </v>
      </c>
      <c r="AB2626" s="44">
        <f>P2626</f>
        <v>0</v>
      </c>
      <c r="AH2626" s="45">
        <v>2625</v>
      </c>
    </row>
    <row r="2627" spans="1:34" ht="14.25" customHeight="1" thickTop="1" thickBot="1" x14ac:dyDescent="0.25">
      <c r="A2627" s="71">
        <v>100</v>
      </c>
      <c r="B2627" s="53">
        <f>(I2627/1000)/(A2627/1000000)</f>
        <v>0</v>
      </c>
      <c r="F2627" s="81"/>
      <c r="I2627" s="49"/>
      <c r="J2627" s="95"/>
      <c r="L2627" s="50"/>
      <c r="N2627" s="75"/>
      <c r="O2627" s="61"/>
      <c r="Q2627" s="56"/>
      <c r="S2627" s="62"/>
      <c r="T2627" s="73"/>
      <c r="U2627" s="62"/>
      <c r="V2627" s="62"/>
      <c r="W2627" s="52"/>
      <c r="X2627" s="57"/>
      <c r="AA2627" s="47" t="str">
        <f>CONCATENATE("&gt;",F2627,"_",C2627," ",Z2627)</f>
        <v xml:space="preserve">&gt;_ </v>
      </c>
      <c r="AB2627" s="44">
        <f>P2627</f>
        <v>0</v>
      </c>
      <c r="AH2627" s="45">
        <v>2626</v>
      </c>
    </row>
    <row r="2628" spans="1:34" ht="14.25" customHeight="1" thickTop="1" thickBot="1" x14ac:dyDescent="0.25">
      <c r="A2628" s="71">
        <v>100</v>
      </c>
      <c r="B2628" s="53">
        <f>(I2628/1000)/(A2628/1000000)</f>
        <v>0</v>
      </c>
      <c r="F2628" s="81"/>
      <c r="I2628" s="49"/>
      <c r="J2628" s="95"/>
      <c r="L2628" s="50"/>
      <c r="N2628" s="75"/>
      <c r="O2628" s="61"/>
      <c r="Q2628" s="56"/>
      <c r="S2628" s="62"/>
      <c r="T2628" s="73"/>
      <c r="U2628" s="62"/>
      <c r="V2628" s="62"/>
      <c r="W2628" s="52"/>
      <c r="X2628" s="57"/>
      <c r="AA2628" s="47" t="str">
        <f>CONCATENATE("&gt;",F2628,"_",C2628," ",Z2628)</f>
        <v xml:space="preserve">&gt;_ </v>
      </c>
      <c r="AB2628" s="44">
        <f>P2628</f>
        <v>0</v>
      </c>
      <c r="AH2628" s="45">
        <v>2627</v>
      </c>
    </row>
    <row r="2629" spans="1:34" ht="14.25" customHeight="1" thickTop="1" thickBot="1" x14ac:dyDescent="0.25">
      <c r="A2629" s="71">
        <v>100</v>
      </c>
      <c r="B2629" s="53">
        <f>(I2629/1000)/(A2629/1000000)</f>
        <v>0</v>
      </c>
      <c r="F2629" s="81"/>
      <c r="I2629" s="49"/>
      <c r="J2629" s="95"/>
      <c r="L2629" s="50"/>
      <c r="N2629" s="75"/>
      <c r="O2629" s="61"/>
      <c r="Q2629" s="56"/>
      <c r="S2629" s="62"/>
      <c r="T2629" s="73"/>
      <c r="U2629" s="62"/>
      <c r="V2629" s="62"/>
      <c r="W2629" s="52"/>
      <c r="X2629" s="57"/>
      <c r="AA2629" s="47" t="str">
        <f>CONCATENATE("&gt;",F2629,"_",C2629," ",Z2629)</f>
        <v xml:space="preserve">&gt;_ </v>
      </c>
      <c r="AB2629" s="44">
        <f>P2629</f>
        <v>0</v>
      </c>
      <c r="AH2629" s="45">
        <v>2628</v>
      </c>
    </row>
    <row r="2630" spans="1:34" ht="14.25" customHeight="1" thickTop="1" thickBot="1" x14ac:dyDescent="0.25">
      <c r="A2630" s="71">
        <v>100</v>
      </c>
      <c r="B2630" s="53">
        <f>(I2630/1000)/(A2630/1000000)</f>
        <v>0</v>
      </c>
      <c r="F2630" s="81"/>
      <c r="I2630" s="49"/>
      <c r="J2630" s="95"/>
      <c r="L2630" s="50"/>
      <c r="N2630" s="75"/>
      <c r="O2630" s="61"/>
      <c r="Q2630" s="56"/>
      <c r="S2630" s="62"/>
      <c r="T2630" s="73"/>
      <c r="U2630" s="62"/>
      <c r="V2630" s="62"/>
      <c r="W2630" s="52"/>
      <c r="X2630" s="57"/>
      <c r="AA2630" s="47" t="str">
        <f>CONCATENATE("&gt;",F2630,"_",C2630," ",Z2630)</f>
        <v xml:space="preserve">&gt;_ </v>
      </c>
      <c r="AB2630" s="44">
        <f>P2630</f>
        <v>0</v>
      </c>
      <c r="AH2630" s="45">
        <v>2629</v>
      </c>
    </row>
    <row r="2631" spans="1:34" ht="14.25" customHeight="1" thickTop="1" thickBot="1" x14ac:dyDescent="0.25">
      <c r="A2631" s="71">
        <v>100</v>
      </c>
      <c r="B2631" s="53">
        <f>(I2631/1000)/(A2631/1000000)</f>
        <v>0</v>
      </c>
      <c r="F2631" s="81"/>
      <c r="I2631" s="49"/>
      <c r="J2631" s="95"/>
      <c r="L2631" s="50"/>
      <c r="N2631" s="75"/>
      <c r="O2631" s="61"/>
      <c r="Q2631" s="56"/>
      <c r="S2631" s="62"/>
      <c r="T2631" s="73"/>
      <c r="U2631" s="62"/>
      <c r="V2631" s="62"/>
      <c r="W2631" s="52"/>
      <c r="X2631" s="57"/>
      <c r="AA2631" s="47" t="str">
        <f>CONCATENATE("&gt;",F2631,"_",C2631," ",Z2631)</f>
        <v xml:space="preserve">&gt;_ </v>
      </c>
      <c r="AB2631" s="44">
        <f>P2631</f>
        <v>0</v>
      </c>
      <c r="AH2631" s="45">
        <v>2630</v>
      </c>
    </row>
    <row r="2632" spans="1:34" ht="14.25" customHeight="1" thickTop="1" thickBot="1" x14ac:dyDescent="0.25">
      <c r="A2632" s="71">
        <v>100</v>
      </c>
      <c r="B2632" s="53">
        <f>(I2632/1000)/(A2632/1000000)</f>
        <v>0</v>
      </c>
      <c r="F2632" s="81"/>
      <c r="I2632" s="49"/>
      <c r="J2632" s="95"/>
      <c r="L2632" s="50"/>
      <c r="N2632" s="75"/>
      <c r="O2632" s="61"/>
      <c r="Q2632" s="56"/>
      <c r="S2632" s="62"/>
      <c r="T2632" s="73"/>
      <c r="U2632" s="62"/>
      <c r="V2632" s="62"/>
      <c r="W2632" s="52"/>
      <c r="X2632" s="57"/>
      <c r="AA2632" s="47" t="str">
        <f>CONCATENATE("&gt;",F2632,"_",C2632," ",Z2632)</f>
        <v xml:space="preserve">&gt;_ </v>
      </c>
      <c r="AB2632" s="44">
        <f>P2632</f>
        <v>0</v>
      </c>
      <c r="AH2632" s="45">
        <v>2631</v>
      </c>
    </row>
    <row r="2633" spans="1:34" ht="14.25" customHeight="1" thickTop="1" thickBot="1" x14ac:dyDescent="0.25">
      <c r="A2633" s="71">
        <v>100</v>
      </c>
      <c r="B2633" s="53">
        <f>(I2633/1000)/(A2633/1000000)</f>
        <v>0</v>
      </c>
      <c r="F2633" s="81"/>
      <c r="I2633" s="49"/>
      <c r="J2633" s="95"/>
      <c r="L2633" s="50"/>
      <c r="N2633" s="75"/>
      <c r="O2633" s="61"/>
      <c r="Q2633" s="56"/>
      <c r="S2633" s="62"/>
      <c r="T2633" s="73"/>
      <c r="U2633" s="62"/>
      <c r="V2633" s="62"/>
      <c r="W2633" s="52"/>
      <c r="X2633" s="57"/>
      <c r="AA2633" s="47" t="str">
        <f>CONCATENATE("&gt;",F2633,"_",C2633," ",Z2633)</f>
        <v xml:space="preserve">&gt;_ </v>
      </c>
      <c r="AB2633" s="44">
        <f>P2633</f>
        <v>0</v>
      </c>
      <c r="AH2633" s="45">
        <v>2632</v>
      </c>
    </row>
    <row r="2634" spans="1:34" ht="14.25" customHeight="1" thickTop="1" thickBot="1" x14ac:dyDescent="0.25">
      <c r="A2634" s="71">
        <v>100</v>
      </c>
      <c r="B2634" s="53">
        <f>(I2634/1000)/(A2634/1000000)</f>
        <v>0</v>
      </c>
      <c r="F2634" s="81"/>
      <c r="I2634" s="49"/>
      <c r="J2634" s="95"/>
      <c r="L2634" s="50"/>
      <c r="N2634" s="75"/>
      <c r="O2634" s="61"/>
      <c r="Q2634" s="56"/>
      <c r="S2634" s="62"/>
      <c r="T2634" s="73"/>
      <c r="U2634" s="62"/>
      <c r="V2634" s="62"/>
      <c r="W2634" s="52"/>
      <c r="X2634" s="57"/>
      <c r="AA2634" s="47" t="str">
        <f>CONCATENATE("&gt;",F2634,"_",C2634," ",Z2634)</f>
        <v xml:space="preserve">&gt;_ </v>
      </c>
      <c r="AB2634" s="44">
        <f>P2634</f>
        <v>0</v>
      </c>
      <c r="AH2634" s="45">
        <v>2633</v>
      </c>
    </row>
    <row r="2635" spans="1:34" ht="14.25" customHeight="1" thickTop="1" thickBot="1" x14ac:dyDescent="0.25">
      <c r="A2635" s="71">
        <v>100</v>
      </c>
      <c r="B2635" s="53">
        <f>(I2635/1000)/(A2635/1000000)</f>
        <v>0</v>
      </c>
      <c r="F2635" s="81"/>
      <c r="I2635" s="49"/>
      <c r="J2635" s="95"/>
      <c r="L2635" s="50"/>
      <c r="N2635" s="75"/>
      <c r="O2635" s="61"/>
      <c r="Q2635" s="56"/>
      <c r="S2635" s="62"/>
      <c r="T2635" s="73"/>
      <c r="U2635" s="62"/>
      <c r="V2635" s="62"/>
      <c r="W2635" s="52"/>
      <c r="X2635" s="57"/>
      <c r="AA2635" s="47" t="str">
        <f>CONCATENATE("&gt;",F2635,"_",C2635," ",Z2635)</f>
        <v xml:space="preserve">&gt;_ </v>
      </c>
      <c r="AB2635" s="44">
        <f>P2635</f>
        <v>0</v>
      </c>
      <c r="AH2635" s="45">
        <v>2634</v>
      </c>
    </row>
    <row r="2636" spans="1:34" ht="14.25" customHeight="1" thickTop="1" thickBot="1" x14ac:dyDescent="0.25">
      <c r="A2636" s="71">
        <v>100</v>
      </c>
      <c r="B2636" s="53">
        <f>(I2636/1000)/(A2636/1000000)</f>
        <v>0</v>
      </c>
      <c r="F2636" s="81"/>
      <c r="I2636" s="49"/>
      <c r="J2636" s="95"/>
      <c r="L2636" s="50"/>
      <c r="N2636" s="75"/>
      <c r="O2636" s="61"/>
      <c r="Q2636" s="56"/>
      <c r="S2636" s="62"/>
      <c r="T2636" s="73"/>
      <c r="U2636" s="62"/>
      <c r="V2636" s="62"/>
      <c r="W2636" s="52"/>
      <c r="X2636" s="57"/>
      <c r="AA2636" s="47" t="str">
        <f>CONCATENATE("&gt;",F2636,"_",C2636," ",Z2636)</f>
        <v xml:space="preserve">&gt;_ </v>
      </c>
      <c r="AB2636" s="44">
        <f>P2636</f>
        <v>0</v>
      </c>
      <c r="AH2636" s="45">
        <v>2635</v>
      </c>
    </row>
    <row r="2637" spans="1:34" ht="14.25" customHeight="1" thickTop="1" thickBot="1" x14ac:dyDescent="0.25">
      <c r="A2637" s="71">
        <v>100</v>
      </c>
      <c r="B2637" s="53">
        <f>(I2637/1000)/(A2637/1000000)</f>
        <v>0</v>
      </c>
      <c r="F2637" s="81"/>
      <c r="I2637" s="49"/>
      <c r="J2637" s="95"/>
      <c r="L2637" s="50"/>
      <c r="N2637" s="75"/>
      <c r="O2637" s="61"/>
      <c r="Q2637" s="56"/>
      <c r="S2637" s="62"/>
      <c r="T2637" s="73"/>
      <c r="U2637" s="62"/>
      <c r="V2637" s="62"/>
      <c r="W2637" s="52"/>
      <c r="X2637" s="57"/>
      <c r="AA2637" s="47" t="str">
        <f>CONCATENATE("&gt;",F2637,"_",C2637," ",Z2637)</f>
        <v xml:space="preserve">&gt;_ </v>
      </c>
      <c r="AB2637" s="44">
        <f>P2637</f>
        <v>0</v>
      </c>
      <c r="AH2637" s="45">
        <v>2636</v>
      </c>
    </row>
    <row r="2638" spans="1:34" ht="14.25" customHeight="1" thickTop="1" thickBot="1" x14ac:dyDescent="0.25">
      <c r="A2638" s="71">
        <v>100</v>
      </c>
      <c r="B2638" s="53">
        <f>(I2638/1000)/(A2638/1000000)</f>
        <v>0</v>
      </c>
      <c r="F2638" s="81"/>
      <c r="I2638" s="49"/>
      <c r="J2638" s="95"/>
      <c r="L2638" s="50"/>
      <c r="N2638" s="75"/>
      <c r="O2638" s="61"/>
      <c r="Q2638" s="56"/>
      <c r="S2638" s="62"/>
      <c r="T2638" s="73"/>
      <c r="U2638" s="62"/>
      <c r="V2638" s="62"/>
      <c r="W2638" s="52"/>
      <c r="X2638" s="57"/>
      <c r="AA2638" s="47" t="str">
        <f>CONCATENATE("&gt;",F2638,"_",C2638," ",Z2638)</f>
        <v xml:space="preserve">&gt;_ </v>
      </c>
      <c r="AB2638" s="44">
        <f>P2638</f>
        <v>0</v>
      </c>
      <c r="AH2638" s="45">
        <v>2637</v>
      </c>
    </row>
    <row r="2639" spans="1:34" ht="14.25" customHeight="1" thickTop="1" thickBot="1" x14ac:dyDescent="0.25">
      <c r="A2639" s="71">
        <v>100</v>
      </c>
      <c r="B2639" s="53">
        <f>(I2639/1000)/(A2639/1000000)</f>
        <v>0</v>
      </c>
      <c r="F2639" s="81"/>
      <c r="I2639" s="49"/>
      <c r="J2639" s="95"/>
      <c r="L2639" s="50"/>
      <c r="N2639" s="75"/>
      <c r="O2639" s="61"/>
      <c r="Q2639" s="56"/>
      <c r="S2639" s="62"/>
      <c r="T2639" s="73"/>
      <c r="U2639" s="62"/>
      <c r="V2639" s="62"/>
      <c r="W2639" s="52"/>
      <c r="X2639" s="57"/>
      <c r="AA2639" s="47" t="str">
        <f>CONCATENATE("&gt;",F2639,"_",C2639," ",Z2639)</f>
        <v xml:space="preserve">&gt;_ </v>
      </c>
      <c r="AB2639" s="44">
        <f>P2639</f>
        <v>0</v>
      </c>
      <c r="AH2639" s="45">
        <v>2638</v>
      </c>
    </row>
    <row r="2640" spans="1:34" ht="14.25" customHeight="1" thickTop="1" thickBot="1" x14ac:dyDescent="0.25">
      <c r="A2640" s="71">
        <v>100</v>
      </c>
      <c r="B2640" s="53">
        <f>(I2640/1000)/(A2640/1000000)</f>
        <v>0</v>
      </c>
      <c r="F2640" s="81"/>
      <c r="I2640" s="49"/>
      <c r="J2640" s="95"/>
      <c r="L2640" s="50"/>
      <c r="N2640" s="75"/>
      <c r="O2640" s="61"/>
      <c r="Q2640" s="56"/>
      <c r="S2640" s="62"/>
      <c r="T2640" s="73"/>
      <c r="U2640" s="62"/>
      <c r="V2640" s="62"/>
      <c r="W2640" s="52"/>
      <c r="X2640" s="57"/>
      <c r="AA2640" s="47" t="str">
        <f>CONCATENATE("&gt;",F2640,"_",C2640," ",Z2640)</f>
        <v xml:space="preserve">&gt;_ </v>
      </c>
      <c r="AB2640" s="44">
        <f>P2640</f>
        <v>0</v>
      </c>
      <c r="AH2640" s="45">
        <v>2639</v>
      </c>
    </row>
    <row r="2641" spans="1:34" ht="14.25" customHeight="1" thickTop="1" thickBot="1" x14ac:dyDescent="0.25">
      <c r="A2641" s="71">
        <v>100</v>
      </c>
      <c r="B2641" s="53">
        <f>(I2641/1000)/(A2641/1000000)</f>
        <v>0</v>
      </c>
      <c r="F2641" s="81"/>
      <c r="I2641" s="49"/>
      <c r="J2641" s="95"/>
      <c r="L2641" s="50"/>
      <c r="N2641" s="75"/>
      <c r="O2641" s="61"/>
      <c r="Q2641" s="56"/>
      <c r="S2641" s="62"/>
      <c r="T2641" s="73"/>
      <c r="U2641" s="62"/>
      <c r="V2641" s="62"/>
      <c r="W2641" s="52"/>
      <c r="X2641" s="57"/>
      <c r="AA2641" s="47" t="str">
        <f>CONCATENATE("&gt;",F2641,"_",C2641," ",Z2641)</f>
        <v xml:space="preserve">&gt;_ </v>
      </c>
      <c r="AB2641" s="44">
        <f>P2641</f>
        <v>0</v>
      </c>
      <c r="AH2641" s="45">
        <v>2640</v>
      </c>
    </row>
    <row r="2642" spans="1:34" ht="14.25" customHeight="1" thickTop="1" thickBot="1" x14ac:dyDescent="0.25">
      <c r="A2642" s="71">
        <v>100</v>
      </c>
      <c r="B2642" s="53">
        <f>(I2642/1000)/(A2642/1000000)</f>
        <v>0</v>
      </c>
      <c r="F2642" s="81"/>
      <c r="I2642" s="49"/>
      <c r="J2642" s="95"/>
      <c r="L2642" s="50"/>
      <c r="N2642" s="75"/>
      <c r="O2642" s="61"/>
      <c r="Q2642" s="56"/>
      <c r="S2642" s="62"/>
      <c r="T2642" s="73"/>
      <c r="U2642" s="62"/>
      <c r="V2642" s="62"/>
      <c r="W2642" s="52"/>
      <c r="X2642" s="57"/>
      <c r="AA2642" s="47" t="str">
        <f>CONCATENATE("&gt;",F2642,"_",C2642," ",Z2642)</f>
        <v xml:space="preserve">&gt;_ </v>
      </c>
      <c r="AB2642" s="44">
        <f>P2642</f>
        <v>0</v>
      </c>
      <c r="AH2642" s="45">
        <v>2641</v>
      </c>
    </row>
    <row r="2643" spans="1:34" ht="14.25" customHeight="1" thickTop="1" thickBot="1" x14ac:dyDescent="0.25">
      <c r="A2643" s="71">
        <v>100</v>
      </c>
      <c r="B2643" s="53">
        <f>(I2643/1000)/(A2643/1000000)</f>
        <v>0</v>
      </c>
      <c r="F2643" s="81"/>
      <c r="I2643" s="49"/>
      <c r="J2643" s="95"/>
      <c r="L2643" s="50"/>
      <c r="N2643" s="75"/>
      <c r="O2643" s="61"/>
      <c r="Q2643" s="56"/>
      <c r="S2643" s="62"/>
      <c r="T2643" s="73"/>
      <c r="U2643" s="62"/>
      <c r="V2643" s="62"/>
      <c r="W2643" s="52"/>
      <c r="X2643" s="57"/>
      <c r="AA2643" s="47" t="str">
        <f>CONCATENATE("&gt;",F2643,"_",C2643," ",Z2643)</f>
        <v xml:space="preserve">&gt;_ </v>
      </c>
      <c r="AB2643" s="44">
        <f>P2643</f>
        <v>0</v>
      </c>
      <c r="AH2643" s="45">
        <v>2642</v>
      </c>
    </row>
    <row r="2644" spans="1:34" ht="14.25" customHeight="1" thickTop="1" thickBot="1" x14ac:dyDescent="0.25">
      <c r="A2644" s="71">
        <v>100</v>
      </c>
      <c r="B2644" s="53">
        <f>(I2644/1000)/(A2644/1000000)</f>
        <v>0</v>
      </c>
      <c r="F2644" s="81"/>
      <c r="I2644" s="49"/>
      <c r="J2644" s="95"/>
      <c r="L2644" s="50"/>
      <c r="N2644" s="75"/>
      <c r="O2644" s="61"/>
      <c r="Q2644" s="56"/>
      <c r="S2644" s="62"/>
      <c r="T2644" s="73"/>
      <c r="U2644" s="62"/>
      <c r="V2644" s="62"/>
      <c r="W2644" s="52"/>
      <c r="X2644" s="57"/>
      <c r="AA2644" s="47" t="str">
        <f>CONCATENATE("&gt;",F2644,"_",C2644," ",Z2644)</f>
        <v xml:space="preserve">&gt;_ </v>
      </c>
      <c r="AB2644" s="44">
        <f>P2644</f>
        <v>0</v>
      </c>
      <c r="AH2644" s="45">
        <v>2643</v>
      </c>
    </row>
    <row r="2645" spans="1:34" ht="14.25" customHeight="1" thickTop="1" thickBot="1" x14ac:dyDescent="0.25">
      <c r="A2645" s="71">
        <v>100</v>
      </c>
      <c r="B2645" s="53">
        <f>(I2645/1000)/(A2645/1000000)</f>
        <v>0</v>
      </c>
      <c r="F2645" s="81"/>
      <c r="I2645" s="49"/>
      <c r="J2645" s="95"/>
      <c r="L2645" s="50"/>
      <c r="N2645" s="75"/>
      <c r="O2645" s="61"/>
      <c r="Q2645" s="56"/>
      <c r="S2645" s="62"/>
      <c r="T2645" s="73"/>
      <c r="U2645" s="62"/>
      <c r="V2645" s="62"/>
      <c r="W2645" s="52"/>
      <c r="X2645" s="57"/>
      <c r="AA2645" s="47" t="str">
        <f>CONCATENATE("&gt;",F2645,"_",C2645," ",Z2645)</f>
        <v xml:space="preserve">&gt;_ </v>
      </c>
      <c r="AB2645" s="44">
        <f>P2645</f>
        <v>0</v>
      </c>
      <c r="AH2645" s="45">
        <v>2644</v>
      </c>
    </row>
    <row r="2646" spans="1:34" ht="14.25" customHeight="1" thickTop="1" thickBot="1" x14ac:dyDescent="0.25">
      <c r="A2646" s="71">
        <v>100</v>
      </c>
      <c r="B2646" s="53">
        <f>(I2646/1000)/(A2646/1000000)</f>
        <v>0</v>
      </c>
      <c r="F2646" s="81"/>
      <c r="I2646" s="49"/>
      <c r="J2646" s="95"/>
      <c r="L2646" s="50"/>
      <c r="N2646" s="75"/>
      <c r="O2646" s="61"/>
      <c r="Q2646" s="56"/>
      <c r="S2646" s="62"/>
      <c r="T2646" s="73"/>
      <c r="U2646" s="62"/>
      <c r="V2646" s="62"/>
      <c r="W2646" s="52"/>
      <c r="X2646" s="57"/>
      <c r="AA2646" s="47" t="str">
        <f>CONCATENATE("&gt;",F2646,"_",C2646," ",Z2646)</f>
        <v xml:space="preserve">&gt;_ </v>
      </c>
      <c r="AB2646" s="44">
        <f>P2646</f>
        <v>0</v>
      </c>
      <c r="AH2646" s="45">
        <v>2645</v>
      </c>
    </row>
    <row r="2647" spans="1:34" ht="14.25" customHeight="1" thickTop="1" thickBot="1" x14ac:dyDescent="0.25">
      <c r="A2647" s="71">
        <v>100</v>
      </c>
      <c r="B2647" s="53">
        <f>(I2647/1000)/(A2647/1000000)</f>
        <v>0</v>
      </c>
      <c r="F2647" s="81"/>
      <c r="I2647" s="49"/>
      <c r="J2647" s="95"/>
      <c r="L2647" s="50"/>
      <c r="N2647" s="75"/>
      <c r="O2647" s="61"/>
      <c r="Q2647" s="56"/>
      <c r="S2647" s="62"/>
      <c r="T2647" s="73"/>
      <c r="U2647" s="62"/>
      <c r="V2647" s="62"/>
      <c r="W2647" s="52"/>
      <c r="X2647" s="57"/>
      <c r="AA2647" s="47" t="str">
        <f>CONCATENATE("&gt;",F2647,"_",C2647," ",Z2647)</f>
        <v xml:space="preserve">&gt;_ </v>
      </c>
      <c r="AB2647" s="44">
        <f>P2647</f>
        <v>0</v>
      </c>
      <c r="AH2647" s="45">
        <v>2646</v>
      </c>
    </row>
    <row r="2648" spans="1:34" ht="14.25" customHeight="1" thickTop="1" thickBot="1" x14ac:dyDescent="0.25">
      <c r="A2648" s="71">
        <v>100</v>
      </c>
      <c r="B2648" s="53">
        <f>(I2648/1000)/(A2648/1000000)</f>
        <v>0</v>
      </c>
      <c r="F2648" s="81"/>
      <c r="I2648" s="49"/>
      <c r="J2648" s="95"/>
      <c r="L2648" s="50"/>
      <c r="N2648" s="75"/>
      <c r="O2648" s="61"/>
      <c r="Q2648" s="56"/>
      <c r="S2648" s="62"/>
      <c r="T2648" s="73"/>
      <c r="U2648" s="62"/>
      <c r="V2648" s="62"/>
      <c r="W2648" s="52"/>
      <c r="X2648" s="57"/>
      <c r="AA2648" s="47" t="str">
        <f>CONCATENATE("&gt;",F2648,"_",C2648," ",Z2648)</f>
        <v xml:space="preserve">&gt;_ </v>
      </c>
      <c r="AB2648" s="44">
        <f>P2648</f>
        <v>0</v>
      </c>
      <c r="AH2648" s="45">
        <v>2647</v>
      </c>
    </row>
    <row r="2649" spans="1:34" ht="14.25" customHeight="1" thickTop="1" thickBot="1" x14ac:dyDescent="0.25">
      <c r="A2649" s="71">
        <v>100</v>
      </c>
      <c r="B2649" s="53">
        <f>(I2649/1000)/(A2649/1000000)</f>
        <v>0</v>
      </c>
      <c r="F2649" s="81"/>
      <c r="I2649" s="49"/>
      <c r="J2649" s="95"/>
      <c r="L2649" s="50"/>
      <c r="N2649" s="75"/>
      <c r="O2649" s="61"/>
      <c r="Q2649" s="56"/>
      <c r="S2649" s="62"/>
      <c r="T2649" s="73"/>
      <c r="U2649" s="62"/>
      <c r="V2649" s="62"/>
      <c r="W2649" s="52"/>
      <c r="X2649" s="57"/>
      <c r="AA2649" s="47" t="str">
        <f>CONCATENATE("&gt;",F2649,"_",C2649," ",Z2649)</f>
        <v xml:space="preserve">&gt;_ </v>
      </c>
      <c r="AB2649" s="44">
        <f>P2649</f>
        <v>0</v>
      </c>
      <c r="AH2649" s="45">
        <v>2648</v>
      </c>
    </row>
    <row r="2650" spans="1:34" ht="14.25" customHeight="1" thickTop="1" thickBot="1" x14ac:dyDescent="0.25">
      <c r="A2650" s="71">
        <v>100</v>
      </c>
      <c r="B2650" s="53">
        <f>(I2650/1000)/(A2650/1000000)</f>
        <v>0</v>
      </c>
      <c r="F2650" s="81"/>
      <c r="I2650" s="49"/>
      <c r="J2650" s="95"/>
      <c r="L2650" s="50"/>
      <c r="N2650" s="75"/>
      <c r="O2650" s="61"/>
      <c r="Q2650" s="56"/>
      <c r="S2650" s="62"/>
      <c r="T2650" s="73"/>
      <c r="U2650" s="62"/>
      <c r="V2650" s="62"/>
      <c r="W2650" s="52"/>
      <c r="X2650" s="57"/>
      <c r="AA2650" s="47" t="str">
        <f>CONCATENATE("&gt;",F2650,"_",C2650," ",Z2650)</f>
        <v xml:space="preserve">&gt;_ </v>
      </c>
      <c r="AB2650" s="44">
        <f>P2650</f>
        <v>0</v>
      </c>
      <c r="AH2650" s="45">
        <v>2649</v>
      </c>
    </row>
    <row r="2651" spans="1:34" ht="14.25" customHeight="1" thickTop="1" thickBot="1" x14ac:dyDescent="0.25">
      <c r="A2651" s="71">
        <v>100</v>
      </c>
      <c r="B2651" s="53">
        <f>(I2651/1000)/(A2651/1000000)</f>
        <v>0</v>
      </c>
      <c r="F2651" s="81"/>
      <c r="I2651" s="49"/>
      <c r="J2651" s="95"/>
      <c r="L2651" s="50"/>
      <c r="N2651" s="75"/>
      <c r="O2651" s="61"/>
      <c r="Q2651" s="56"/>
      <c r="S2651" s="62"/>
      <c r="T2651" s="73"/>
      <c r="U2651" s="62"/>
      <c r="V2651" s="62"/>
      <c r="W2651" s="52"/>
      <c r="X2651" s="57"/>
      <c r="AA2651" s="47" t="str">
        <f>CONCATENATE("&gt;",F2651,"_",C2651," ",Z2651)</f>
        <v xml:space="preserve">&gt;_ </v>
      </c>
      <c r="AB2651" s="44">
        <f>P2651</f>
        <v>0</v>
      </c>
      <c r="AH2651" s="45">
        <v>2650</v>
      </c>
    </row>
    <row r="2652" spans="1:34" ht="14.25" customHeight="1" thickTop="1" thickBot="1" x14ac:dyDescent="0.25">
      <c r="A2652" s="71">
        <v>100</v>
      </c>
      <c r="B2652" s="53">
        <f>(I2652/1000)/(A2652/1000000)</f>
        <v>0</v>
      </c>
      <c r="F2652" s="81"/>
      <c r="I2652" s="49"/>
      <c r="J2652" s="95"/>
      <c r="L2652" s="50"/>
      <c r="N2652" s="75"/>
      <c r="O2652" s="61"/>
      <c r="Q2652" s="56"/>
      <c r="S2652" s="62"/>
      <c r="T2652" s="73"/>
      <c r="U2652" s="62"/>
      <c r="V2652" s="62"/>
      <c r="W2652" s="52"/>
      <c r="X2652" s="57"/>
      <c r="AA2652" s="47" t="str">
        <f>CONCATENATE("&gt;",F2652,"_",C2652," ",Z2652)</f>
        <v xml:space="preserve">&gt;_ </v>
      </c>
      <c r="AB2652" s="44">
        <f>P2652</f>
        <v>0</v>
      </c>
      <c r="AH2652" s="45">
        <v>2651</v>
      </c>
    </row>
    <row r="2653" spans="1:34" ht="14.25" customHeight="1" thickTop="1" thickBot="1" x14ac:dyDescent="0.25">
      <c r="A2653" s="71">
        <v>100</v>
      </c>
      <c r="B2653" s="53">
        <f>(I2653/1000)/(A2653/1000000)</f>
        <v>0</v>
      </c>
      <c r="F2653" s="81"/>
      <c r="I2653" s="49"/>
      <c r="J2653" s="95"/>
      <c r="L2653" s="50"/>
      <c r="N2653" s="75"/>
      <c r="O2653" s="61"/>
      <c r="Q2653" s="56"/>
      <c r="S2653" s="62"/>
      <c r="T2653" s="73"/>
      <c r="U2653" s="62"/>
      <c r="V2653" s="62"/>
      <c r="W2653" s="52"/>
      <c r="X2653" s="57"/>
      <c r="AA2653" s="47" t="str">
        <f>CONCATENATE("&gt;",F2653,"_",C2653," ",Z2653)</f>
        <v xml:space="preserve">&gt;_ </v>
      </c>
      <c r="AB2653" s="44">
        <f>P2653</f>
        <v>0</v>
      </c>
      <c r="AH2653" s="45">
        <v>2652</v>
      </c>
    </row>
    <row r="2654" spans="1:34" ht="14.25" customHeight="1" thickTop="1" thickBot="1" x14ac:dyDescent="0.25">
      <c r="A2654" s="71">
        <v>100</v>
      </c>
      <c r="B2654" s="53">
        <f>(I2654/1000)/(A2654/1000000)</f>
        <v>0</v>
      </c>
      <c r="F2654" s="81"/>
      <c r="I2654" s="49"/>
      <c r="J2654" s="95"/>
      <c r="L2654" s="50"/>
      <c r="N2654" s="75"/>
      <c r="O2654" s="61"/>
      <c r="Q2654" s="56"/>
      <c r="S2654" s="62"/>
      <c r="T2654" s="73"/>
      <c r="U2654" s="62"/>
      <c r="V2654" s="62"/>
      <c r="W2654" s="52"/>
      <c r="X2654" s="57"/>
      <c r="AA2654" s="47" t="str">
        <f>CONCATENATE("&gt;",F2654,"_",C2654," ",Z2654)</f>
        <v xml:space="preserve">&gt;_ </v>
      </c>
      <c r="AB2654" s="44">
        <f>P2654</f>
        <v>0</v>
      </c>
      <c r="AH2654" s="45">
        <v>2653</v>
      </c>
    </row>
    <row r="2655" spans="1:34" ht="14.25" customHeight="1" thickTop="1" thickBot="1" x14ac:dyDescent="0.25">
      <c r="A2655" s="71">
        <v>100</v>
      </c>
      <c r="B2655" s="53">
        <f>(I2655/1000)/(A2655/1000000)</f>
        <v>0</v>
      </c>
      <c r="F2655" s="81"/>
      <c r="I2655" s="49"/>
      <c r="J2655" s="95"/>
      <c r="L2655" s="50"/>
      <c r="N2655" s="75"/>
      <c r="O2655" s="61"/>
      <c r="Q2655" s="56"/>
      <c r="S2655" s="62"/>
      <c r="T2655" s="73"/>
      <c r="U2655" s="62"/>
      <c r="V2655" s="62"/>
      <c r="W2655" s="52"/>
      <c r="X2655" s="57"/>
      <c r="AA2655" s="47" t="str">
        <f>CONCATENATE("&gt;",F2655,"_",C2655," ",Z2655)</f>
        <v xml:space="preserve">&gt;_ </v>
      </c>
      <c r="AB2655" s="44">
        <f>P2655</f>
        <v>0</v>
      </c>
      <c r="AH2655" s="45">
        <v>2654</v>
      </c>
    </row>
    <row r="2656" spans="1:34" ht="14.25" customHeight="1" thickTop="1" thickBot="1" x14ac:dyDescent="0.25">
      <c r="A2656" s="71">
        <v>100</v>
      </c>
      <c r="B2656" s="53">
        <f>(I2656/1000)/(A2656/1000000)</f>
        <v>0</v>
      </c>
      <c r="F2656" s="81"/>
      <c r="I2656" s="49"/>
      <c r="J2656" s="95"/>
      <c r="L2656" s="50"/>
      <c r="N2656" s="75"/>
      <c r="O2656" s="61"/>
      <c r="Q2656" s="56"/>
      <c r="S2656" s="62"/>
      <c r="T2656" s="73"/>
      <c r="U2656" s="62"/>
      <c r="V2656" s="62"/>
      <c r="W2656" s="52"/>
      <c r="X2656" s="57"/>
      <c r="AA2656" s="47" t="str">
        <f>CONCATENATE("&gt;",F2656,"_",C2656," ",Z2656)</f>
        <v xml:space="preserve">&gt;_ </v>
      </c>
      <c r="AB2656" s="44">
        <f>P2656</f>
        <v>0</v>
      </c>
      <c r="AH2656" s="45">
        <v>2655</v>
      </c>
    </row>
    <row r="2657" spans="1:34" ht="14.25" customHeight="1" thickTop="1" thickBot="1" x14ac:dyDescent="0.25">
      <c r="A2657" s="71">
        <v>100</v>
      </c>
      <c r="B2657" s="53">
        <f>(I2657/1000)/(A2657/1000000)</f>
        <v>0</v>
      </c>
      <c r="F2657" s="81"/>
      <c r="I2657" s="49"/>
      <c r="J2657" s="95"/>
      <c r="L2657" s="50"/>
      <c r="N2657" s="75"/>
      <c r="O2657" s="61"/>
      <c r="Q2657" s="56"/>
      <c r="S2657" s="62"/>
      <c r="T2657" s="73"/>
      <c r="U2657" s="62"/>
      <c r="V2657" s="62"/>
      <c r="W2657" s="52"/>
      <c r="X2657" s="57"/>
      <c r="AA2657" s="47" t="str">
        <f>CONCATENATE("&gt;",F2657,"_",C2657," ",Z2657)</f>
        <v xml:space="preserve">&gt;_ </v>
      </c>
      <c r="AB2657" s="44">
        <f>P2657</f>
        <v>0</v>
      </c>
      <c r="AH2657" s="45">
        <v>2656</v>
      </c>
    </row>
    <row r="2658" spans="1:34" ht="14.25" customHeight="1" thickTop="1" thickBot="1" x14ac:dyDescent="0.25">
      <c r="A2658" s="71">
        <v>100</v>
      </c>
      <c r="B2658" s="53">
        <f>(I2658/1000)/(A2658/1000000)</f>
        <v>0</v>
      </c>
      <c r="F2658" s="81"/>
      <c r="I2658" s="49"/>
      <c r="J2658" s="95"/>
      <c r="L2658" s="50"/>
      <c r="N2658" s="75"/>
      <c r="O2658" s="61"/>
      <c r="Q2658" s="56"/>
      <c r="S2658" s="62"/>
      <c r="T2658" s="73"/>
      <c r="U2658" s="62"/>
      <c r="V2658" s="62"/>
      <c r="W2658" s="52"/>
      <c r="X2658" s="57"/>
      <c r="AA2658" s="47" t="str">
        <f>CONCATENATE("&gt;",F2658,"_",C2658," ",Z2658)</f>
        <v xml:space="preserve">&gt;_ </v>
      </c>
      <c r="AB2658" s="44">
        <f>P2658</f>
        <v>0</v>
      </c>
      <c r="AH2658" s="45">
        <v>2657</v>
      </c>
    </row>
    <row r="2659" spans="1:34" ht="14.25" customHeight="1" thickTop="1" thickBot="1" x14ac:dyDescent="0.25">
      <c r="A2659" s="71">
        <v>100</v>
      </c>
      <c r="B2659" s="53">
        <f>(I2659/1000)/(A2659/1000000)</f>
        <v>0</v>
      </c>
      <c r="F2659" s="81"/>
      <c r="I2659" s="49"/>
      <c r="J2659" s="95"/>
      <c r="L2659" s="50"/>
      <c r="N2659" s="75"/>
      <c r="O2659" s="61"/>
      <c r="Q2659" s="56"/>
      <c r="S2659" s="62"/>
      <c r="T2659" s="73"/>
      <c r="U2659" s="62"/>
      <c r="V2659" s="62"/>
      <c r="W2659" s="52"/>
      <c r="X2659" s="57"/>
      <c r="AA2659" s="47" t="str">
        <f>CONCATENATE("&gt;",F2659,"_",C2659," ",Z2659)</f>
        <v xml:space="preserve">&gt;_ </v>
      </c>
      <c r="AB2659" s="44">
        <f>P2659</f>
        <v>0</v>
      </c>
      <c r="AH2659" s="45">
        <v>2658</v>
      </c>
    </row>
    <row r="2660" spans="1:34" ht="14.25" customHeight="1" thickTop="1" thickBot="1" x14ac:dyDescent="0.25">
      <c r="A2660" s="71">
        <v>100</v>
      </c>
      <c r="B2660" s="53">
        <f>(I2660/1000)/(A2660/1000000)</f>
        <v>0</v>
      </c>
      <c r="F2660" s="81"/>
      <c r="I2660" s="49"/>
      <c r="J2660" s="95"/>
      <c r="L2660" s="50"/>
      <c r="N2660" s="75"/>
      <c r="O2660" s="61"/>
      <c r="Q2660" s="56"/>
      <c r="S2660" s="62"/>
      <c r="T2660" s="73"/>
      <c r="U2660" s="62"/>
      <c r="V2660" s="62"/>
      <c r="W2660" s="52"/>
      <c r="X2660" s="57"/>
      <c r="AA2660" s="47" t="str">
        <f>CONCATENATE("&gt;",F2660,"_",C2660," ",Z2660)</f>
        <v xml:space="preserve">&gt;_ </v>
      </c>
      <c r="AB2660" s="44">
        <f>P2660</f>
        <v>0</v>
      </c>
      <c r="AH2660" s="45">
        <v>2659</v>
      </c>
    </row>
    <row r="2661" spans="1:34" ht="14.25" customHeight="1" thickTop="1" thickBot="1" x14ac:dyDescent="0.25">
      <c r="A2661" s="71">
        <v>100</v>
      </c>
      <c r="B2661" s="53">
        <f>(I2661/1000)/(A2661/1000000)</f>
        <v>0</v>
      </c>
      <c r="F2661" s="81"/>
      <c r="I2661" s="49"/>
      <c r="J2661" s="95"/>
      <c r="L2661" s="50"/>
      <c r="N2661" s="75"/>
      <c r="O2661" s="61"/>
      <c r="Q2661" s="56"/>
      <c r="S2661" s="62"/>
      <c r="T2661" s="73"/>
      <c r="U2661" s="62"/>
      <c r="V2661" s="62"/>
      <c r="W2661" s="52"/>
      <c r="X2661" s="57"/>
      <c r="AA2661" s="47" t="str">
        <f>CONCATENATE("&gt;",F2661,"_",C2661," ",Z2661)</f>
        <v xml:space="preserve">&gt;_ </v>
      </c>
      <c r="AB2661" s="44">
        <f>P2661</f>
        <v>0</v>
      </c>
      <c r="AH2661" s="45">
        <v>2660</v>
      </c>
    </row>
    <row r="2662" spans="1:34" ht="14.25" customHeight="1" thickTop="1" thickBot="1" x14ac:dyDescent="0.25">
      <c r="A2662" s="71">
        <v>100</v>
      </c>
      <c r="B2662" s="53">
        <f>(I2662/1000)/(A2662/1000000)</f>
        <v>0</v>
      </c>
      <c r="F2662" s="81"/>
      <c r="I2662" s="49"/>
      <c r="J2662" s="95"/>
      <c r="L2662" s="50"/>
      <c r="N2662" s="75"/>
      <c r="O2662" s="61"/>
      <c r="Q2662" s="56"/>
      <c r="S2662" s="62"/>
      <c r="T2662" s="73"/>
      <c r="U2662" s="62"/>
      <c r="V2662" s="62"/>
      <c r="W2662" s="52"/>
      <c r="X2662" s="57"/>
      <c r="AA2662" s="47" t="str">
        <f>CONCATENATE("&gt;",F2662,"_",C2662," ",Z2662)</f>
        <v xml:space="preserve">&gt;_ </v>
      </c>
      <c r="AB2662" s="44">
        <f>P2662</f>
        <v>0</v>
      </c>
      <c r="AH2662" s="45">
        <v>2661</v>
      </c>
    </row>
    <row r="2663" spans="1:34" ht="14.25" customHeight="1" thickTop="1" thickBot="1" x14ac:dyDescent="0.25">
      <c r="A2663" s="71">
        <v>100</v>
      </c>
      <c r="B2663" s="53">
        <f>(I2663/1000)/(A2663/1000000)</f>
        <v>0</v>
      </c>
      <c r="F2663" s="81"/>
      <c r="I2663" s="49"/>
      <c r="J2663" s="95"/>
      <c r="L2663" s="50"/>
      <c r="N2663" s="75"/>
      <c r="O2663" s="61"/>
      <c r="Q2663" s="56"/>
      <c r="S2663" s="62"/>
      <c r="T2663" s="73"/>
      <c r="U2663" s="62"/>
      <c r="V2663" s="62"/>
      <c r="W2663" s="52"/>
      <c r="X2663" s="57"/>
      <c r="AA2663" s="47" t="str">
        <f>CONCATENATE("&gt;",F2663,"_",C2663," ",Z2663)</f>
        <v xml:space="preserve">&gt;_ </v>
      </c>
      <c r="AB2663" s="44">
        <f>P2663</f>
        <v>0</v>
      </c>
      <c r="AH2663" s="45">
        <v>2662</v>
      </c>
    </row>
    <row r="2664" spans="1:34" ht="14.25" customHeight="1" thickTop="1" thickBot="1" x14ac:dyDescent="0.25">
      <c r="A2664" s="71">
        <v>100</v>
      </c>
      <c r="B2664" s="53">
        <f>(I2664/1000)/(A2664/1000000)</f>
        <v>0</v>
      </c>
      <c r="F2664" s="81"/>
      <c r="I2664" s="49"/>
      <c r="J2664" s="95"/>
      <c r="L2664" s="50"/>
      <c r="N2664" s="75"/>
      <c r="O2664" s="61"/>
      <c r="Q2664" s="56"/>
      <c r="S2664" s="62"/>
      <c r="T2664" s="73"/>
      <c r="U2664" s="62"/>
      <c r="V2664" s="62"/>
      <c r="W2664" s="52"/>
      <c r="X2664" s="57"/>
      <c r="AA2664" s="47" t="str">
        <f>CONCATENATE("&gt;",F2664,"_",C2664," ",Z2664)</f>
        <v xml:space="preserve">&gt;_ </v>
      </c>
      <c r="AB2664" s="44">
        <f>P2664</f>
        <v>0</v>
      </c>
      <c r="AH2664" s="45">
        <v>2663</v>
      </c>
    </row>
    <row r="2665" spans="1:34" ht="14.25" customHeight="1" thickTop="1" thickBot="1" x14ac:dyDescent="0.25">
      <c r="A2665" s="71">
        <v>100</v>
      </c>
      <c r="B2665" s="53">
        <f>(I2665/1000)/(A2665/1000000)</f>
        <v>0</v>
      </c>
      <c r="F2665" s="81"/>
      <c r="I2665" s="49"/>
      <c r="J2665" s="95"/>
      <c r="L2665" s="50"/>
      <c r="N2665" s="75"/>
      <c r="O2665" s="61"/>
      <c r="Q2665" s="56"/>
      <c r="S2665" s="62"/>
      <c r="T2665" s="73"/>
      <c r="U2665" s="62"/>
      <c r="V2665" s="62"/>
      <c r="W2665" s="52"/>
      <c r="X2665" s="57"/>
      <c r="AA2665" s="47" t="str">
        <f>CONCATENATE("&gt;",F2665,"_",C2665," ",Z2665)</f>
        <v xml:space="preserve">&gt;_ </v>
      </c>
      <c r="AB2665" s="44">
        <f>P2665</f>
        <v>0</v>
      </c>
      <c r="AH2665" s="45">
        <v>2664</v>
      </c>
    </row>
    <row r="2666" spans="1:34" ht="14.25" customHeight="1" thickTop="1" thickBot="1" x14ac:dyDescent="0.25">
      <c r="A2666" s="71">
        <v>100</v>
      </c>
      <c r="B2666" s="53">
        <f>(I2666/1000)/(A2666/1000000)</f>
        <v>0</v>
      </c>
      <c r="F2666" s="81"/>
      <c r="I2666" s="49"/>
      <c r="J2666" s="95"/>
      <c r="L2666" s="50"/>
      <c r="N2666" s="75"/>
      <c r="O2666" s="61"/>
      <c r="Q2666" s="56"/>
      <c r="S2666" s="62"/>
      <c r="T2666" s="73"/>
      <c r="U2666" s="62"/>
      <c r="V2666" s="62"/>
      <c r="W2666" s="52"/>
      <c r="X2666" s="57"/>
      <c r="AA2666" s="47" t="str">
        <f>CONCATENATE("&gt;",F2666,"_",C2666," ",Z2666)</f>
        <v xml:space="preserve">&gt;_ </v>
      </c>
      <c r="AB2666" s="44">
        <f>P2666</f>
        <v>0</v>
      </c>
      <c r="AH2666" s="45">
        <v>2665</v>
      </c>
    </row>
    <row r="2667" spans="1:34" ht="14.25" customHeight="1" thickTop="1" thickBot="1" x14ac:dyDescent="0.25">
      <c r="A2667" s="71">
        <v>100</v>
      </c>
      <c r="B2667" s="53">
        <f>(I2667/1000)/(A2667/1000000)</f>
        <v>0</v>
      </c>
      <c r="F2667" s="81"/>
      <c r="I2667" s="49"/>
      <c r="J2667" s="95"/>
      <c r="L2667" s="50"/>
      <c r="N2667" s="75"/>
      <c r="O2667" s="61"/>
      <c r="Q2667" s="56"/>
      <c r="S2667" s="62"/>
      <c r="T2667" s="73"/>
      <c r="U2667" s="62"/>
      <c r="V2667" s="62"/>
      <c r="W2667" s="52"/>
      <c r="X2667" s="57"/>
      <c r="AA2667" s="47" t="str">
        <f>CONCATENATE("&gt;",F2667,"_",C2667," ",Z2667)</f>
        <v xml:space="preserve">&gt;_ </v>
      </c>
      <c r="AB2667" s="44">
        <f>P2667</f>
        <v>0</v>
      </c>
      <c r="AH2667" s="45">
        <v>2666</v>
      </c>
    </row>
    <row r="2668" spans="1:34" ht="14.25" customHeight="1" thickTop="1" thickBot="1" x14ac:dyDescent="0.25">
      <c r="A2668" s="71">
        <v>100</v>
      </c>
      <c r="B2668" s="53">
        <f>(I2668/1000)/(A2668/1000000)</f>
        <v>0</v>
      </c>
      <c r="F2668" s="81"/>
      <c r="I2668" s="49"/>
      <c r="J2668" s="95"/>
      <c r="L2668" s="50"/>
      <c r="N2668" s="75"/>
      <c r="O2668" s="61"/>
      <c r="Q2668" s="56"/>
      <c r="S2668" s="62"/>
      <c r="T2668" s="73"/>
      <c r="U2668" s="62"/>
      <c r="V2668" s="62"/>
      <c r="W2668" s="52"/>
      <c r="X2668" s="57"/>
      <c r="AA2668" s="47" t="str">
        <f>CONCATENATE("&gt;",F2668,"_",C2668," ",Z2668)</f>
        <v xml:space="preserve">&gt;_ </v>
      </c>
      <c r="AB2668" s="44">
        <f>P2668</f>
        <v>0</v>
      </c>
      <c r="AH2668" s="45">
        <v>2667</v>
      </c>
    </row>
    <row r="2669" spans="1:34" ht="14.25" customHeight="1" thickTop="1" thickBot="1" x14ac:dyDescent="0.25">
      <c r="A2669" s="71">
        <v>100</v>
      </c>
      <c r="B2669" s="53">
        <f>(I2669/1000)/(A2669/1000000)</f>
        <v>0</v>
      </c>
      <c r="F2669" s="81"/>
      <c r="I2669" s="49"/>
      <c r="J2669" s="95"/>
      <c r="L2669" s="50"/>
      <c r="N2669" s="75"/>
      <c r="O2669" s="61"/>
      <c r="Q2669" s="56"/>
      <c r="S2669" s="62"/>
      <c r="T2669" s="73"/>
      <c r="U2669" s="62"/>
      <c r="V2669" s="62"/>
      <c r="W2669" s="52"/>
      <c r="X2669" s="57"/>
      <c r="AA2669" s="47" t="str">
        <f>CONCATENATE("&gt;",F2669,"_",C2669," ",Z2669)</f>
        <v xml:space="preserve">&gt;_ </v>
      </c>
      <c r="AB2669" s="44">
        <f>P2669</f>
        <v>0</v>
      </c>
      <c r="AH2669" s="45">
        <v>2668</v>
      </c>
    </row>
    <row r="2670" spans="1:34" ht="14.25" customHeight="1" thickTop="1" thickBot="1" x14ac:dyDescent="0.25">
      <c r="A2670" s="71">
        <v>100</v>
      </c>
      <c r="B2670" s="53">
        <f>(I2670/1000)/(A2670/1000000)</f>
        <v>0</v>
      </c>
      <c r="F2670" s="81"/>
      <c r="I2670" s="49"/>
      <c r="J2670" s="95"/>
      <c r="L2670" s="50"/>
      <c r="N2670" s="75"/>
      <c r="O2670" s="61"/>
      <c r="Q2670" s="56"/>
      <c r="S2670" s="62"/>
      <c r="T2670" s="73"/>
      <c r="U2670" s="62"/>
      <c r="V2670" s="62"/>
      <c r="W2670" s="52"/>
      <c r="X2670" s="57"/>
      <c r="AA2670" s="47" t="str">
        <f>CONCATENATE("&gt;",F2670,"_",C2670," ",Z2670)</f>
        <v xml:space="preserve">&gt;_ </v>
      </c>
      <c r="AB2670" s="44">
        <f>P2670</f>
        <v>0</v>
      </c>
      <c r="AH2670" s="45">
        <v>2669</v>
      </c>
    </row>
    <row r="2671" spans="1:34" ht="14.25" customHeight="1" thickTop="1" thickBot="1" x14ac:dyDescent="0.25">
      <c r="A2671" s="71">
        <v>100</v>
      </c>
      <c r="B2671" s="53">
        <f>(I2671/1000)/(A2671/1000000)</f>
        <v>0</v>
      </c>
      <c r="F2671" s="81"/>
      <c r="I2671" s="49"/>
      <c r="J2671" s="95"/>
      <c r="L2671" s="50"/>
      <c r="N2671" s="75"/>
      <c r="O2671" s="61"/>
      <c r="Q2671" s="56"/>
      <c r="S2671" s="62"/>
      <c r="T2671" s="73"/>
      <c r="U2671" s="62"/>
      <c r="V2671" s="62"/>
      <c r="W2671" s="52"/>
      <c r="X2671" s="57"/>
      <c r="AA2671" s="47" t="str">
        <f>CONCATENATE("&gt;",F2671,"_",C2671," ",Z2671)</f>
        <v xml:space="preserve">&gt;_ </v>
      </c>
      <c r="AB2671" s="44">
        <f>P2671</f>
        <v>0</v>
      </c>
      <c r="AH2671" s="45">
        <v>2670</v>
      </c>
    </row>
    <row r="2672" spans="1:34" ht="14.25" customHeight="1" thickTop="1" thickBot="1" x14ac:dyDescent="0.25">
      <c r="A2672" s="71">
        <v>100</v>
      </c>
      <c r="B2672" s="53">
        <f>(I2672/1000)/(A2672/1000000)</f>
        <v>0</v>
      </c>
      <c r="F2672" s="81"/>
      <c r="I2672" s="49"/>
      <c r="J2672" s="95"/>
      <c r="L2672" s="50"/>
      <c r="N2672" s="75"/>
      <c r="O2672" s="61"/>
      <c r="Q2672" s="56"/>
      <c r="S2672" s="62"/>
      <c r="T2672" s="73"/>
      <c r="U2672" s="62"/>
      <c r="V2672" s="62"/>
      <c r="W2672" s="52"/>
      <c r="X2672" s="57"/>
      <c r="AA2672" s="47" t="str">
        <f>CONCATENATE("&gt;",F2672,"_",C2672," ",Z2672)</f>
        <v xml:space="preserve">&gt;_ </v>
      </c>
      <c r="AB2672" s="44">
        <f>P2672</f>
        <v>0</v>
      </c>
      <c r="AH2672" s="45">
        <v>2671</v>
      </c>
    </row>
    <row r="2673" spans="1:34" ht="14.25" customHeight="1" thickTop="1" thickBot="1" x14ac:dyDescent="0.25">
      <c r="A2673" s="71">
        <v>100</v>
      </c>
      <c r="B2673" s="53">
        <f>(I2673/1000)/(A2673/1000000)</f>
        <v>0</v>
      </c>
      <c r="F2673" s="81"/>
      <c r="I2673" s="49"/>
      <c r="J2673" s="95"/>
      <c r="L2673" s="50"/>
      <c r="N2673" s="75"/>
      <c r="O2673" s="61"/>
      <c r="Q2673" s="56"/>
      <c r="S2673" s="62"/>
      <c r="T2673" s="73"/>
      <c r="U2673" s="62"/>
      <c r="V2673" s="62"/>
      <c r="W2673" s="52"/>
      <c r="X2673" s="57"/>
      <c r="AA2673" s="47" t="str">
        <f>CONCATENATE("&gt;",F2673,"_",C2673," ",Z2673)</f>
        <v xml:space="preserve">&gt;_ </v>
      </c>
      <c r="AB2673" s="44">
        <f>P2673</f>
        <v>0</v>
      </c>
      <c r="AH2673" s="45">
        <v>2672</v>
      </c>
    </row>
    <row r="2674" spans="1:34" ht="14.25" customHeight="1" thickTop="1" thickBot="1" x14ac:dyDescent="0.25">
      <c r="A2674" s="71">
        <v>100</v>
      </c>
      <c r="B2674" s="53">
        <f>(I2674/1000)/(A2674/1000000)</f>
        <v>0</v>
      </c>
      <c r="F2674" s="81"/>
      <c r="I2674" s="49"/>
      <c r="J2674" s="95"/>
      <c r="L2674" s="50"/>
      <c r="N2674" s="75"/>
      <c r="O2674" s="61"/>
      <c r="Q2674" s="56"/>
      <c r="S2674" s="62"/>
      <c r="T2674" s="73"/>
      <c r="U2674" s="62"/>
      <c r="V2674" s="62"/>
      <c r="W2674" s="52"/>
      <c r="X2674" s="57"/>
      <c r="AA2674" s="47" t="str">
        <f>CONCATENATE("&gt;",F2674,"_",C2674," ",Z2674)</f>
        <v xml:space="preserve">&gt;_ </v>
      </c>
      <c r="AB2674" s="44">
        <f>P2674</f>
        <v>0</v>
      </c>
      <c r="AH2674" s="45">
        <v>2673</v>
      </c>
    </row>
    <row r="2675" spans="1:34" ht="14.25" customHeight="1" thickTop="1" thickBot="1" x14ac:dyDescent="0.25">
      <c r="A2675" s="71">
        <v>100</v>
      </c>
      <c r="B2675" s="53">
        <f>(I2675/1000)/(A2675/1000000)</f>
        <v>0</v>
      </c>
      <c r="F2675" s="81"/>
      <c r="I2675" s="49"/>
      <c r="J2675" s="95"/>
      <c r="L2675" s="50"/>
      <c r="N2675" s="75"/>
      <c r="O2675" s="61"/>
      <c r="Q2675" s="56"/>
      <c r="S2675" s="62"/>
      <c r="T2675" s="73"/>
      <c r="U2675" s="62"/>
      <c r="V2675" s="62"/>
      <c r="W2675" s="52"/>
      <c r="X2675" s="57"/>
      <c r="AA2675" s="47" t="str">
        <f>CONCATENATE("&gt;",F2675,"_",C2675," ",Z2675)</f>
        <v xml:space="preserve">&gt;_ </v>
      </c>
      <c r="AB2675" s="44">
        <f>P2675</f>
        <v>0</v>
      </c>
      <c r="AH2675" s="45">
        <v>2674</v>
      </c>
    </row>
    <row r="2676" spans="1:34" ht="14.25" customHeight="1" thickTop="1" thickBot="1" x14ac:dyDescent="0.25">
      <c r="A2676" s="71">
        <v>100</v>
      </c>
      <c r="B2676" s="53">
        <f>(I2676/1000)/(A2676/1000000)</f>
        <v>0</v>
      </c>
      <c r="F2676" s="81"/>
      <c r="I2676" s="49"/>
      <c r="J2676" s="95"/>
      <c r="L2676" s="50"/>
      <c r="N2676" s="75"/>
      <c r="O2676" s="61"/>
      <c r="Q2676" s="56"/>
      <c r="S2676" s="62"/>
      <c r="T2676" s="73"/>
      <c r="U2676" s="62"/>
      <c r="V2676" s="62"/>
      <c r="W2676" s="52"/>
      <c r="X2676" s="57"/>
      <c r="AA2676" s="47" t="str">
        <f>CONCATENATE("&gt;",F2676,"_",C2676," ",Z2676)</f>
        <v xml:space="preserve">&gt;_ </v>
      </c>
      <c r="AB2676" s="44">
        <f>P2676</f>
        <v>0</v>
      </c>
      <c r="AH2676" s="45">
        <v>2675</v>
      </c>
    </row>
    <row r="2677" spans="1:34" ht="14.25" customHeight="1" thickTop="1" thickBot="1" x14ac:dyDescent="0.25">
      <c r="A2677" s="71">
        <v>100</v>
      </c>
      <c r="B2677" s="53">
        <f>(I2677/1000)/(A2677/1000000)</f>
        <v>0</v>
      </c>
      <c r="F2677" s="81"/>
      <c r="I2677" s="49"/>
      <c r="J2677" s="95"/>
      <c r="L2677" s="50"/>
      <c r="N2677" s="75"/>
      <c r="O2677" s="61"/>
      <c r="Q2677" s="56"/>
      <c r="S2677" s="62"/>
      <c r="T2677" s="73"/>
      <c r="U2677" s="62"/>
      <c r="V2677" s="62"/>
      <c r="W2677" s="52"/>
      <c r="X2677" s="57"/>
      <c r="AA2677" s="47" t="str">
        <f>CONCATENATE("&gt;",F2677,"_",C2677," ",Z2677)</f>
        <v xml:space="preserve">&gt;_ </v>
      </c>
      <c r="AB2677" s="44">
        <f>P2677</f>
        <v>0</v>
      </c>
      <c r="AH2677" s="45">
        <v>2676</v>
      </c>
    </row>
    <row r="2678" spans="1:34" ht="14.25" customHeight="1" thickTop="1" thickBot="1" x14ac:dyDescent="0.25">
      <c r="A2678" s="71">
        <v>100</v>
      </c>
      <c r="B2678" s="53">
        <f>(I2678/1000)/(A2678/1000000)</f>
        <v>0</v>
      </c>
      <c r="F2678" s="81"/>
      <c r="I2678" s="49"/>
      <c r="J2678" s="95"/>
      <c r="L2678" s="50"/>
      <c r="N2678" s="75"/>
      <c r="O2678" s="61"/>
      <c r="Q2678" s="56"/>
      <c r="S2678" s="62"/>
      <c r="T2678" s="73"/>
      <c r="U2678" s="62"/>
      <c r="V2678" s="62"/>
      <c r="W2678" s="52"/>
      <c r="X2678" s="57"/>
      <c r="AA2678" s="47" t="str">
        <f>CONCATENATE("&gt;",F2678,"_",C2678," ",Z2678)</f>
        <v xml:space="preserve">&gt;_ </v>
      </c>
      <c r="AB2678" s="44">
        <f>P2678</f>
        <v>0</v>
      </c>
      <c r="AH2678" s="45">
        <v>2677</v>
      </c>
    </row>
    <row r="2679" spans="1:34" ht="14.25" customHeight="1" thickTop="1" thickBot="1" x14ac:dyDescent="0.25">
      <c r="A2679" s="71">
        <v>100</v>
      </c>
      <c r="B2679" s="53">
        <f>(I2679/1000)/(A2679/1000000)</f>
        <v>0</v>
      </c>
      <c r="F2679" s="81"/>
      <c r="I2679" s="49"/>
      <c r="J2679" s="95"/>
      <c r="L2679" s="50"/>
      <c r="N2679" s="75"/>
      <c r="O2679" s="61"/>
      <c r="Q2679" s="56"/>
      <c r="S2679" s="62"/>
      <c r="T2679" s="73"/>
      <c r="U2679" s="62"/>
      <c r="V2679" s="62"/>
      <c r="W2679" s="52"/>
      <c r="X2679" s="57"/>
      <c r="AA2679" s="47" t="str">
        <f>CONCATENATE("&gt;",F2679,"_",C2679," ",Z2679)</f>
        <v xml:space="preserve">&gt;_ </v>
      </c>
      <c r="AB2679" s="44">
        <f>P2679</f>
        <v>0</v>
      </c>
      <c r="AH2679" s="45">
        <v>2678</v>
      </c>
    </row>
    <row r="2680" spans="1:34" ht="14.25" customHeight="1" thickTop="1" thickBot="1" x14ac:dyDescent="0.25">
      <c r="A2680" s="71">
        <v>100</v>
      </c>
      <c r="B2680" s="53">
        <f>(I2680/1000)/(A2680/1000000)</f>
        <v>0</v>
      </c>
      <c r="F2680" s="81"/>
      <c r="I2680" s="49"/>
      <c r="J2680" s="95"/>
      <c r="L2680" s="50"/>
      <c r="N2680" s="75"/>
      <c r="O2680" s="61"/>
      <c r="Q2680" s="56"/>
      <c r="S2680" s="62"/>
      <c r="T2680" s="73"/>
      <c r="U2680" s="62"/>
      <c r="V2680" s="62"/>
      <c r="W2680" s="52"/>
      <c r="X2680" s="57"/>
      <c r="AA2680" s="47" t="str">
        <f>CONCATENATE("&gt;",F2680,"_",C2680," ",Z2680)</f>
        <v xml:space="preserve">&gt;_ </v>
      </c>
      <c r="AB2680" s="44">
        <f>P2680</f>
        <v>0</v>
      </c>
      <c r="AH2680" s="45">
        <v>2679</v>
      </c>
    </row>
    <row r="2681" spans="1:34" ht="14.25" customHeight="1" thickTop="1" thickBot="1" x14ac:dyDescent="0.25">
      <c r="A2681" s="71">
        <v>100</v>
      </c>
      <c r="B2681" s="53">
        <f>(I2681/1000)/(A2681/1000000)</f>
        <v>0</v>
      </c>
      <c r="F2681" s="81"/>
      <c r="I2681" s="49"/>
      <c r="J2681" s="95"/>
      <c r="L2681" s="50"/>
      <c r="N2681" s="75"/>
      <c r="O2681" s="61"/>
      <c r="Q2681" s="56"/>
      <c r="S2681" s="62"/>
      <c r="T2681" s="73"/>
      <c r="U2681" s="62"/>
      <c r="V2681" s="62"/>
      <c r="W2681" s="52"/>
      <c r="X2681" s="57"/>
      <c r="AA2681" s="47" t="str">
        <f>CONCATENATE("&gt;",F2681,"_",C2681," ",Z2681)</f>
        <v xml:space="preserve">&gt;_ </v>
      </c>
      <c r="AB2681" s="44">
        <f>P2681</f>
        <v>0</v>
      </c>
      <c r="AH2681" s="45">
        <v>2680</v>
      </c>
    </row>
    <row r="2682" spans="1:34" ht="14.25" customHeight="1" thickTop="1" thickBot="1" x14ac:dyDescent="0.25">
      <c r="A2682" s="71">
        <v>100</v>
      </c>
      <c r="B2682" s="53">
        <f>(I2682/1000)/(A2682/1000000)</f>
        <v>0</v>
      </c>
      <c r="F2682" s="81"/>
      <c r="I2682" s="49"/>
      <c r="J2682" s="95"/>
      <c r="L2682" s="50"/>
      <c r="N2682" s="75"/>
      <c r="O2682" s="61"/>
      <c r="Q2682" s="56"/>
      <c r="S2682" s="62"/>
      <c r="T2682" s="73"/>
      <c r="U2682" s="62"/>
      <c r="V2682" s="62"/>
      <c r="W2682" s="52"/>
      <c r="X2682" s="57"/>
      <c r="AA2682" s="47" t="str">
        <f>CONCATENATE("&gt;",F2682,"_",C2682," ",Z2682)</f>
        <v xml:space="preserve">&gt;_ </v>
      </c>
      <c r="AB2682" s="44">
        <f>P2682</f>
        <v>0</v>
      </c>
      <c r="AH2682" s="45">
        <v>2681</v>
      </c>
    </row>
    <row r="2683" spans="1:34" ht="14.25" customHeight="1" thickTop="1" thickBot="1" x14ac:dyDescent="0.25">
      <c r="A2683" s="71">
        <v>100</v>
      </c>
      <c r="B2683" s="53">
        <f>(I2683/1000)/(A2683/1000000)</f>
        <v>0</v>
      </c>
      <c r="F2683" s="81"/>
      <c r="I2683" s="49"/>
      <c r="J2683" s="95"/>
      <c r="L2683" s="50"/>
      <c r="N2683" s="75"/>
      <c r="O2683" s="61"/>
      <c r="Q2683" s="56"/>
      <c r="S2683" s="62"/>
      <c r="T2683" s="73"/>
      <c r="U2683" s="62"/>
      <c r="V2683" s="62"/>
      <c r="W2683" s="52"/>
      <c r="X2683" s="57"/>
      <c r="AA2683" s="47" t="str">
        <f>CONCATENATE("&gt;",F2683,"_",C2683," ",Z2683)</f>
        <v xml:space="preserve">&gt;_ </v>
      </c>
      <c r="AB2683" s="44">
        <f>P2683</f>
        <v>0</v>
      </c>
      <c r="AH2683" s="45">
        <v>2682</v>
      </c>
    </row>
    <row r="2684" spans="1:34" ht="14.25" customHeight="1" thickTop="1" thickBot="1" x14ac:dyDescent="0.25">
      <c r="A2684" s="71">
        <v>100</v>
      </c>
      <c r="B2684" s="53">
        <f>(I2684/1000)/(A2684/1000000)</f>
        <v>0</v>
      </c>
      <c r="F2684" s="81"/>
      <c r="I2684" s="49"/>
      <c r="J2684" s="95"/>
      <c r="L2684" s="50"/>
      <c r="N2684" s="75"/>
      <c r="O2684" s="61"/>
      <c r="Q2684" s="56"/>
      <c r="S2684" s="62"/>
      <c r="T2684" s="73"/>
      <c r="U2684" s="62"/>
      <c r="V2684" s="62"/>
      <c r="W2684" s="52"/>
      <c r="X2684" s="57"/>
      <c r="AA2684" s="47" t="str">
        <f>CONCATENATE("&gt;",F2684,"_",C2684," ",Z2684)</f>
        <v xml:space="preserve">&gt;_ </v>
      </c>
      <c r="AB2684" s="44">
        <f>P2684</f>
        <v>0</v>
      </c>
      <c r="AH2684" s="45">
        <v>2683</v>
      </c>
    </row>
    <row r="2685" spans="1:34" ht="14.25" customHeight="1" thickTop="1" thickBot="1" x14ac:dyDescent="0.25">
      <c r="A2685" s="71">
        <v>100</v>
      </c>
      <c r="B2685" s="53">
        <f>(I2685/1000)/(A2685/1000000)</f>
        <v>0</v>
      </c>
      <c r="F2685" s="81"/>
      <c r="I2685" s="49"/>
      <c r="J2685" s="95"/>
      <c r="L2685" s="50"/>
      <c r="N2685" s="75"/>
      <c r="O2685" s="61"/>
      <c r="Q2685" s="56"/>
      <c r="S2685" s="62"/>
      <c r="T2685" s="73"/>
      <c r="U2685" s="62"/>
      <c r="V2685" s="62"/>
      <c r="W2685" s="52"/>
      <c r="X2685" s="57"/>
      <c r="AA2685" s="47" t="str">
        <f>CONCATENATE("&gt;",F2685,"_",C2685," ",Z2685)</f>
        <v xml:space="preserve">&gt;_ </v>
      </c>
      <c r="AB2685" s="44">
        <f>P2685</f>
        <v>0</v>
      </c>
      <c r="AH2685" s="45">
        <v>2684</v>
      </c>
    </row>
    <row r="2686" spans="1:34" ht="14.25" customHeight="1" thickTop="1" thickBot="1" x14ac:dyDescent="0.25">
      <c r="A2686" s="71">
        <v>100</v>
      </c>
      <c r="B2686" s="53">
        <f>(I2686/1000)/(A2686/1000000)</f>
        <v>0</v>
      </c>
      <c r="F2686" s="81"/>
      <c r="I2686" s="49"/>
      <c r="J2686" s="95"/>
      <c r="L2686" s="50"/>
      <c r="N2686" s="75"/>
      <c r="O2686" s="61"/>
      <c r="Q2686" s="56"/>
      <c r="S2686" s="62"/>
      <c r="T2686" s="73"/>
      <c r="U2686" s="62"/>
      <c r="V2686" s="62"/>
      <c r="W2686" s="52"/>
      <c r="X2686" s="57"/>
      <c r="AA2686" s="47" t="str">
        <f>CONCATENATE("&gt;",F2686,"_",C2686," ",Z2686)</f>
        <v xml:space="preserve">&gt;_ </v>
      </c>
      <c r="AB2686" s="44">
        <f>P2686</f>
        <v>0</v>
      </c>
      <c r="AH2686" s="45">
        <v>2685</v>
      </c>
    </row>
    <row r="2687" spans="1:34" ht="14.25" customHeight="1" thickTop="1" thickBot="1" x14ac:dyDescent="0.25">
      <c r="A2687" s="71">
        <v>100</v>
      </c>
      <c r="B2687" s="53">
        <f>(I2687/1000)/(A2687/1000000)</f>
        <v>0</v>
      </c>
      <c r="F2687" s="81"/>
      <c r="I2687" s="49"/>
      <c r="J2687" s="95"/>
      <c r="L2687" s="50"/>
      <c r="N2687" s="75"/>
      <c r="O2687" s="61"/>
      <c r="Q2687" s="56"/>
      <c r="S2687" s="62"/>
      <c r="T2687" s="73"/>
      <c r="U2687" s="62"/>
      <c r="V2687" s="62"/>
      <c r="W2687" s="52"/>
      <c r="X2687" s="57"/>
      <c r="AA2687" s="47" t="str">
        <f>CONCATENATE("&gt;",F2687,"_",C2687," ",Z2687)</f>
        <v xml:space="preserve">&gt;_ </v>
      </c>
      <c r="AB2687" s="44">
        <f>P2687</f>
        <v>0</v>
      </c>
      <c r="AH2687" s="45">
        <v>2686</v>
      </c>
    </row>
    <row r="2688" spans="1:34" ht="14.25" customHeight="1" thickTop="1" thickBot="1" x14ac:dyDescent="0.25">
      <c r="A2688" s="71">
        <v>100</v>
      </c>
      <c r="B2688" s="53">
        <f>(I2688/1000)/(A2688/1000000)</f>
        <v>0</v>
      </c>
      <c r="F2688" s="81"/>
      <c r="I2688" s="49"/>
      <c r="J2688" s="95"/>
      <c r="L2688" s="50"/>
      <c r="N2688" s="75"/>
      <c r="O2688" s="61"/>
      <c r="Q2688" s="56"/>
      <c r="S2688" s="62"/>
      <c r="T2688" s="73"/>
      <c r="U2688" s="62"/>
      <c r="V2688" s="62"/>
      <c r="W2688" s="52"/>
      <c r="X2688" s="57"/>
      <c r="AA2688" s="47" t="str">
        <f>CONCATENATE("&gt;",F2688,"_",C2688," ",Z2688)</f>
        <v xml:space="preserve">&gt;_ </v>
      </c>
      <c r="AB2688" s="44">
        <f>P2688</f>
        <v>0</v>
      </c>
      <c r="AH2688" s="45">
        <v>2687</v>
      </c>
    </row>
    <row r="2689" spans="1:34" ht="14.25" customHeight="1" thickTop="1" thickBot="1" x14ac:dyDescent="0.25">
      <c r="A2689" s="71">
        <v>100</v>
      </c>
      <c r="B2689" s="53">
        <f>(I2689/1000)/(A2689/1000000)</f>
        <v>0</v>
      </c>
      <c r="F2689" s="81"/>
      <c r="I2689" s="49"/>
      <c r="J2689" s="95"/>
      <c r="L2689" s="50"/>
      <c r="N2689" s="75"/>
      <c r="O2689" s="61"/>
      <c r="Q2689" s="56"/>
      <c r="S2689" s="62"/>
      <c r="T2689" s="73"/>
      <c r="U2689" s="62"/>
      <c r="V2689" s="62"/>
      <c r="W2689" s="52"/>
      <c r="X2689" s="57"/>
      <c r="AA2689" s="47" t="str">
        <f>CONCATENATE("&gt;",F2689,"_",C2689," ",Z2689)</f>
        <v xml:space="preserve">&gt;_ </v>
      </c>
      <c r="AB2689" s="44">
        <f>P2689</f>
        <v>0</v>
      </c>
      <c r="AH2689" s="45">
        <v>2688</v>
      </c>
    </row>
    <row r="2690" spans="1:34" ht="14.25" customHeight="1" thickTop="1" thickBot="1" x14ac:dyDescent="0.25">
      <c r="A2690" s="71">
        <v>100</v>
      </c>
      <c r="B2690" s="53">
        <f>(I2690/1000)/(A2690/1000000)</f>
        <v>0</v>
      </c>
      <c r="F2690" s="81"/>
      <c r="I2690" s="49"/>
      <c r="J2690" s="95"/>
      <c r="L2690" s="50"/>
      <c r="N2690" s="75"/>
      <c r="O2690" s="61"/>
      <c r="Q2690" s="56"/>
      <c r="S2690" s="62"/>
      <c r="T2690" s="73"/>
      <c r="U2690" s="62"/>
      <c r="V2690" s="62"/>
      <c r="W2690" s="52"/>
      <c r="X2690" s="57"/>
      <c r="AA2690" s="47" t="str">
        <f>CONCATENATE("&gt;",F2690,"_",C2690," ",Z2690)</f>
        <v xml:space="preserve">&gt;_ </v>
      </c>
      <c r="AB2690" s="44">
        <f>P2690</f>
        <v>0</v>
      </c>
      <c r="AH2690" s="45">
        <v>2689</v>
      </c>
    </row>
    <row r="2691" spans="1:34" ht="14.25" customHeight="1" thickTop="1" thickBot="1" x14ac:dyDescent="0.25">
      <c r="A2691" s="71">
        <v>100</v>
      </c>
      <c r="B2691" s="53">
        <f>(I2691/1000)/(A2691/1000000)</f>
        <v>0</v>
      </c>
      <c r="F2691" s="81"/>
      <c r="I2691" s="49"/>
      <c r="J2691" s="95"/>
      <c r="L2691" s="50"/>
      <c r="N2691" s="75"/>
      <c r="O2691" s="61"/>
      <c r="Q2691" s="56"/>
      <c r="S2691" s="62"/>
      <c r="T2691" s="73"/>
      <c r="U2691" s="62"/>
      <c r="V2691" s="62"/>
      <c r="W2691" s="52"/>
      <c r="X2691" s="57"/>
      <c r="AA2691" s="47" t="str">
        <f>CONCATENATE("&gt;",F2691,"_",C2691," ",Z2691)</f>
        <v xml:space="preserve">&gt;_ </v>
      </c>
      <c r="AB2691" s="44">
        <f>P2691</f>
        <v>0</v>
      </c>
      <c r="AH2691" s="45">
        <v>2690</v>
      </c>
    </row>
    <row r="2692" spans="1:34" ht="14.25" customHeight="1" thickTop="1" thickBot="1" x14ac:dyDescent="0.25">
      <c r="A2692" s="71">
        <v>100</v>
      </c>
      <c r="B2692" s="53">
        <f>(I2692/1000)/(A2692/1000000)</f>
        <v>0</v>
      </c>
      <c r="F2692" s="81"/>
      <c r="I2692" s="49"/>
      <c r="J2692" s="95"/>
      <c r="L2692" s="50"/>
      <c r="N2692" s="75"/>
      <c r="O2692" s="61"/>
      <c r="Q2692" s="56"/>
      <c r="S2692" s="62"/>
      <c r="T2692" s="73"/>
      <c r="U2692" s="62"/>
      <c r="V2692" s="62"/>
      <c r="W2692" s="52"/>
      <c r="X2692" s="57"/>
      <c r="AA2692" s="47" t="str">
        <f>CONCATENATE("&gt;",F2692,"_",C2692," ",Z2692)</f>
        <v xml:space="preserve">&gt;_ </v>
      </c>
      <c r="AB2692" s="44">
        <f>P2692</f>
        <v>0</v>
      </c>
      <c r="AH2692" s="45">
        <v>2691</v>
      </c>
    </row>
    <row r="2693" spans="1:34" ht="14.25" customHeight="1" thickTop="1" thickBot="1" x14ac:dyDescent="0.25">
      <c r="A2693" s="71">
        <v>100</v>
      </c>
      <c r="B2693" s="53">
        <f>(I2693/1000)/(A2693/1000000)</f>
        <v>0</v>
      </c>
      <c r="F2693" s="81"/>
      <c r="I2693" s="49"/>
      <c r="J2693" s="95"/>
      <c r="L2693" s="50"/>
      <c r="N2693" s="75"/>
      <c r="O2693" s="61"/>
      <c r="Q2693" s="56"/>
      <c r="S2693" s="62"/>
      <c r="T2693" s="73"/>
      <c r="U2693" s="62"/>
      <c r="V2693" s="62"/>
      <c r="W2693" s="52"/>
      <c r="X2693" s="57"/>
      <c r="AA2693" s="47" t="str">
        <f>CONCATENATE("&gt;",F2693,"_",C2693," ",Z2693)</f>
        <v xml:space="preserve">&gt;_ </v>
      </c>
      <c r="AB2693" s="44">
        <f>P2693</f>
        <v>0</v>
      </c>
      <c r="AH2693" s="45">
        <v>2692</v>
      </c>
    </row>
    <row r="2694" spans="1:34" ht="14.25" customHeight="1" thickTop="1" thickBot="1" x14ac:dyDescent="0.25">
      <c r="A2694" s="71">
        <v>100</v>
      </c>
      <c r="B2694" s="53">
        <f>(I2694/1000)/(A2694/1000000)</f>
        <v>0</v>
      </c>
      <c r="F2694" s="81"/>
      <c r="I2694" s="49"/>
      <c r="J2694" s="95"/>
      <c r="L2694" s="50"/>
      <c r="N2694" s="75"/>
      <c r="O2694" s="61"/>
      <c r="Q2694" s="56"/>
      <c r="S2694" s="62"/>
      <c r="T2694" s="73"/>
      <c r="U2694" s="62"/>
      <c r="V2694" s="62"/>
      <c r="W2694" s="52"/>
      <c r="X2694" s="57"/>
      <c r="AA2694" s="47" t="str">
        <f>CONCATENATE("&gt;",F2694,"_",C2694," ",Z2694)</f>
        <v xml:space="preserve">&gt;_ </v>
      </c>
      <c r="AB2694" s="44">
        <f>P2694</f>
        <v>0</v>
      </c>
      <c r="AH2694" s="45">
        <v>2693</v>
      </c>
    </row>
    <row r="2695" spans="1:34" ht="14.25" customHeight="1" thickTop="1" thickBot="1" x14ac:dyDescent="0.25">
      <c r="A2695" s="71">
        <v>100</v>
      </c>
      <c r="B2695" s="53">
        <f>(I2695/1000)/(A2695/1000000)</f>
        <v>0</v>
      </c>
      <c r="F2695" s="81"/>
      <c r="I2695" s="49"/>
      <c r="J2695" s="95"/>
      <c r="L2695" s="50"/>
      <c r="N2695" s="75"/>
      <c r="O2695" s="61"/>
      <c r="Q2695" s="56"/>
      <c r="S2695" s="62"/>
      <c r="T2695" s="73"/>
      <c r="U2695" s="62"/>
      <c r="V2695" s="62"/>
      <c r="W2695" s="52"/>
      <c r="X2695" s="57"/>
      <c r="AA2695" s="47" t="str">
        <f>CONCATENATE("&gt;",F2695,"_",C2695," ",Z2695)</f>
        <v xml:space="preserve">&gt;_ </v>
      </c>
      <c r="AB2695" s="44">
        <f>P2695</f>
        <v>0</v>
      </c>
      <c r="AH2695" s="45">
        <v>2694</v>
      </c>
    </row>
    <row r="2696" spans="1:34" ht="14.25" customHeight="1" thickTop="1" thickBot="1" x14ac:dyDescent="0.25">
      <c r="A2696" s="71">
        <v>100</v>
      </c>
      <c r="B2696" s="53">
        <f>(I2696/1000)/(A2696/1000000)</f>
        <v>0</v>
      </c>
      <c r="F2696" s="81"/>
      <c r="I2696" s="49"/>
      <c r="J2696" s="95"/>
      <c r="L2696" s="50"/>
      <c r="N2696" s="75"/>
      <c r="O2696" s="61"/>
      <c r="Q2696" s="56"/>
      <c r="S2696" s="62"/>
      <c r="T2696" s="73"/>
      <c r="U2696" s="62"/>
      <c r="V2696" s="62"/>
      <c r="W2696" s="52"/>
      <c r="X2696" s="57"/>
      <c r="AA2696" s="47" t="str">
        <f>CONCATENATE("&gt;",F2696,"_",C2696," ",Z2696)</f>
        <v xml:space="preserve">&gt;_ </v>
      </c>
      <c r="AB2696" s="44">
        <f>P2696</f>
        <v>0</v>
      </c>
      <c r="AH2696" s="45">
        <v>2695</v>
      </c>
    </row>
    <row r="2697" spans="1:34" ht="14.25" customHeight="1" thickTop="1" thickBot="1" x14ac:dyDescent="0.25">
      <c r="A2697" s="71">
        <v>100</v>
      </c>
      <c r="B2697" s="53">
        <f>(I2697/1000)/(A2697/1000000)</f>
        <v>0</v>
      </c>
      <c r="F2697" s="81"/>
      <c r="I2697" s="49"/>
      <c r="J2697" s="95"/>
      <c r="L2697" s="50"/>
      <c r="N2697" s="75"/>
      <c r="O2697" s="61"/>
      <c r="Q2697" s="56"/>
      <c r="S2697" s="62"/>
      <c r="T2697" s="73"/>
      <c r="U2697" s="62"/>
      <c r="V2697" s="62"/>
      <c r="W2697" s="52"/>
      <c r="X2697" s="57"/>
      <c r="AA2697" s="47" t="str">
        <f>CONCATENATE("&gt;",F2697,"_",C2697," ",Z2697)</f>
        <v xml:space="preserve">&gt;_ </v>
      </c>
      <c r="AB2697" s="44">
        <f>P2697</f>
        <v>0</v>
      </c>
      <c r="AH2697" s="45">
        <v>2696</v>
      </c>
    </row>
    <row r="2698" spans="1:34" ht="14.25" customHeight="1" thickTop="1" thickBot="1" x14ac:dyDescent="0.25">
      <c r="A2698" s="71">
        <v>100</v>
      </c>
      <c r="B2698" s="53">
        <f>(I2698/1000)/(A2698/1000000)</f>
        <v>0</v>
      </c>
      <c r="F2698" s="81"/>
      <c r="I2698" s="49"/>
      <c r="J2698" s="95"/>
      <c r="L2698" s="50"/>
      <c r="N2698" s="75"/>
      <c r="O2698" s="61"/>
      <c r="Q2698" s="56"/>
      <c r="S2698" s="62"/>
      <c r="T2698" s="73"/>
      <c r="U2698" s="62"/>
      <c r="V2698" s="62"/>
      <c r="W2698" s="52"/>
      <c r="X2698" s="57"/>
      <c r="AA2698" s="47" t="str">
        <f>CONCATENATE("&gt;",F2698,"_",C2698," ",Z2698)</f>
        <v xml:space="preserve">&gt;_ </v>
      </c>
      <c r="AB2698" s="44">
        <f>P2698</f>
        <v>0</v>
      </c>
      <c r="AH2698" s="45">
        <v>2697</v>
      </c>
    </row>
    <row r="2699" spans="1:34" ht="14.25" customHeight="1" thickTop="1" thickBot="1" x14ac:dyDescent="0.25">
      <c r="A2699" s="71">
        <v>100</v>
      </c>
      <c r="B2699" s="53">
        <f>(I2699/1000)/(A2699/1000000)</f>
        <v>0</v>
      </c>
      <c r="F2699" s="81"/>
      <c r="I2699" s="49"/>
      <c r="J2699" s="95"/>
      <c r="L2699" s="50"/>
      <c r="N2699" s="75"/>
      <c r="O2699" s="61"/>
      <c r="Q2699" s="56"/>
      <c r="S2699" s="62"/>
      <c r="T2699" s="73"/>
      <c r="U2699" s="62"/>
      <c r="V2699" s="62"/>
      <c r="W2699" s="52"/>
      <c r="X2699" s="57"/>
      <c r="AA2699" s="47" t="str">
        <f>CONCATENATE("&gt;",F2699,"_",C2699," ",Z2699)</f>
        <v xml:space="preserve">&gt;_ </v>
      </c>
      <c r="AB2699" s="44">
        <f>P2699</f>
        <v>0</v>
      </c>
      <c r="AH2699" s="45">
        <v>2698</v>
      </c>
    </row>
    <row r="2700" spans="1:34" ht="14.25" customHeight="1" thickTop="1" thickBot="1" x14ac:dyDescent="0.25">
      <c r="A2700" s="71">
        <v>100</v>
      </c>
      <c r="B2700" s="53">
        <f>(I2700/1000)/(A2700/1000000)</f>
        <v>0</v>
      </c>
      <c r="F2700" s="81"/>
      <c r="I2700" s="49"/>
      <c r="J2700" s="95"/>
      <c r="L2700" s="50"/>
      <c r="N2700" s="75"/>
      <c r="O2700" s="61"/>
      <c r="Q2700" s="56"/>
      <c r="S2700" s="62"/>
      <c r="T2700" s="73"/>
      <c r="U2700" s="62"/>
      <c r="V2700" s="62"/>
      <c r="W2700" s="52"/>
      <c r="X2700" s="57"/>
      <c r="AA2700" s="47" t="str">
        <f>CONCATENATE("&gt;",F2700,"_",C2700," ",Z2700)</f>
        <v xml:space="preserve">&gt;_ </v>
      </c>
      <c r="AB2700" s="44">
        <f>P2700</f>
        <v>0</v>
      </c>
      <c r="AH2700" s="45">
        <v>2699</v>
      </c>
    </row>
    <row r="2701" spans="1:34" ht="14.25" customHeight="1" thickTop="1" thickBot="1" x14ac:dyDescent="0.25">
      <c r="A2701" s="71">
        <v>100</v>
      </c>
      <c r="B2701" s="53">
        <f>(I2701/1000)/(A2701/1000000)</f>
        <v>0</v>
      </c>
      <c r="F2701" s="81"/>
      <c r="I2701" s="49"/>
      <c r="J2701" s="95"/>
      <c r="L2701" s="50"/>
      <c r="N2701" s="75"/>
      <c r="O2701" s="61"/>
      <c r="Q2701" s="56"/>
      <c r="S2701" s="62"/>
      <c r="T2701" s="73"/>
      <c r="U2701" s="62"/>
      <c r="V2701" s="62"/>
      <c r="W2701" s="52"/>
      <c r="X2701" s="57"/>
      <c r="AA2701" s="47" t="str">
        <f>CONCATENATE("&gt;",F2701,"_",C2701," ",Z2701)</f>
        <v xml:space="preserve">&gt;_ </v>
      </c>
      <c r="AB2701" s="44">
        <f>P2701</f>
        <v>0</v>
      </c>
      <c r="AH2701" s="45">
        <v>2700</v>
      </c>
    </row>
    <row r="2702" spans="1:34" ht="14.25" customHeight="1" thickTop="1" thickBot="1" x14ac:dyDescent="0.25">
      <c r="A2702" s="71">
        <v>100</v>
      </c>
      <c r="B2702" s="53">
        <f>(I2702/1000)/(A2702/1000000)</f>
        <v>0</v>
      </c>
      <c r="F2702" s="81"/>
      <c r="I2702" s="49"/>
      <c r="J2702" s="95"/>
      <c r="L2702" s="50"/>
      <c r="N2702" s="75"/>
      <c r="O2702" s="61"/>
      <c r="Q2702" s="56"/>
      <c r="S2702" s="62"/>
      <c r="T2702" s="73"/>
      <c r="U2702" s="62"/>
      <c r="V2702" s="62"/>
      <c r="W2702" s="52"/>
      <c r="X2702" s="57"/>
      <c r="AA2702" s="47" t="str">
        <f>CONCATENATE("&gt;",F2702,"_",C2702," ",Z2702)</f>
        <v xml:space="preserve">&gt;_ </v>
      </c>
      <c r="AB2702" s="44">
        <f>P2702</f>
        <v>0</v>
      </c>
      <c r="AH2702" s="45">
        <v>2701</v>
      </c>
    </row>
    <row r="2703" spans="1:34" ht="14.25" customHeight="1" thickTop="1" thickBot="1" x14ac:dyDescent="0.25">
      <c r="A2703" s="71">
        <v>100</v>
      </c>
      <c r="B2703" s="53">
        <f>(I2703/1000)/(A2703/1000000)</f>
        <v>0</v>
      </c>
      <c r="F2703" s="81"/>
      <c r="I2703" s="49"/>
      <c r="J2703" s="95"/>
      <c r="L2703" s="50"/>
      <c r="N2703" s="75"/>
      <c r="O2703" s="61"/>
      <c r="Q2703" s="56"/>
      <c r="S2703" s="62"/>
      <c r="T2703" s="73"/>
      <c r="U2703" s="62"/>
      <c r="V2703" s="62"/>
      <c r="W2703" s="52"/>
      <c r="X2703" s="57"/>
      <c r="AA2703" s="47" t="str">
        <f>CONCATENATE("&gt;",F2703,"_",C2703," ",Z2703)</f>
        <v xml:space="preserve">&gt;_ </v>
      </c>
      <c r="AB2703" s="44">
        <f>P2703</f>
        <v>0</v>
      </c>
      <c r="AH2703" s="45">
        <v>2702</v>
      </c>
    </row>
    <row r="2704" spans="1:34" ht="14.25" customHeight="1" thickTop="1" thickBot="1" x14ac:dyDescent="0.25">
      <c r="A2704" s="71">
        <v>100</v>
      </c>
      <c r="B2704" s="53">
        <f>(I2704/1000)/(A2704/1000000)</f>
        <v>0</v>
      </c>
      <c r="F2704" s="81"/>
      <c r="I2704" s="49"/>
      <c r="J2704" s="95"/>
      <c r="L2704" s="50"/>
      <c r="N2704" s="75"/>
      <c r="O2704" s="61"/>
      <c r="Q2704" s="56"/>
      <c r="S2704" s="62"/>
      <c r="T2704" s="73"/>
      <c r="U2704" s="62"/>
      <c r="V2704" s="62"/>
      <c r="W2704" s="52"/>
      <c r="X2704" s="57"/>
      <c r="AA2704" s="47" t="str">
        <f>CONCATENATE("&gt;",F2704,"_",C2704," ",Z2704)</f>
        <v xml:space="preserve">&gt;_ </v>
      </c>
      <c r="AB2704" s="44">
        <f>P2704</f>
        <v>0</v>
      </c>
      <c r="AH2704" s="45">
        <v>2703</v>
      </c>
    </row>
    <row r="2705" spans="1:34" ht="14.25" customHeight="1" thickTop="1" thickBot="1" x14ac:dyDescent="0.25">
      <c r="A2705" s="71">
        <v>100</v>
      </c>
      <c r="B2705" s="53">
        <f>(I2705/1000)/(A2705/1000000)</f>
        <v>0</v>
      </c>
      <c r="F2705" s="81"/>
      <c r="I2705" s="49"/>
      <c r="J2705" s="95"/>
      <c r="L2705" s="50"/>
      <c r="N2705" s="75"/>
      <c r="O2705" s="61"/>
      <c r="Q2705" s="56"/>
      <c r="S2705" s="62"/>
      <c r="T2705" s="73"/>
      <c r="U2705" s="62"/>
      <c r="V2705" s="62"/>
      <c r="W2705" s="52"/>
      <c r="X2705" s="57"/>
      <c r="AA2705" s="47" t="str">
        <f>CONCATENATE("&gt;",F2705,"_",C2705," ",Z2705)</f>
        <v xml:space="preserve">&gt;_ </v>
      </c>
      <c r="AB2705" s="44">
        <f>P2705</f>
        <v>0</v>
      </c>
      <c r="AH2705" s="45">
        <v>2704</v>
      </c>
    </row>
    <row r="2706" spans="1:34" ht="14.25" customHeight="1" thickTop="1" thickBot="1" x14ac:dyDescent="0.25">
      <c r="A2706" s="71">
        <v>100</v>
      </c>
      <c r="B2706" s="53">
        <f>(I2706/1000)/(A2706/1000000)</f>
        <v>0</v>
      </c>
      <c r="F2706" s="81"/>
      <c r="I2706" s="49"/>
      <c r="J2706" s="95"/>
      <c r="L2706" s="50"/>
      <c r="N2706" s="75"/>
      <c r="O2706" s="61"/>
      <c r="Q2706" s="56"/>
      <c r="S2706" s="62"/>
      <c r="T2706" s="73"/>
      <c r="U2706" s="62"/>
      <c r="V2706" s="62"/>
      <c r="W2706" s="52"/>
      <c r="X2706" s="57"/>
      <c r="AA2706" s="47" t="str">
        <f>CONCATENATE("&gt;",F2706,"_",C2706," ",Z2706)</f>
        <v xml:space="preserve">&gt;_ </v>
      </c>
      <c r="AB2706" s="44">
        <f>P2706</f>
        <v>0</v>
      </c>
      <c r="AH2706" s="45">
        <v>2705</v>
      </c>
    </row>
    <row r="2707" spans="1:34" ht="14.25" customHeight="1" thickTop="1" thickBot="1" x14ac:dyDescent="0.25">
      <c r="A2707" s="71">
        <v>100</v>
      </c>
      <c r="B2707" s="53">
        <f>(I2707/1000)/(A2707/1000000)</f>
        <v>0</v>
      </c>
      <c r="F2707" s="81"/>
      <c r="I2707" s="49"/>
      <c r="J2707" s="95"/>
      <c r="L2707" s="50"/>
      <c r="N2707" s="75"/>
      <c r="O2707" s="61"/>
      <c r="Q2707" s="56"/>
      <c r="S2707" s="62"/>
      <c r="T2707" s="73"/>
      <c r="U2707" s="62"/>
      <c r="V2707" s="62"/>
      <c r="W2707" s="52"/>
      <c r="X2707" s="57"/>
      <c r="AA2707" s="47" t="str">
        <f>CONCATENATE("&gt;",F2707,"_",C2707," ",Z2707)</f>
        <v xml:space="preserve">&gt;_ </v>
      </c>
      <c r="AB2707" s="44">
        <f>P2707</f>
        <v>0</v>
      </c>
      <c r="AH2707" s="45">
        <v>2706</v>
      </c>
    </row>
    <row r="2708" spans="1:34" ht="14.25" customHeight="1" thickTop="1" thickBot="1" x14ac:dyDescent="0.25">
      <c r="A2708" s="71">
        <v>100</v>
      </c>
      <c r="B2708" s="53">
        <f>(I2708/1000)/(A2708/1000000)</f>
        <v>0</v>
      </c>
      <c r="F2708" s="81"/>
      <c r="I2708" s="49"/>
      <c r="J2708" s="95"/>
      <c r="L2708" s="50"/>
      <c r="N2708" s="75"/>
      <c r="O2708" s="61"/>
      <c r="Q2708" s="56"/>
      <c r="S2708" s="62"/>
      <c r="T2708" s="73"/>
      <c r="U2708" s="62"/>
      <c r="V2708" s="62"/>
      <c r="W2708" s="52"/>
      <c r="X2708" s="57"/>
      <c r="AA2708" s="47" t="str">
        <f>CONCATENATE("&gt;",F2708,"_",C2708," ",Z2708)</f>
        <v xml:space="preserve">&gt;_ </v>
      </c>
      <c r="AB2708" s="44">
        <f>P2708</f>
        <v>0</v>
      </c>
      <c r="AH2708" s="45">
        <v>2707</v>
      </c>
    </row>
    <row r="2709" spans="1:34" ht="14.25" customHeight="1" thickTop="1" thickBot="1" x14ac:dyDescent="0.25">
      <c r="A2709" s="71">
        <v>100</v>
      </c>
      <c r="B2709" s="53">
        <f>(I2709/1000)/(A2709/1000000)</f>
        <v>0</v>
      </c>
      <c r="F2709" s="81"/>
      <c r="I2709" s="49"/>
      <c r="J2709" s="95"/>
      <c r="L2709" s="50"/>
      <c r="N2709" s="75"/>
      <c r="O2709" s="61"/>
      <c r="Q2709" s="56"/>
      <c r="S2709" s="62"/>
      <c r="T2709" s="73"/>
      <c r="U2709" s="62"/>
      <c r="V2709" s="62"/>
      <c r="W2709" s="52"/>
      <c r="X2709" s="57"/>
      <c r="AA2709" s="47" t="str">
        <f>CONCATENATE("&gt;",F2709,"_",C2709," ",Z2709)</f>
        <v xml:space="preserve">&gt;_ </v>
      </c>
      <c r="AB2709" s="44">
        <f>P2709</f>
        <v>0</v>
      </c>
      <c r="AH2709" s="45">
        <v>2708</v>
      </c>
    </row>
    <row r="2710" spans="1:34" ht="14.25" customHeight="1" thickTop="1" thickBot="1" x14ac:dyDescent="0.25">
      <c r="A2710" s="71">
        <v>100</v>
      </c>
      <c r="B2710" s="53">
        <f>(I2710/1000)/(A2710/1000000)</f>
        <v>0</v>
      </c>
      <c r="F2710" s="81"/>
      <c r="I2710" s="49"/>
      <c r="J2710" s="95"/>
      <c r="L2710" s="50"/>
      <c r="N2710" s="75"/>
      <c r="O2710" s="61"/>
      <c r="Q2710" s="56"/>
      <c r="S2710" s="62"/>
      <c r="T2710" s="73"/>
      <c r="U2710" s="62"/>
      <c r="V2710" s="62"/>
      <c r="W2710" s="52"/>
      <c r="X2710" s="57"/>
      <c r="AA2710" s="47" t="str">
        <f>CONCATENATE("&gt;",F2710,"_",C2710," ",Z2710)</f>
        <v xml:space="preserve">&gt;_ </v>
      </c>
      <c r="AB2710" s="44">
        <f>P2710</f>
        <v>0</v>
      </c>
      <c r="AH2710" s="45">
        <v>2709</v>
      </c>
    </row>
    <row r="2711" spans="1:34" ht="14.25" customHeight="1" thickTop="1" thickBot="1" x14ac:dyDescent="0.25">
      <c r="A2711" s="71">
        <v>100</v>
      </c>
      <c r="B2711" s="53">
        <f>(I2711/1000)/(A2711/1000000)</f>
        <v>0</v>
      </c>
      <c r="F2711" s="81"/>
      <c r="I2711" s="49"/>
      <c r="J2711" s="95"/>
      <c r="L2711" s="50"/>
      <c r="N2711" s="75"/>
      <c r="O2711" s="61"/>
      <c r="Q2711" s="56"/>
      <c r="S2711" s="62"/>
      <c r="T2711" s="73"/>
      <c r="U2711" s="62"/>
      <c r="V2711" s="62"/>
      <c r="W2711" s="52"/>
      <c r="X2711" s="57"/>
      <c r="AA2711" s="47" t="str">
        <f>CONCATENATE("&gt;",F2711,"_",C2711," ",Z2711)</f>
        <v xml:space="preserve">&gt;_ </v>
      </c>
      <c r="AB2711" s="44">
        <f>P2711</f>
        <v>0</v>
      </c>
      <c r="AH2711" s="45">
        <v>2710</v>
      </c>
    </row>
    <row r="2712" spans="1:34" ht="14.25" customHeight="1" thickTop="1" thickBot="1" x14ac:dyDescent="0.25">
      <c r="A2712" s="71">
        <v>100</v>
      </c>
      <c r="B2712" s="53">
        <f>(I2712/1000)/(A2712/1000000)</f>
        <v>0</v>
      </c>
      <c r="F2712" s="81"/>
      <c r="I2712" s="49"/>
      <c r="J2712" s="95"/>
      <c r="L2712" s="50"/>
      <c r="N2712" s="75"/>
      <c r="O2712" s="61"/>
      <c r="Q2712" s="56"/>
      <c r="S2712" s="62"/>
      <c r="T2712" s="73"/>
      <c r="U2712" s="62"/>
      <c r="V2712" s="62"/>
      <c r="W2712" s="52"/>
      <c r="X2712" s="57"/>
      <c r="AA2712" s="47" t="str">
        <f>CONCATENATE("&gt;",F2712,"_",C2712," ",Z2712)</f>
        <v xml:space="preserve">&gt;_ </v>
      </c>
      <c r="AB2712" s="44">
        <f>P2712</f>
        <v>0</v>
      </c>
      <c r="AH2712" s="45">
        <v>2711</v>
      </c>
    </row>
    <row r="2713" spans="1:34" ht="14.25" customHeight="1" thickTop="1" thickBot="1" x14ac:dyDescent="0.25">
      <c r="A2713" s="71">
        <v>100</v>
      </c>
      <c r="B2713" s="53">
        <f>(I2713/1000)/(A2713/1000000)</f>
        <v>0</v>
      </c>
      <c r="F2713" s="81"/>
      <c r="I2713" s="49"/>
      <c r="J2713" s="95"/>
      <c r="L2713" s="50"/>
      <c r="N2713" s="75"/>
      <c r="O2713" s="61"/>
      <c r="Q2713" s="56"/>
      <c r="S2713" s="62"/>
      <c r="T2713" s="73"/>
      <c r="U2713" s="62"/>
      <c r="V2713" s="62"/>
      <c r="W2713" s="52"/>
      <c r="X2713" s="57"/>
      <c r="AA2713" s="47" t="str">
        <f>CONCATENATE("&gt;",F2713,"_",C2713," ",Z2713)</f>
        <v xml:space="preserve">&gt;_ </v>
      </c>
      <c r="AB2713" s="44">
        <f>P2713</f>
        <v>0</v>
      </c>
      <c r="AH2713" s="45">
        <v>2712</v>
      </c>
    </row>
    <row r="2714" spans="1:34" ht="14.25" customHeight="1" thickTop="1" thickBot="1" x14ac:dyDescent="0.25">
      <c r="A2714" s="71">
        <v>100</v>
      </c>
      <c r="B2714" s="53">
        <f>(I2714/1000)/(A2714/1000000)</f>
        <v>0</v>
      </c>
      <c r="F2714" s="81"/>
      <c r="I2714" s="49"/>
      <c r="J2714" s="95"/>
      <c r="L2714" s="50"/>
      <c r="N2714" s="75"/>
      <c r="O2714" s="61"/>
      <c r="Q2714" s="56"/>
      <c r="S2714" s="62"/>
      <c r="T2714" s="73"/>
      <c r="U2714" s="62"/>
      <c r="V2714" s="62"/>
      <c r="W2714" s="52"/>
      <c r="X2714" s="57"/>
      <c r="AA2714" s="47" t="str">
        <f>CONCATENATE("&gt;",F2714,"_",C2714," ",Z2714)</f>
        <v xml:space="preserve">&gt;_ </v>
      </c>
      <c r="AB2714" s="44">
        <f>P2714</f>
        <v>0</v>
      </c>
      <c r="AH2714" s="45">
        <v>2713</v>
      </c>
    </row>
    <row r="2715" spans="1:34" ht="14.25" customHeight="1" thickTop="1" thickBot="1" x14ac:dyDescent="0.25">
      <c r="A2715" s="71">
        <v>100</v>
      </c>
      <c r="B2715" s="53">
        <f>(I2715/1000)/(A2715/1000000)</f>
        <v>0</v>
      </c>
      <c r="F2715" s="81"/>
      <c r="I2715" s="49"/>
      <c r="J2715" s="95"/>
      <c r="L2715" s="50"/>
      <c r="N2715" s="75"/>
      <c r="O2715" s="61"/>
      <c r="Q2715" s="56"/>
      <c r="S2715" s="62"/>
      <c r="T2715" s="73"/>
      <c r="U2715" s="62"/>
      <c r="V2715" s="62"/>
      <c r="W2715" s="52"/>
      <c r="X2715" s="57"/>
      <c r="AA2715" s="47" t="str">
        <f>CONCATENATE("&gt;",F2715,"_",C2715," ",Z2715)</f>
        <v xml:space="preserve">&gt;_ </v>
      </c>
      <c r="AB2715" s="44">
        <f>P2715</f>
        <v>0</v>
      </c>
      <c r="AH2715" s="45">
        <v>2714</v>
      </c>
    </row>
    <row r="2716" spans="1:34" ht="14.25" customHeight="1" thickTop="1" thickBot="1" x14ac:dyDescent="0.25">
      <c r="A2716" s="71">
        <v>100</v>
      </c>
      <c r="B2716" s="53">
        <f>(I2716/1000)/(A2716/1000000)</f>
        <v>0</v>
      </c>
      <c r="F2716" s="81"/>
      <c r="I2716" s="49"/>
      <c r="J2716" s="95"/>
      <c r="L2716" s="50"/>
      <c r="N2716" s="75"/>
      <c r="O2716" s="61"/>
      <c r="Q2716" s="56"/>
      <c r="S2716" s="62"/>
      <c r="T2716" s="73"/>
      <c r="U2716" s="62"/>
      <c r="V2716" s="62"/>
      <c r="W2716" s="52"/>
      <c r="X2716" s="57"/>
      <c r="AA2716" s="47" t="str">
        <f>CONCATENATE("&gt;",F2716,"_",C2716," ",Z2716)</f>
        <v xml:space="preserve">&gt;_ </v>
      </c>
      <c r="AB2716" s="44">
        <f>P2716</f>
        <v>0</v>
      </c>
      <c r="AH2716" s="45">
        <v>2715</v>
      </c>
    </row>
    <row r="2717" spans="1:34" ht="14.25" customHeight="1" thickTop="1" thickBot="1" x14ac:dyDescent="0.25">
      <c r="A2717" s="71">
        <v>100</v>
      </c>
      <c r="B2717" s="53">
        <f>(I2717/1000)/(A2717/1000000)</f>
        <v>0</v>
      </c>
      <c r="F2717" s="81"/>
      <c r="I2717" s="49"/>
      <c r="J2717" s="95"/>
      <c r="L2717" s="50"/>
      <c r="N2717" s="75"/>
      <c r="O2717" s="61"/>
      <c r="Q2717" s="56"/>
      <c r="S2717" s="62"/>
      <c r="T2717" s="73"/>
      <c r="U2717" s="62"/>
      <c r="V2717" s="62"/>
      <c r="W2717" s="52"/>
      <c r="X2717" s="57"/>
      <c r="AA2717" s="47" t="str">
        <f>CONCATENATE("&gt;",F2717,"_",C2717," ",Z2717)</f>
        <v xml:space="preserve">&gt;_ </v>
      </c>
      <c r="AB2717" s="44">
        <f>P2717</f>
        <v>0</v>
      </c>
      <c r="AH2717" s="45">
        <v>2716</v>
      </c>
    </row>
    <row r="2718" spans="1:34" ht="14.25" customHeight="1" thickTop="1" thickBot="1" x14ac:dyDescent="0.25">
      <c r="A2718" s="71">
        <v>100</v>
      </c>
      <c r="B2718" s="53">
        <f>(I2718/1000)/(A2718/1000000)</f>
        <v>0</v>
      </c>
      <c r="F2718" s="81"/>
      <c r="I2718" s="49"/>
      <c r="J2718" s="95"/>
      <c r="L2718" s="50"/>
      <c r="N2718" s="75"/>
      <c r="O2718" s="61"/>
      <c r="Q2718" s="56"/>
      <c r="S2718" s="62"/>
      <c r="T2718" s="73"/>
      <c r="U2718" s="62"/>
      <c r="V2718" s="62"/>
      <c r="W2718" s="52"/>
      <c r="X2718" s="57"/>
      <c r="AA2718" s="47" t="str">
        <f>CONCATENATE("&gt;",F2718,"_",C2718," ",Z2718)</f>
        <v xml:space="preserve">&gt;_ </v>
      </c>
      <c r="AB2718" s="44">
        <f>P2718</f>
        <v>0</v>
      </c>
      <c r="AH2718" s="45">
        <v>2717</v>
      </c>
    </row>
    <row r="2719" spans="1:34" ht="14.25" customHeight="1" thickTop="1" thickBot="1" x14ac:dyDescent="0.25">
      <c r="A2719" s="71">
        <v>100</v>
      </c>
      <c r="B2719" s="53">
        <f>(I2719/1000)/(A2719/1000000)</f>
        <v>0</v>
      </c>
      <c r="F2719" s="81"/>
      <c r="I2719" s="49"/>
      <c r="J2719" s="95"/>
      <c r="L2719" s="50"/>
      <c r="N2719" s="75"/>
      <c r="O2719" s="61"/>
      <c r="Q2719" s="56"/>
      <c r="S2719" s="62"/>
      <c r="T2719" s="73"/>
      <c r="U2719" s="62"/>
      <c r="V2719" s="62"/>
      <c r="W2719" s="52"/>
      <c r="X2719" s="57"/>
      <c r="AA2719" s="47" t="str">
        <f>CONCATENATE("&gt;",F2719,"_",C2719," ",Z2719)</f>
        <v xml:space="preserve">&gt;_ </v>
      </c>
      <c r="AB2719" s="44">
        <f>P2719</f>
        <v>0</v>
      </c>
      <c r="AH2719" s="45">
        <v>2718</v>
      </c>
    </row>
    <row r="2720" spans="1:34" ht="14.25" customHeight="1" thickTop="1" thickBot="1" x14ac:dyDescent="0.25">
      <c r="A2720" s="71">
        <v>100</v>
      </c>
      <c r="B2720" s="53">
        <f>(I2720/1000)/(A2720/1000000)</f>
        <v>0</v>
      </c>
      <c r="F2720" s="81"/>
      <c r="I2720" s="49"/>
      <c r="J2720" s="95"/>
      <c r="L2720" s="50"/>
      <c r="N2720" s="75"/>
      <c r="O2720" s="61"/>
      <c r="Q2720" s="56"/>
      <c r="S2720" s="62"/>
      <c r="T2720" s="73"/>
      <c r="U2720" s="62"/>
      <c r="V2720" s="62"/>
      <c r="W2720" s="52"/>
      <c r="X2720" s="57"/>
      <c r="AA2720" s="47" t="str">
        <f>CONCATENATE("&gt;",F2720,"_",C2720," ",Z2720)</f>
        <v xml:space="preserve">&gt;_ </v>
      </c>
      <c r="AB2720" s="44">
        <f>P2720</f>
        <v>0</v>
      </c>
      <c r="AH2720" s="45">
        <v>2719</v>
      </c>
    </row>
    <row r="2721" spans="1:34" ht="14.25" customHeight="1" thickTop="1" thickBot="1" x14ac:dyDescent="0.25">
      <c r="A2721" s="71">
        <v>100</v>
      </c>
      <c r="B2721" s="53">
        <f>(I2721/1000)/(A2721/1000000)</f>
        <v>0</v>
      </c>
      <c r="F2721" s="81"/>
      <c r="I2721" s="49"/>
      <c r="J2721" s="95"/>
      <c r="L2721" s="50"/>
      <c r="N2721" s="75"/>
      <c r="O2721" s="61"/>
      <c r="Q2721" s="56"/>
      <c r="S2721" s="62"/>
      <c r="T2721" s="73"/>
      <c r="U2721" s="62"/>
      <c r="V2721" s="62"/>
      <c r="W2721" s="52"/>
      <c r="X2721" s="57"/>
      <c r="AA2721" s="47" t="str">
        <f>CONCATENATE("&gt;",F2721,"_",C2721," ",Z2721)</f>
        <v xml:space="preserve">&gt;_ </v>
      </c>
      <c r="AB2721" s="44">
        <f>P2721</f>
        <v>0</v>
      </c>
      <c r="AH2721" s="45">
        <v>2720</v>
      </c>
    </row>
    <row r="2722" spans="1:34" ht="14.25" customHeight="1" thickTop="1" thickBot="1" x14ac:dyDescent="0.25">
      <c r="A2722" s="71">
        <v>100</v>
      </c>
      <c r="B2722" s="53">
        <f>(I2722/1000)/(A2722/1000000)</f>
        <v>0</v>
      </c>
      <c r="F2722" s="81"/>
      <c r="I2722" s="49"/>
      <c r="J2722" s="95"/>
      <c r="L2722" s="50"/>
      <c r="N2722" s="75"/>
      <c r="O2722" s="61"/>
      <c r="Q2722" s="56"/>
      <c r="S2722" s="62"/>
      <c r="T2722" s="73"/>
      <c r="U2722" s="62"/>
      <c r="V2722" s="62"/>
      <c r="W2722" s="52"/>
      <c r="X2722" s="57"/>
      <c r="AA2722" s="47" t="str">
        <f>CONCATENATE("&gt;",F2722,"_",C2722," ",Z2722)</f>
        <v xml:space="preserve">&gt;_ </v>
      </c>
      <c r="AB2722" s="44">
        <f>P2722</f>
        <v>0</v>
      </c>
      <c r="AH2722" s="45">
        <v>2721</v>
      </c>
    </row>
    <row r="2723" spans="1:34" ht="14.25" customHeight="1" thickTop="1" thickBot="1" x14ac:dyDescent="0.25">
      <c r="A2723" s="71">
        <v>100</v>
      </c>
      <c r="B2723" s="53">
        <f>(I2723/1000)/(A2723/1000000)</f>
        <v>0</v>
      </c>
      <c r="F2723" s="81"/>
      <c r="I2723" s="49"/>
      <c r="J2723" s="95"/>
      <c r="L2723" s="50"/>
      <c r="N2723" s="75"/>
      <c r="O2723" s="61"/>
      <c r="Q2723" s="56"/>
      <c r="S2723" s="62"/>
      <c r="T2723" s="73"/>
      <c r="U2723" s="62"/>
      <c r="V2723" s="62"/>
      <c r="W2723" s="52"/>
      <c r="X2723" s="57"/>
      <c r="AA2723" s="47" t="str">
        <f>CONCATENATE("&gt;",F2723,"_",C2723," ",Z2723)</f>
        <v xml:space="preserve">&gt;_ </v>
      </c>
      <c r="AB2723" s="44">
        <f>P2723</f>
        <v>0</v>
      </c>
      <c r="AH2723" s="45">
        <v>2722</v>
      </c>
    </row>
    <row r="2724" spans="1:34" ht="14.25" customHeight="1" thickTop="1" thickBot="1" x14ac:dyDescent="0.25">
      <c r="A2724" s="71">
        <v>100</v>
      </c>
      <c r="B2724" s="53">
        <f>(I2724/1000)/(A2724/1000000)</f>
        <v>0</v>
      </c>
      <c r="F2724" s="81"/>
      <c r="I2724" s="49"/>
      <c r="J2724" s="95"/>
      <c r="L2724" s="50"/>
      <c r="N2724" s="75"/>
      <c r="O2724" s="61"/>
      <c r="Q2724" s="56"/>
      <c r="S2724" s="62"/>
      <c r="T2724" s="73"/>
      <c r="U2724" s="62"/>
      <c r="V2724" s="62"/>
      <c r="W2724" s="52"/>
      <c r="X2724" s="57"/>
      <c r="AA2724" s="47" t="str">
        <f>CONCATENATE("&gt;",F2724,"_",C2724," ",Z2724)</f>
        <v xml:space="preserve">&gt;_ </v>
      </c>
      <c r="AB2724" s="44">
        <f>P2724</f>
        <v>0</v>
      </c>
      <c r="AH2724" s="45">
        <v>2723</v>
      </c>
    </row>
    <row r="2725" spans="1:34" ht="14.25" customHeight="1" thickTop="1" thickBot="1" x14ac:dyDescent="0.25">
      <c r="A2725" s="71">
        <v>100</v>
      </c>
      <c r="B2725" s="53">
        <f>(I2725/1000)/(A2725/1000000)</f>
        <v>0</v>
      </c>
      <c r="F2725" s="81"/>
      <c r="I2725" s="49"/>
      <c r="J2725" s="95"/>
      <c r="L2725" s="50"/>
      <c r="N2725" s="75"/>
      <c r="O2725" s="61"/>
      <c r="Q2725" s="56"/>
      <c r="S2725" s="62"/>
      <c r="T2725" s="73"/>
      <c r="U2725" s="62"/>
      <c r="V2725" s="62"/>
      <c r="W2725" s="52"/>
      <c r="X2725" s="57"/>
      <c r="AA2725" s="47" t="str">
        <f>CONCATENATE("&gt;",F2725,"_",C2725," ",Z2725)</f>
        <v xml:space="preserve">&gt;_ </v>
      </c>
      <c r="AB2725" s="44">
        <f>P2725</f>
        <v>0</v>
      </c>
      <c r="AH2725" s="45">
        <v>2724</v>
      </c>
    </row>
    <row r="2726" spans="1:34" ht="14.25" customHeight="1" thickTop="1" thickBot="1" x14ac:dyDescent="0.25">
      <c r="A2726" s="71">
        <v>100</v>
      </c>
      <c r="B2726" s="53">
        <f>(I2726/1000)/(A2726/1000000)</f>
        <v>0</v>
      </c>
      <c r="F2726" s="81"/>
      <c r="I2726" s="49"/>
      <c r="J2726" s="95"/>
      <c r="L2726" s="50"/>
      <c r="N2726" s="75"/>
      <c r="O2726" s="61"/>
      <c r="Q2726" s="56"/>
      <c r="S2726" s="62"/>
      <c r="T2726" s="73"/>
      <c r="U2726" s="62"/>
      <c r="V2726" s="62"/>
      <c r="W2726" s="52"/>
      <c r="X2726" s="57"/>
      <c r="AA2726" s="47" t="str">
        <f>CONCATENATE("&gt;",F2726,"_",C2726," ",Z2726)</f>
        <v xml:space="preserve">&gt;_ </v>
      </c>
      <c r="AB2726" s="44">
        <f>P2726</f>
        <v>0</v>
      </c>
      <c r="AH2726" s="45">
        <v>2725</v>
      </c>
    </row>
    <row r="2727" spans="1:34" ht="14.25" customHeight="1" thickTop="1" thickBot="1" x14ac:dyDescent="0.25">
      <c r="A2727" s="71">
        <v>100</v>
      </c>
      <c r="B2727" s="53">
        <f>(I2727/1000)/(A2727/1000000)</f>
        <v>0</v>
      </c>
      <c r="F2727" s="81"/>
      <c r="I2727" s="49"/>
      <c r="J2727" s="95"/>
      <c r="L2727" s="50"/>
      <c r="N2727" s="75"/>
      <c r="O2727" s="61"/>
      <c r="Q2727" s="56"/>
      <c r="S2727" s="62"/>
      <c r="T2727" s="73"/>
      <c r="U2727" s="62"/>
      <c r="V2727" s="62"/>
      <c r="W2727" s="52"/>
      <c r="X2727" s="57"/>
      <c r="AA2727" s="47" t="str">
        <f>CONCATENATE("&gt;",F2727,"_",C2727," ",Z2727)</f>
        <v xml:space="preserve">&gt;_ </v>
      </c>
      <c r="AB2727" s="44">
        <f>P2727</f>
        <v>0</v>
      </c>
      <c r="AH2727" s="45">
        <v>2726</v>
      </c>
    </row>
    <row r="2728" spans="1:34" ht="14.25" customHeight="1" thickTop="1" thickBot="1" x14ac:dyDescent="0.25">
      <c r="A2728" s="71">
        <v>100</v>
      </c>
      <c r="B2728" s="53">
        <f>(I2728/1000)/(A2728/1000000)</f>
        <v>0</v>
      </c>
      <c r="F2728" s="81"/>
      <c r="I2728" s="49"/>
      <c r="J2728" s="95"/>
      <c r="L2728" s="50"/>
      <c r="N2728" s="75"/>
      <c r="O2728" s="61"/>
      <c r="Q2728" s="56"/>
      <c r="S2728" s="62"/>
      <c r="T2728" s="73"/>
      <c r="U2728" s="62"/>
      <c r="V2728" s="62"/>
      <c r="W2728" s="52"/>
      <c r="X2728" s="57"/>
      <c r="AA2728" s="47" t="str">
        <f>CONCATENATE("&gt;",F2728,"_",C2728," ",Z2728)</f>
        <v xml:space="preserve">&gt;_ </v>
      </c>
      <c r="AB2728" s="44">
        <f>P2728</f>
        <v>0</v>
      </c>
      <c r="AH2728" s="45">
        <v>2727</v>
      </c>
    </row>
    <row r="2729" spans="1:34" ht="14.25" customHeight="1" thickTop="1" thickBot="1" x14ac:dyDescent="0.25">
      <c r="A2729" s="71">
        <v>100</v>
      </c>
      <c r="B2729" s="53">
        <f>(I2729/1000)/(A2729/1000000)</f>
        <v>0</v>
      </c>
      <c r="F2729" s="81"/>
      <c r="I2729" s="49"/>
      <c r="J2729" s="95"/>
      <c r="L2729" s="50"/>
      <c r="N2729" s="75"/>
      <c r="O2729" s="61"/>
      <c r="Q2729" s="56"/>
      <c r="S2729" s="62"/>
      <c r="T2729" s="73"/>
      <c r="U2729" s="62"/>
      <c r="V2729" s="62"/>
      <c r="W2729" s="52"/>
      <c r="X2729" s="57"/>
      <c r="AA2729" s="47" t="str">
        <f>CONCATENATE("&gt;",F2729,"_",C2729," ",Z2729)</f>
        <v xml:space="preserve">&gt;_ </v>
      </c>
      <c r="AB2729" s="44">
        <f>P2729</f>
        <v>0</v>
      </c>
      <c r="AH2729" s="45">
        <v>2728</v>
      </c>
    </row>
    <row r="2730" spans="1:34" ht="14.25" customHeight="1" thickTop="1" thickBot="1" x14ac:dyDescent="0.25">
      <c r="A2730" s="71">
        <v>100</v>
      </c>
      <c r="B2730" s="53">
        <f>(I2730/1000)/(A2730/1000000)</f>
        <v>0</v>
      </c>
      <c r="F2730" s="81"/>
      <c r="I2730" s="49"/>
      <c r="J2730" s="95"/>
      <c r="L2730" s="50"/>
      <c r="N2730" s="75"/>
      <c r="O2730" s="61"/>
      <c r="Q2730" s="56"/>
      <c r="S2730" s="62"/>
      <c r="T2730" s="73"/>
      <c r="U2730" s="62"/>
      <c r="V2730" s="62"/>
      <c r="W2730" s="52"/>
      <c r="X2730" s="57"/>
      <c r="AA2730" s="47" t="str">
        <f>CONCATENATE("&gt;",F2730,"_",C2730," ",Z2730)</f>
        <v xml:space="preserve">&gt;_ </v>
      </c>
      <c r="AB2730" s="44">
        <f>P2730</f>
        <v>0</v>
      </c>
      <c r="AH2730" s="45">
        <v>2729</v>
      </c>
    </row>
    <row r="2731" spans="1:34" ht="14.25" customHeight="1" thickTop="1" thickBot="1" x14ac:dyDescent="0.25">
      <c r="A2731" s="71">
        <v>100</v>
      </c>
      <c r="B2731" s="53">
        <f>(I2731/1000)/(A2731/1000000)</f>
        <v>0</v>
      </c>
      <c r="F2731" s="81"/>
      <c r="I2731" s="49"/>
      <c r="J2731" s="95"/>
      <c r="L2731" s="50"/>
      <c r="N2731" s="75"/>
      <c r="O2731" s="61"/>
      <c r="Q2731" s="56"/>
      <c r="S2731" s="62"/>
      <c r="T2731" s="73"/>
      <c r="U2731" s="62"/>
      <c r="V2731" s="62"/>
      <c r="W2731" s="52"/>
      <c r="X2731" s="57"/>
      <c r="AA2731" s="47" t="str">
        <f>CONCATENATE("&gt;",F2731,"_",C2731," ",Z2731)</f>
        <v xml:space="preserve">&gt;_ </v>
      </c>
      <c r="AB2731" s="44">
        <f>P2731</f>
        <v>0</v>
      </c>
      <c r="AH2731" s="45">
        <v>2730</v>
      </c>
    </row>
    <row r="2732" spans="1:34" ht="14.25" customHeight="1" thickTop="1" thickBot="1" x14ac:dyDescent="0.25">
      <c r="A2732" s="71">
        <v>100</v>
      </c>
      <c r="B2732" s="53">
        <f>(I2732/1000)/(A2732/1000000)</f>
        <v>0</v>
      </c>
      <c r="F2732" s="81"/>
      <c r="I2732" s="49"/>
      <c r="J2732" s="95"/>
      <c r="L2732" s="50"/>
      <c r="N2732" s="75"/>
      <c r="O2732" s="61"/>
      <c r="Q2732" s="56"/>
      <c r="S2732" s="62"/>
      <c r="T2732" s="73"/>
      <c r="U2732" s="62"/>
      <c r="V2732" s="62"/>
      <c r="W2732" s="52"/>
      <c r="X2732" s="57"/>
      <c r="AA2732" s="47" t="str">
        <f>CONCATENATE("&gt;",F2732,"_",C2732," ",Z2732)</f>
        <v xml:space="preserve">&gt;_ </v>
      </c>
      <c r="AB2732" s="44">
        <f>P2732</f>
        <v>0</v>
      </c>
      <c r="AH2732" s="45">
        <v>2731</v>
      </c>
    </row>
    <row r="2733" spans="1:34" ht="14.25" customHeight="1" thickTop="1" thickBot="1" x14ac:dyDescent="0.25">
      <c r="A2733" s="71">
        <v>100</v>
      </c>
      <c r="B2733" s="53">
        <f>(I2733/1000)/(A2733/1000000)</f>
        <v>0</v>
      </c>
      <c r="F2733" s="81"/>
      <c r="I2733" s="49"/>
      <c r="J2733" s="95"/>
      <c r="L2733" s="50"/>
      <c r="N2733" s="75"/>
      <c r="O2733" s="61"/>
      <c r="Q2733" s="56"/>
      <c r="S2733" s="62"/>
      <c r="T2733" s="73"/>
      <c r="U2733" s="62"/>
      <c r="V2733" s="62"/>
      <c r="W2733" s="52"/>
      <c r="X2733" s="57"/>
      <c r="AA2733" s="47" t="str">
        <f>CONCATENATE("&gt;",F2733,"_",C2733," ",Z2733)</f>
        <v xml:space="preserve">&gt;_ </v>
      </c>
      <c r="AB2733" s="44">
        <f>P2733</f>
        <v>0</v>
      </c>
      <c r="AH2733" s="45">
        <v>2732</v>
      </c>
    </row>
    <row r="2734" spans="1:34" ht="14.25" customHeight="1" thickTop="1" thickBot="1" x14ac:dyDescent="0.25">
      <c r="A2734" s="71">
        <v>100</v>
      </c>
      <c r="B2734" s="53">
        <f>(I2734/1000)/(A2734/1000000)</f>
        <v>0</v>
      </c>
      <c r="F2734" s="81"/>
      <c r="I2734" s="49"/>
      <c r="J2734" s="95"/>
      <c r="L2734" s="50"/>
      <c r="N2734" s="75"/>
      <c r="O2734" s="61"/>
      <c r="Q2734" s="56"/>
      <c r="S2734" s="62"/>
      <c r="T2734" s="73"/>
      <c r="U2734" s="62"/>
      <c r="V2734" s="62"/>
      <c r="W2734" s="52"/>
      <c r="X2734" s="57"/>
      <c r="AA2734" s="47" t="str">
        <f>CONCATENATE("&gt;",F2734,"_",C2734," ",Z2734)</f>
        <v xml:space="preserve">&gt;_ </v>
      </c>
      <c r="AB2734" s="44">
        <f>P2734</f>
        <v>0</v>
      </c>
      <c r="AH2734" s="45">
        <v>2733</v>
      </c>
    </row>
    <row r="2735" spans="1:34" ht="14.25" customHeight="1" thickTop="1" thickBot="1" x14ac:dyDescent="0.25">
      <c r="A2735" s="71">
        <v>100</v>
      </c>
      <c r="B2735" s="53">
        <f>(I2735/1000)/(A2735/1000000)</f>
        <v>0</v>
      </c>
      <c r="F2735" s="81"/>
      <c r="I2735" s="49"/>
      <c r="J2735" s="95"/>
      <c r="L2735" s="50"/>
      <c r="N2735" s="75"/>
      <c r="O2735" s="61"/>
      <c r="Q2735" s="56"/>
      <c r="S2735" s="62"/>
      <c r="T2735" s="73"/>
      <c r="U2735" s="62"/>
      <c r="V2735" s="62"/>
      <c r="W2735" s="52"/>
      <c r="X2735" s="57"/>
      <c r="AA2735" s="47" t="str">
        <f>CONCATENATE("&gt;",F2735,"_",C2735," ",Z2735)</f>
        <v xml:space="preserve">&gt;_ </v>
      </c>
      <c r="AB2735" s="44">
        <f>P2735</f>
        <v>0</v>
      </c>
      <c r="AH2735" s="45">
        <v>2734</v>
      </c>
    </row>
    <row r="2736" spans="1:34" ht="14.25" customHeight="1" thickTop="1" thickBot="1" x14ac:dyDescent="0.25">
      <c r="A2736" s="71">
        <v>100</v>
      </c>
      <c r="B2736" s="53">
        <f>(I2736/1000)/(A2736/1000000)</f>
        <v>0</v>
      </c>
      <c r="F2736" s="81"/>
      <c r="I2736" s="49"/>
      <c r="J2736" s="95"/>
      <c r="L2736" s="50"/>
      <c r="N2736" s="75"/>
      <c r="O2736" s="61"/>
      <c r="Q2736" s="56"/>
      <c r="S2736" s="62"/>
      <c r="T2736" s="73"/>
      <c r="U2736" s="62"/>
      <c r="V2736" s="62"/>
      <c r="W2736" s="52"/>
      <c r="X2736" s="57"/>
      <c r="AA2736" s="47" t="str">
        <f>CONCATENATE("&gt;",F2736,"_",C2736," ",Z2736)</f>
        <v xml:space="preserve">&gt;_ </v>
      </c>
      <c r="AB2736" s="44">
        <f>P2736</f>
        <v>0</v>
      </c>
      <c r="AH2736" s="45">
        <v>2735</v>
      </c>
    </row>
    <row r="2737" spans="1:34" ht="14.25" customHeight="1" thickTop="1" thickBot="1" x14ac:dyDescent="0.25">
      <c r="A2737" s="71">
        <v>100</v>
      </c>
      <c r="B2737" s="53">
        <f>(I2737/1000)/(A2737/1000000)</f>
        <v>0</v>
      </c>
      <c r="F2737" s="81"/>
      <c r="I2737" s="49"/>
      <c r="J2737" s="95"/>
      <c r="L2737" s="50"/>
      <c r="N2737" s="75"/>
      <c r="O2737" s="61"/>
      <c r="Q2737" s="56"/>
      <c r="S2737" s="62"/>
      <c r="T2737" s="73"/>
      <c r="U2737" s="62"/>
      <c r="V2737" s="62"/>
      <c r="W2737" s="52"/>
      <c r="X2737" s="57"/>
      <c r="AA2737" s="47" t="str">
        <f>CONCATENATE("&gt;",F2737,"_",C2737," ",Z2737)</f>
        <v xml:space="preserve">&gt;_ </v>
      </c>
      <c r="AB2737" s="44">
        <f>P2737</f>
        <v>0</v>
      </c>
      <c r="AH2737" s="45">
        <v>2736</v>
      </c>
    </row>
    <row r="2738" spans="1:34" ht="14.25" customHeight="1" thickTop="1" thickBot="1" x14ac:dyDescent="0.25">
      <c r="A2738" s="71">
        <v>100</v>
      </c>
      <c r="B2738" s="53">
        <f>(I2738/1000)/(A2738/1000000)</f>
        <v>0</v>
      </c>
      <c r="F2738" s="81"/>
      <c r="I2738" s="49"/>
      <c r="J2738" s="95"/>
      <c r="L2738" s="50"/>
      <c r="N2738" s="75"/>
      <c r="O2738" s="61"/>
      <c r="Q2738" s="56"/>
      <c r="S2738" s="62"/>
      <c r="T2738" s="73"/>
      <c r="U2738" s="62"/>
      <c r="V2738" s="62"/>
      <c r="W2738" s="52"/>
      <c r="X2738" s="57"/>
      <c r="AA2738" s="47" t="str">
        <f>CONCATENATE("&gt;",F2738,"_",C2738," ",Z2738)</f>
        <v xml:space="preserve">&gt;_ </v>
      </c>
      <c r="AB2738" s="44">
        <f>P2738</f>
        <v>0</v>
      </c>
      <c r="AH2738" s="45">
        <v>2737</v>
      </c>
    </row>
    <row r="2739" spans="1:34" ht="14.25" customHeight="1" thickTop="1" thickBot="1" x14ac:dyDescent="0.25">
      <c r="A2739" s="71">
        <v>100</v>
      </c>
      <c r="B2739" s="53">
        <f>(I2739/1000)/(A2739/1000000)</f>
        <v>0</v>
      </c>
      <c r="F2739" s="81"/>
      <c r="I2739" s="49"/>
      <c r="J2739" s="95"/>
      <c r="L2739" s="50"/>
      <c r="N2739" s="75"/>
      <c r="O2739" s="61"/>
      <c r="Q2739" s="56"/>
      <c r="S2739" s="62"/>
      <c r="T2739" s="73"/>
      <c r="U2739" s="62"/>
      <c r="V2739" s="62"/>
      <c r="W2739" s="52"/>
      <c r="X2739" s="57"/>
      <c r="AA2739" s="47" t="str">
        <f>CONCATENATE("&gt;",F2739,"_",C2739," ",Z2739)</f>
        <v xml:space="preserve">&gt;_ </v>
      </c>
      <c r="AB2739" s="44">
        <f>P2739</f>
        <v>0</v>
      </c>
      <c r="AH2739" s="45">
        <v>2738</v>
      </c>
    </row>
    <row r="2740" spans="1:34" ht="14.25" customHeight="1" thickTop="1" thickBot="1" x14ac:dyDescent="0.25">
      <c r="A2740" s="71">
        <v>100</v>
      </c>
      <c r="B2740" s="53">
        <f>(I2740/1000)/(A2740/1000000)</f>
        <v>0</v>
      </c>
      <c r="F2740" s="81"/>
      <c r="I2740" s="49"/>
      <c r="J2740" s="95"/>
      <c r="L2740" s="50"/>
      <c r="N2740" s="75"/>
      <c r="O2740" s="61"/>
      <c r="Q2740" s="56"/>
      <c r="S2740" s="62"/>
      <c r="T2740" s="73"/>
      <c r="U2740" s="62"/>
      <c r="V2740" s="62"/>
      <c r="W2740" s="52"/>
      <c r="X2740" s="57"/>
      <c r="AA2740" s="47" t="str">
        <f>CONCATENATE("&gt;",F2740,"_",C2740," ",Z2740)</f>
        <v xml:space="preserve">&gt;_ </v>
      </c>
      <c r="AB2740" s="44">
        <f>P2740</f>
        <v>0</v>
      </c>
      <c r="AH2740" s="45">
        <v>2739</v>
      </c>
    </row>
    <row r="2741" spans="1:34" ht="14.25" customHeight="1" thickTop="1" thickBot="1" x14ac:dyDescent="0.25">
      <c r="A2741" s="71">
        <v>100</v>
      </c>
      <c r="B2741" s="53">
        <f>(I2741/1000)/(A2741/1000000)</f>
        <v>0</v>
      </c>
      <c r="F2741" s="81"/>
      <c r="I2741" s="49"/>
      <c r="J2741" s="95"/>
      <c r="L2741" s="50"/>
      <c r="N2741" s="75"/>
      <c r="O2741" s="61"/>
      <c r="Q2741" s="56"/>
      <c r="S2741" s="62"/>
      <c r="T2741" s="73"/>
      <c r="U2741" s="62"/>
      <c r="V2741" s="62"/>
      <c r="W2741" s="52"/>
      <c r="X2741" s="57"/>
      <c r="AA2741" s="47" t="str">
        <f>CONCATENATE("&gt;",F2741,"_",C2741," ",Z2741)</f>
        <v xml:space="preserve">&gt;_ </v>
      </c>
      <c r="AB2741" s="44">
        <f>P2741</f>
        <v>0</v>
      </c>
      <c r="AH2741" s="45">
        <v>2740</v>
      </c>
    </row>
    <row r="2742" spans="1:34" ht="14.25" customHeight="1" thickTop="1" thickBot="1" x14ac:dyDescent="0.25">
      <c r="A2742" s="71">
        <v>100</v>
      </c>
      <c r="B2742" s="53">
        <f>(I2742/1000)/(A2742/1000000)</f>
        <v>0</v>
      </c>
      <c r="F2742" s="81"/>
      <c r="I2742" s="49"/>
      <c r="J2742" s="95"/>
      <c r="L2742" s="50"/>
      <c r="N2742" s="75"/>
      <c r="O2742" s="61"/>
      <c r="Q2742" s="56"/>
      <c r="S2742" s="62"/>
      <c r="T2742" s="73"/>
      <c r="U2742" s="62"/>
      <c r="V2742" s="62"/>
      <c r="W2742" s="52"/>
      <c r="X2742" s="57"/>
      <c r="AA2742" s="47" t="str">
        <f>CONCATENATE("&gt;",F2742,"_",C2742," ",Z2742)</f>
        <v xml:space="preserve">&gt;_ </v>
      </c>
      <c r="AB2742" s="44">
        <f>P2742</f>
        <v>0</v>
      </c>
      <c r="AH2742" s="45">
        <v>2741</v>
      </c>
    </row>
    <row r="2743" spans="1:34" ht="14.25" customHeight="1" thickTop="1" thickBot="1" x14ac:dyDescent="0.25">
      <c r="A2743" s="71">
        <v>100</v>
      </c>
      <c r="B2743" s="53">
        <f>(I2743/1000)/(A2743/1000000)</f>
        <v>0</v>
      </c>
      <c r="F2743" s="81"/>
      <c r="I2743" s="49"/>
      <c r="J2743" s="95"/>
      <c r="L2743" s="50"/>
      <c r="N2743" s="75"/>
      <c r="O2743" s="61"/>
      <c r="Q2743" s="56"/>
      <c r="S2743" s="62"/>
      <c r="T2743" s="73"/>
      <c r="U2743" s="62"/>
      <c r="V2743" s="62"/>
      <c r="W2743" s="52"/>
      <c r="X2743" s="57"/>
      <c r="AA2743" s="47" t="str">
        <f>CONCATENATE("&gt;",F2743,"_",C2743," ",Z2743)</f>
        <v xml:space="preserve">&gt;_ </v>
      </c>
      <c r="AB2743" s="44">
        <f>P2743</f>
        <v>0</v>
      </c>
      <c r="AH2743" s="45">
        <v>2742</v>
      </c>
    </row>
    <row r="2744" spans="1:34" ht="14.25" customHeight="1" thickTop="1" thickBot="1" x14ac:dyDescent="0.25">
      <c r="A2744" s="71">
        <v>100</v>
      </c>
      <c r="B2744" s="53">
        <f>(I2744/1000)/(A2744/1000000)</f>
        <v>0</v>
      </c>
      <c r="F2744" s="81"/>
      <c r="I2744" s="49"/>
      <c r="J2744" s="95"/>
      <c r="L2744" s="50"/>
      <c r="N2744" s="75"/>
      <c r="O2744" s="61"/>
      <c r="Q2744" s="56"/>
      <c r="S2744" s="62"/>
      <c r="T2744" s="73"/>
      <c r="U2744" s="62"/>
      <c r="V2744" s="62"/>
      <c r="W2744" s="52"/>
      <c r="X2744" s="57"/>
      <c r="AA2744" s="47" t="str">
        <f>CONCATENATE("&gt;",F2744,"_",C2744," ",Z2744)</f>
        <v xml:space="preserve">&gt;_ </v>
      </c>
      <c r="AB2744" s="44">
        <f>P2744</f>
        <v>0</v>
      </c>
      <c r="AH2744" s="45">
        <v>2743</v>
      </c>
    </row>
    <row r="2745" spans="1:34" ht="14.25" customHeight="1" thickTop="1" thickBot="1" x14ac:dyDescent="0.25">
      <c r="A2745" s="71">
        <v>100</v>
      </c>
      <c r="B2745" s="53">
        <f>(I2745/1000)/(A2745/1000000)</f>
        <v>0</v>
      </c>
      <c r="F2745" s="81"/>
      <c r="I2745" s="49"/>
      <c r="J2745" s="95"/>
      <c r="L2745" s="50"/>
      <c r="N2745" s="75"/>
      <c r="O2745" s="61"/>
      <c r="Q2745" s="56"/>
      <c r="S2745" s="62"/>
      <c r="T2745" s="73"/>
      <c r="U2745" s="62"/>
      <c r="V2745" s="62"/>
      <c r="W2745" s="52"/>
      <c r="X2745" s="57"/>
      <c r="AA2745" s="47" t="str">
        <f>CONCATENATE("&gt;",F2745,"_",C2745," ",Z2745)</f>
        <v xml:space="preserve">&gt;_ </v>
      </c>
      <c r="AB2745" s="44">
        <f>P2745</f>
        <v>0</v>
      </c>
      <c r="AH2745" s="45">
        <v>2744</v>
      </c>
    </row>
    <row r="2746" spans="1:34" ht="14.25" customHeight="1" thickTop="1" thickBot="1" x14ac:dyDescent="0.25">
      <c r="A2746" s="71">
        <v>100</v>
      </c>
      <c r="B2746" s="53">
        <f>(I2746/1000)/(A2746/1000000)</f>
        <v>0</v>
      </c>
      <c r="F2746" s="81"/>
      <c r="I2746" s="49"/>
      <c r="J2746" s="95"/>
      <c r="L2746" s="50"/>
      <c r="N2746" s="75"/>
      <c r="O2746" s="61"/>
      <c r="Q2746" s="56"/>
      <c r="S2746" s="62"/>
      <c r="T2746" s="73"/>
      <c r="U2746" s="62"/>
      <c r="V2746" s="62"/>
      <c r="W2746" s="52"/>
      <c r="X2746" s="57"/>
      <c r="AA2746" s="47" t="str">
        <f>CONCATENATE("&gt;",F2746,"_",C2746," ",Z2746)</f>
        <v xml:space="preserve">&gt;_ </v>
      </c>
      <c r="AB2746" s="44">
        <f>P2746</f>
        <v>0</v>
      </c>
      <c r="AH2746" s="45">
        <v>2745</v>
      </c>
    </row>
    <row r="2747" spans="1:34" ht="14.25" customHeight="1" thickTop="1" thickBot="1" x14ac:dyDescent="0.25">
      <c r="A2747" s="71">
        <v>100</v>
      </c>
      <c r="B2747" s="53">
        <f>(I2747/1000)/(A2747/1000000)</f>
        <v>0</v>
      </c>
      <c r="F2747" s="81"/>
      <c r="I2747" s="49"/>
      <c r="J2747" s="95"/>
      <c r="L2747" s="50"/>
      <c r="N2747" s="75"/>
      <c r="O2747" s="61"/>
      <c r="Q2747" s="56"/>
      <c r="S2747" s="62"/>
      <c r="T2747" s="73"/>
      <c r="U2747" s="62"/>
      <c r="V2747" s="62"/>
      <c r="W2747" s="52"/>
      <c r="X2747" s="57"/>
      <c r="AA2747" s="47" t="str">
        <f>CONCATENATE("&gt;",F2747,"_",C2747," ",Z2747)</f>
        <v xml:space="preserve">&gt;_ </v>
      </c>
      <c r="AB2747" s="44">
        <f>P2747</f>
        <v>0</v>
      </c>
      <c r="AH2747" s="45">
        <v>2746</v>
      </c>
    </row>
    <row r="2748" spans="1:34" ht="14.25" customHeight="1" thickTop="1" thickBot="1" x14ac:dyDescent="0.25">
      <c r="A2748" s="71">
        <v>100</v>
      </c>
      <c r="B2748" s="53">
        <f>(I2748/1000)/(A2748/1000000)</f>
        <v>0</v>
      </c>
      <c r="F2748" s="81"/>
      <c r="I2748" s="49"/>
      <c r="J2748" s="95"/>
      <c r="L2748" s="50"/>
      <c r="N2748" s="75"/>
      <c r="O2748" s="61"/>
      <c r="Q2748" s="56"/>
      <c r="S2748" s="62"/>
      <c r="T2748" s="73"/>
      <c r="U2748" s="62"/>
      <c r="V2748" s="62"/>
      <c r="W2748" s="52"/>
      <c r="X2748" s="57"/>
      <c r="AA2748" s="47" t="str">
        <f>CONCATENATE("&gt;",F2748,"_",C2748," ",Z2748)</f>
        <v xml:space="preserve">&gt;_ </v>
      </c>
      <c r="AB2748" s="44">
        <f>P2748</f>
        <v>0</v>
      </c>
      <c r="AH2748" s="45">
        <v>2747</v>
      </c>
    </row>
    <row r="2749" spans="1:34" ht="14.25" customHeight="1" thickTop="1" thickBot="1" x14ac:dyDescent="0.25">
      <c r="A2749" s="71">
        <v>100</v>
      </c>
      <c r="B2749" s="53">
        <f>(I2749/1000)/(A2749/1000000)</f>
        <v>0</v>
      </c>
      <c r="F2749" s="81"/>
      <c r="I2749" s="49"/>
      <c r="J2749" s="95"/>
      <c r="L2749" s="50"/>
      <c r="N2749" s="75"/>
      <c r="O2749" s="61"/>
      <c r="Q2749" s="56"/>
      <c r="S2749" s="62"/>
      <c r="T2749" s="73"/>
      <c r="U2749" s="62"/>
      <c r="V2749" s="62"/>
      <c r="W2749" s="52"/>
      <c r="X2749" s="57"/>
      <c r="AA2749" s="47" t="str">
        <f>CONCATENATE("&gt;",F2749,"_",C2749," ",Z2749)</f>
        <v xml:space="preserve">&gt;_ </v>
      </c>
      <c r="AB2749" s="44">
        <f>P2749</f>
        <v>0</v>
      </c>
      <c r="AH2749" s="45">
        <v>2748</v>
      </c>
    </row>
    <row r="2750" spans="1:34" ht="14.25" customHeight="1" thickTop="1" thickBot="1" x14ac:dyDescent="0.25">
      <c r="A2750" s="71">
        <v>100</v>
      </c>
      <c r="B2750" s="53">
        <f>(I2750/1000)/(A2750/1000000)</f>
        <v>0</v>
      </c>
      <c r="F2750" s="81"/>
      <c r="I2750" s="49"/>
      <c r="J2750" s="95"/>
      <c r="L2750" s="50"/>
      <c r="N2750" s="75"/>
      <c r="O2750" s="61"/>
      <c r="Q2750" s="56"/>
      <c r="S2750" s="62"/>
      <c r="T2750" s="73"/>
      <c r="U2750" s="62"/>
      <c r="V2750" s="62"/>
      <c r="W2750" s="52"/>
      <c r="X2750" s="57"/>
      <c r="AA2750" s="47" t="str">
        <f>CONCATENATE("&gt;",F2750,"_",C2750," ",Z2750)</f>
        <v xml:space="preserve">&gt;_ </v>
      </c>
      <c r="AB2750" s="44">
        <f>P2750</f>
        <v>0</v>
      </c>
      <c r="AH2750" s="45">
        <v>2749</v>
      </c>
    </row>
    <row r="2751" spans="1:34" ht="14.25" customHeight="1" thickTop="1" thickBot="1" x14ac:dyDescent="0.25">
      <c r="A2751" s="71">
        <v>100</v>
      </c>
      <c r="B2751" s="53">
        <f>(I2751/1000)/(A2751/1000000)</f>
        <v>0</v>
      </c>
      <c r="F2751" s="81"/>
      <c r="I2751" s="49"/>
      <c r="J2751" s="95"/>
      <c r="L2751" s="50"/>
      <c r="N2751" s="75"/>
      <c r="O2751" s="61"/>
      <c r="Q2751" s="56"/>
      <c r="S2751" s="62"/>
      <c r="T2751" s="73"/>
      <c r="U2751" s="62"/>
      <c r="V2751" s="62"/>
      <c r="W2751" s="52"/>
      <c r="X2751" s="57"/>
      <c r="AA2751" s="47" t="str">
        <f>CONCATENATE("&gt;",F2751,"_",C2751," ",Z2751)</f>
        <v xml:space="preserve">&gt;_ </v>
      </c>
      <c r="AB2751" s="44">
        <f>P2751</f>
        <v>0</v>
      </c>
      <c r="AH2751" s="45">
        <v>2750</v>
      </c>
    </row>
    <row r="2752" spans="1:34" ht="14.25" customHeight="1" thickTop="1" thickBot="1" x14ac:dyDescent="0.25">
      <c r="A2752" s="71">
        <v>100</v>
      </c>
      <c r="B2752" s="53">
        <f>(I2752/1000)/(A2752/1000000)</f>
        <v>0</v>
      </c>
      <c r="F2752" s="81"/>
      <c r="I2752" s="49"/>
      <c r="J2752" s="95"/>
      <c r="L2752" s="50"/>
      <c r="N2752" s="75"/>
      <c r="O2752" s="61"/>
      <c r="Q2752" s="56"/>
      <c r="S2752" s="62"/>
      <c r="T2752" s="73"/>
      <c r="U2752" s="62"/>
      <c r="V2752" s="62"/>
      <c r="W2752" s="52"/>
      <c r="X2752" s="57"/>
      <c r="AA2752" s="47" t="str">
        <f>CONCATENATE("&gt;",F2752,"_",C2752," ",Z2752)</f>
        <v xml:space="preserve">&gt;_ </v>
      </c>
      <c r="AB2752" s="44">
        <f>P2752</f>
        <v>0</v>
      </c>
      <c r="AH2752" s="45">
        <v>2751</v>
      </c>
    </row>
    <row r="2753" spans="1:34" ht="14.25" customHeight="1" thickTop="1" thickBot="1" x14ac:dyDescent="0.25">
      <c r="A2753" s="71">
        <v>100</v>
      </c>
      <c r="B2753" s="53">
        <f>(I2753/1000)/(A2753/1000000)</f>
        <v>0</v>
      </c>
      <c r="F2753" s="81"/>
      <c r="I2753" s="49"/>
      <c r="J2753" s="95"/>
      <c r="L2753" s="50"/>
      <c r="N2753" s="75"/>
      <c r="O2753" s="61"/>
      <c r="Q2753" s="56"/>
      <c r="S2753" s="62"/>
      <c r="T2753" s="73"/>
      <c r="U2753" s="62"/>
      <c r="V2753" s="62"/>
      <c r="W2753" s="52"/>
      <c r="X2753" s="57"/>
      <c r="AA2753" s="47" t="str">
        <f>CONCATENATE("&gt;",F2753,"_",C2753," ",Z2753)</f>
        <v xml:space="preserve">&gt;_ </v>
      </c>
      <c r="AB2753" s="44">
        <f>P2753</f>
        <v>0</v>
      </c>
      <c r="AH2753" s="45">
        <v>2752</v>
      </c>
    </row>
    <row r="2754" spans="1:34" ht="14.25" customHeight="1" thickTop="1" thickBot="1" x14ac:dyDescent="0.25">
      <c r="A2754" s="71">
        <v>100</v>
      </c>
      <c r="B2754" s="53">
        <f>(I2754/1000)/(A2754/1000000)</f>
        <v>0</v>
      </c>
      <c r="F2754" s="81"/>
      <c r="I2754" s="49"/>
      <c r="J2754" s="95"/>
      <c r="L2754" s="50"/>
      <c r="N2754" s="75"/>
      <c r="O2754" s="61"/>
      <c r="Q2754" s="56"/>
      <c r="S2754" s="62"/>
      <c r="T2754" s="73"/>
      <c r="U2754" s="62"/>
      <c r="V2754" s="62"/>
      <c r="W2754" s="52"/>
      <c r="X2754" s="57"/>
      <c r="AA2754" s="47" t="str">
        <f>CONCATENATE("&gt;",F2754,"_",C2754," ",Z2754)</f>
        <v xml:space="preserve">&gt;_ </v>
      </c>
      <c r="AB2754" s="44">
        <f>P2754</f>
        <v>0</v>
      </c>
      <c r="AH2754" s="45">
        <v>2753</v>
      </c>
    </row>
    <row r="2755" spans="1:34" ht="14.25" customHeight="1" thickTop="1" thickBot="1" x14ac:dyDescent="0.25">
      <c r="A2755" s="71">
        <v>100</v>
      </c>
      <c r="B2755" s="53">
        <f>(I2755/1000)/(A2755/1000000)</f>
        <v>0</v>
      </c>
      <c r="F2755" s="81"/>
      <c r="I2755" s="49"/>
      <c r="J2755" s="95"/>
      <c r="L2755" s="50"/>
      <c r="N2755" s="75"/>
      <c r="O2755" s="61"/>
      <c r="Q2755" s="56"/>
      <c r="S2755" s="62"/>
      <c r="T2755" s="73"/>
      <c r="U2755" s="62"/>
      <c r="V2755" s="62"/>
      <c r="W2755" s="52"/>
      <c r="X2755" s="57"/>
      <c r="AA2755" s="47" t="str">
        <f>CONCATENATE("&gt;",F2755,"_",C2755," ",Z2755)</f>
        <v xml:space="preserve">&gt;_ </v>
      </c>
      <c r="AB2755" s="44">
        <f>P2755</f>
        <v>0</v>
      </c>
      <c r="AH2755" s="45">
        <v>2754</v>
      </c>
    </row>
    <row r="2756" spans="1:34" ht="14.25" customHeight="1" thickTop="1" thickBot="1" x14ac:dyDescent="0.25">
      <c r="A2756" s="71">
        <v>100</v>
      </c>
      <c r="B2756" s="53">
        <f>(I2756/1000)/(A2756/1000000)</f>
        <v>0</v>
      </c>
      <c r="F2756" s="81"/>
      <c r="I2756" s="49"/>
      <c r="J2756" s="95"/>
      <c r="L2756" s="50"/>
      <c r="N2756" s="75"/>
      <c r="O2756" s="61"/>
      <c r="Q2756" s="56"/>
      <c r="S2756" s="62"/>
      <c r="T2756" s="73"/>
      <c r="U2756" s="62"/>
      <c r="V2756" s="62"/>
      <c r="W2756" s="52"/>
      <c r="X2756" s="57"/>
      <c r="AA2756" s="47" t="str">
        <f>CONCATENATE("&gt;",F2756,"_",C2756," ",Z2756)</f>
        <v xml:space="preserve">&gt;_ </v>
      </c>
      <c r="AB2756" s="44">
        <f>P2756</f>
        <v>0</v>
      </c>
      <c r="AH2756" s="45">
        <v>2755</v>
      </c>
    </row>
    <row r="2757" spans="1:34" ht="14.25" customHeight="1" thickTop="1" thickBot="1" x14ac:dyDescent="0.25">
      <c r="A2757" s="71">
        <v>100</v>
      </c>
      <c r="B2757" s="53">
        <f>(I2757/1000)/(A2757/1000000)</f>
        <v>0</v>
      </c>
      <c r="F2757" s="81"/>
      <c r="I2757" s="49"/>
      <c r="J2757" s="95"/>
      <c r="L2757" s="50"/>
      <c r="N2757" s="75"/>
      <c r="O2757" s="61"/>
      <c r="Q2757" s="56"/>
      <c r="S2757" s="62"/>
      <c r="T2757" s="73"/>
      <c r="U2757" s="62"/>
      <c r="V2757" s="62"/>
      <c r="W2757" s="52"/>
      <c r="X2757" s="57"/>
      <c r="AA2757" s="47" t="str">
        <f>CONCATENATE("&gt;",F2757,"_",C2757," ",Z2757)</f>
        <v xml:space="preserve">&gt;_ </v>
      </c>
      <c r="AB2757" s="44">
        <f>P2757</f>
        <v>0</v>
      </c>
      <c r="AH2757" s="45">
        <v>2756</v>
      </c>
    </row>
    <row r="2758" spans="1:34" ht="14.25" customHeight="1" thickTop="1" thickBot="1" x14ac:dyDescent="0.25">
      <c r="A2758" s="71">
        <v>100</v>
      </c>
      <c r="B2758" s="53">
        <f>(I2758/1000)/(A2758/1000000)</f>
        <v>0</v>
      </c>
      <c r="F2758" s="81"/>
      <c r="I2758" s="49"/>
      <c r="J2758" s="95"/>
      <c r="L2758" s="50"/>
      <c r="N2758" s="75"/>
      <c r="O2758" s="61"/>
      <c r="Q2758" s="56"/>
      <c r="S2758" s="62"/>
      <c r="T2758" s="73"/>
      <c r="U2758" s="62"/>
      <c r="V2758" s="62"/>
      <c r="W2758" s="52"/>
      <c r="X2758" s="57"/>
      <c r="AA2758" s="47" t="str">
        <f>CONCATENATE("&gt;",F2758,"_",C2758," ",Z2758)</f>
        <v xml:space="preserve">&gt;_ </v>
      </c>
      <c r="AB2758" s="44">
        <f>P2758</f>
        <v>0</v>
      </c>
      <c r="AH2758" s="45">
        <v>2757</v>
      </c>
    </row>
    <row r="2759" spans="1:34" ht="14.25" customHeight="1" thickTop="1" thickBot="1" x14ac:dyDescent="0.25">
      <c r="A2759" s="71">
        <v>100</v>
      </c>
      <c r="B2759" s="53">
        <f>(I2759/1000)/(A2759/1000000)</f>
        <v>0</v>
      </c>
      <c r="F2759" s="81"/>
      <c r="I2759" s="49"/>
      <c r="J2759" s="95"/>
      <c r="L2759" s="50"/>
      <c r="N2759" s="75"/>
      <c r="O2759" s="61"/>
      <c r="Q2759" s="56"/>
      <c r="S2759" s="62"/>
      <c r="T2759" s="73"/>
      <c r="U2759" s="62"/>
      <c r="V2759" s="62"/>
      <c r="W2759" s="52"/>
      <c r="X2759" s="57"/>
      <c r="AA2759" s="47" t="str">
        <f>CONCATENATE("&gt;",F2759,"_",C2759," ",Z2759)</f>
        <v xml:space="preserve">&gt;_ </v>
      </c>
      <c r="AB2759" s="44">
        <f>P2759</f>
        <v>0</v>
      </c>
      <c r="AH2759" s="45">
        <v>2758</v>
      </c>
    </row>
    <row r="2760" spans="1:34" ht="14.25" customHeight="1" thickTop="1" thickBot="1" x14ac:dyDescent="0.25">
      <c r="A2760" s="71">
        <v>100</v>
      </c>
      <c r="B2760" s="53">
        <f>(I2760/1000)/(A2760/1000000)</f>
        <v>0</v>
      </c>
      <c r="F2760" s="81"/>
      <c r="I2760" s="49"/>
      <c r="J2760" s="95"/>
      <c r="L2760" s="50"/>
      <c r="N2760" s="75"/>
      <c r="O2760" s="61"/>
      <c r="Q2760" s="56"/>
      <c r="S2760" s="62"/>
      <c r="T2760" s="73"/>
      <c r="U2760" s="62"/>
      <c r="V2760" s="62"/>
      <c r="W2760" s="52"/>
      <c r="X2760" s="57"/>
      <c r="AA2760" s="47" t="str">
        <f>CONCATENATE("&gt;",F2760,"_",C2760," ",Z2760)</f>
        <v xml:space="preserve">&gt;_ </v>
      </c>
      <c r="AB2760" s="44">
        <f>P2760</f>
        <v>0</v>
      </c>
      <c r="AH2760" s="45">
        <v>2759</v>
      </c>
    </row>
    <row r="2761" spans="1:34" ht="14.25" customHeight="1" thickTop="1" thickBot="1" x14ac:dyDescent="0.25">
      <c r="A2761" s="71">
        <v>100</v>
      </c>
      <c r="B2761" s="53">
        <f>(I2761/1000)/(A2761/1000000)</f>
        <v>0</v>
      </c>
      <c r="F2761" s="81"/>
      <c r="I2761" s="49"/>
      <c r="J2761" s="95"/>
      <c r="L2761" s="50"/>
      <c r="N2761" s="75"/>
      <c r="O2761" s="61"/>
      <c r="Q2761" s="56"/>
      <c r="S2761" s="62"/>
      <c r="T2761" s="73"/>
      <c r="U2761" s="62"/>
      <c r="V2761" s="62"/>
      <c r="W2761" s="52"/>
      <c r="X2761" s="57"/>
      <c r="AA2761" s="47" t="str">
        <f>CONCATENATE("&gt;",F2761,"_",C2761," ",Z2761)</f>
        <v xml:space="preserve">&gt;_ </v>
      </c>
      <c r="AB2761" s="44">
        <f>P2761</f>
        <v>0</v>
      </c>
      <c r="AH2761" s="45">
        <v>2760</v>
      </c>
    </row>
    <row r="2762" spans="1:34" ht="14.25" customHeight="1" thickTop="1" thickBot="1" x14ac:dyDescent="0.25">
      <c r="A2762" s="71">
        <v>100</v>
      </c>
      <c r="B2762" s="53">
        <f>(I2762/1000)/(A2762/1000000)</f>
        <v>0</v>
      </c>
      <c r="F2762" s="81"/>
      <c r="I2762" s="49"/>
      <c r="J2762" s="95"/>
      <c r="L2762" s="50"/>
      <c r="N2762" s="75"/>
      <c r="O2762" s="61"/>
      <c r="Q2762" s="56"/>
      <c r="S2762" s="62"/>
      <c r="T2762" s="73"/>
      <c r="U2762" s="62"/>
      <c r="V2762" s="62"/>
      <c r="W2762" s="52"/>
      <c r="X2762" s="57"/>
      <c r="AA2762" s="47" t="str">
        <f>CONCATENATE("&gt;",F2762,"_",C2762," ",Z2762)</f>
        <v xml:space="preserve">&gt;_ </v>
      </c>
      <c r="AB2762" s="44">
        <f>P2762</f>
        <v>0</v>
      </c>
      <c r="AH2762" s="45">
        <v>2761</v>
      </c>
    </row>
    <row r="2763" spans="1:34" ht="14.25" customHeight="1" thickTop="1" thickBot="1" x14ac:dyDescent="0.25">
      <c r="A2763" s="71">
        <v>100</v>
      </c>
      <c r="B2763" s="53">
        <f>(I2763/1000)/(A2763/1000000)</f>
        <v>0</v>
      </c>
      <c r="F2763" s="81"/>
      <c r="I2763" s="49"/>
      <c r="J2763" s="95"/>
      <c r="L2763" s="50"/>
      <c r="N2763" s="75"/>
      <c r="O2763" s="61"/>
      <c r="Q2763" s="56"/>
      <c r="S2763" s="62"/>
      <c r="T2763" s="73"/>
      <c r="U2763" s="62"/>
      <c r="V2763" s="62"/>
      <c r="W2763" s="52"/>
      <c r="X2763" s="57"/>
      <c r="AA2763" s="47" t="str">
        <f>CONCATENATE("&gt;",F2763,"_",C2763," ",Z2763)</f>
        <v xml:space="preserve">&gt;_ </v>
      </c>
      <c r="AB2763" s="44">
        <f>P2763</f>
        <v>0</v>
      </c>
      <c r="AH2763" s="45">
        <v>2762</v>
      </c>
    </row>
    <row r="2764" spans="1:34" ht="14.25" customHeight="1" thickTop="1" thickBot="1" x14ac:dyDescent="0.25">
      <c r="A2764" s="71">
        <v>100</v>
      </c>
      <c r="B2764" s="53">
        <f>(I2764/1000)/(A2764/1000000)</f>
        <v>0</v>
      </c>
      <c r="F2764" s="81"/>
      <c r="I2764" s="49"/>
      <c r="J2764" s="95"/>
      <c r="L2764" s="50"/>
      <c r="N2764" s="75"/>
      <c r="O2764" s="61"/>
      <c r="Q2764" s="56"/>
      <c r="S2764" s="62"/>
      <c r="T2764" s="73"/>
      <c r="U2764" s="62"/>
      <c r="V2764" s="62"/>
      <c r="W2764" s="52"/>
      <c r="X2764" s="57"/>
      <c r="AA2764" s="47" t="str">
        <f>CONCATENATE("&gt;",F2764,"_",C2764," ",Z2764)</f>
        <v xml:space="preserve">&gt;_ </v>
      </c>
      <c r="AB2764" s="44">
        <f>P2764</f>
        <v>0</v>
      </c>
      <c r="AH2764" s="45">
        <v>2763</v>
      </c>
    </row>
    <row r="2765" spans="1:34" ht="14.25" customHeight="1" thickTop="1" thickBot="1" x14ac:dyDescent="0.25">
      <c r="A2765" s="71">
        <v>100</v>
      </c>
      <c r="B2765" s="53">
        <f>(I2765/1000)/(A2765/1000000)</f>
        <v>0</v>
      </c>
      <c r="F2765" s="81"/>
      <c r="I2765" s="49"/>
      <c r="J2765" s="95"/>
      <c r="L2765" s="50"/>
      <c r="N2765" s="75"/>
      <c r="O2765" s="61"/>
      <c r="Q2765" s="56"/>
      <c r="S2765" s="62"/>
      <c r="T2765" s="73"/>
      <c r="U2765" s="62"/>
      <c r="V2765" s="62"/>
      <c r="W2765" s="52"/>
      <c r="X2765" s="57"/>
      <c r="AA2765" s="47" t="str">
        <f>CONCATENATE("&gt;",F2765,"_",C2765," ",Z2765)</f>
        <v xml:space="preserve">&gt;_ </v>
      </c>
      <c r="AB2765" s="44">
        <f>P2765</f>
        <v>0</v>
      </c>
      <c r="AH2765" s="45">
        <v>2764</v>
      </c>
    </row>
    <row r="2766" spans="1:34" ht="14.25" customHeight="1" thickTop="1" thickBot="1" x14ac:dyDescent="0.25">
      <c r="A2766" s="71">
        <v>100</v>
      </c>
      <c r="B2766" s="53">
        <f>(I2766/1000)/(A2766/1000000)</f>
        <v>0</v>
      </c>
      <c r="F2766" s="81"/>
      <c r="I2766" s="49"/>
      <c r="J2766" s="95"/>
      <c r="L2766" s="50"/>
      <c r="N2766" s="75"/>
      <c r="O2766" s="61"/>
      <c r="Q2766" s="56"/>
      <c r="S2766" s="62"/>
      <c r="T2766" s="73"/>
      <c r="U2766" s="62"/>
      <c r="V2766" s="62"/>
      <c r="W2766" s="52"/>
      <c r="X2766" s="57"/>
      <c r="AA2766" s="47" t="str">
        <f>CONCATENATE("&gt;",F2766,"_",C2766," ",Z2766)</f>
        <v xml:space="preserve">&gt;_ </v>
      </c>
      <c r="AB2766" s="44">
        <f>P2766</f>
        <v>0</v>
      </c>
      <c r="AH2766" s="45">
        <v>2765</v>
      </c>
    </row>
    <row r="2767" spans="1:34" ht="14.25" customHeight="1" thickTop="1" thickBot="1" x14ac:dyDescent="0.25">
      <c r="A2767" s="71">
        <v>100</v>
      </c>
      <c r="B2767" s="53">
        <f>(I2767/1000)/(A2767/1000000)</f>
        <v>0</v>
      </c>
      <c r="F2767" s="81"/>
      <c r="I2767" s="49"/>
      <c r="J2767" s="95"/>
      <c r="L2767" s="50"/>
      <c r="N2767" s="75"/>
      <c r="O2767" s="61"/>
      <c r="Q2767" s="56"/>
      <c r="S2767" s="62"/>
      <c r="T2767" s="73"/>
      <c r="U2767" s="62"/>
      <c r="V2767" s="62"/>
      <c r="W2767" s="52"/>
      <c r="X2767" s="57"/>
      <c r="AA2767" s="47" t="str">
        <f>CONCATENATE("&gt;",F2767,"_",C2767," ",Z2767)</f>
        <v xml:space="preserve">&gt;_ </v>
      </c>
      <c r="AB2767" s="44">
        <f>P2767</f>
        <v>0</v>
      </c>
      <c r="AH2767" s="45">
        <v>2766</v>
      </c>
    </row>
    <row r="2768" spans="1:34" ht="14.25" customHeight="1" thickTop="1" thickBot="1" x14ac:dyDescent="0.25">
      <c r="A2768" s="71">
        <v>100</v>
      </c>
      <c r="B2768" s="53">
        <f>(I2768/1000)/(A2768/1000000)</f>
        <v>0</v>
      </c>
      <c r="F2768" s="81"/>
      <c r="I2768" s="49"/>
      <c r="J2768" s="95"/>
      <c r="L2768" s="50"/>
      <c r="N2768" s="75"/>
      <c r="O2768" s="61"/>
      <c r="Q2768" s="56"/>
      <c r="S2768" s="62"/>
      <c r="T2768" s="73"/>
      <c r="U2768" s="62"/>
      <c r="V2768" s="62"/>
      <c r="W2768" s="52"/>
      <c r="X2768" s="57"/>
      <c r="AA2768" s="47" t="str">
        <f>CONCATENATE("&gt;",F2768,"_",C2768," ",Z2768)</f>
        <v xml:space="preserve">&gt;_ </v>
      </c>
      <c r="AB2768" s="44">
        <f>P2768</f>
        <v>0</v>
      </c>
      <c r="AH2768" s="45">
        <v>2767</v>
      </c>
    </row>
    <row r="2769" spans="1:34" ht="14.25" customHeight="1" thickTop="1" thickBot="1" x14ac:dyDescent="0.25">
      <c r="A2769" s="71">
        <v>100</v>
      </c>
      <c r="B2769" s="53">
        <f>(I2769/1000)/(A2769/1000000)</f>
        <v>0</v>
      </c>
      <c r="F2769" s="81"/>
      <c r="I2769" s="49"/>
      <c r="J2769" s="95"/>
      <c r="L2769" s="50"/>
      <c r="N2769" s="75"/>
      <c r="O2769" s="61"/>
      <c r="Q2769" s="56"/>
      <c r="S2769" s="62"/>
      <c r="T2769" s="73"/>
      <c r="U2769" s="62"/>
      <c r="V2769" s="62"/>
      <c r="W2769" s="52"/>
      <c r="X2769" s="57"/>
      <c r="AA2769" s="47" t="str">
        <f>CONCATENATE("&gt;",F2769,"_",C2769," ",Z2769)</f>
        <v xml:space="preserve">&gt;_ </v>
      </c>
      <c r="AB2769" s="44">
        <f>P2769</f>
        <v>0</v>
      </c>
      <c r="AH2769" s="45">
        <v>2768</v>
      </c>
    </row>
    <row r="2770" spans="1:34" ht="14.25" customHeight="1" thickTop="1" thickBot="1" x14ac:dyDescent="0.25">
      <c r="A2770" s="71">
        <v>100</v>
      </c>
      <c r="B2770" s="53">
        <f>(I2770/1000)/(A2770/1000000)</f>
        <v>0</v>
      </c>
      <c r="F2770" s="81"/>
      <c r="I2770" s="49"/>
      <c r="J2770" s="95"/>
      <c r="L2770" s="50"/>
      <c r="N2770" s="75"/>
      <c r="O2770" s="61"/>
      <c r="Q2770" s="56"/>
      <c r="S2770" s="62"/>
      <c r="T2770" s="73"/>
      <c r="U2770" s="62"/>
      <c r="V2770" s="62"/>
      <c r="W2770" s="52"/>
      <c r="X2770" s="57"/>
      <c r="AA2770" s="47" t="str">
        <f>CONCATENATE("&gt;",F2770,"_",C2770," ",Z2770)</f>
        <v xml:space="preserve">&gt;_ </v>
      </c>
      <c r="AB2770" s="44">
        <f>P2770</f>
        <v>0</v>
      </c>
      <c r="AH2770" s="45">
        <v>2769</v>
      </c>
    </row>
    <row r="2771" spans="1:34" ht="14.25" customHeight="1" thickTop="1" thickBot="1" x14ac:dyDescent="0.25">
      <c r="A2771" s="71">
        <v>100</v>
      </c>
      <c r="B2771" s="53">
        <f>(I2771/1000)/(A2771/1000000)</f>
        <v>0</v>
      </c>
      <c r="F2771" s="81"/>
      <c r="I2771" s="49"/>
      <c r="J2771" s="95"/>
      <c r="L2771" s="50"/>
      <c r="N2771" s="75"/>
      <c r="O2771" s="61"/>
      <c r="Q2771" s="56"/>
      <c r="S2771" s="62"/>
      <c r="T2771" s="73"/>
      <c r="U2771" s="62"/>
      <c r="V2771" s="62"/>
      <c r="W2771" s="52"/>
      <c r="X2771" s="57"/>
      <c r="AA2771" s="47" t="str">
        <f>CONCATENATE("&gt;",F2771,"_",C2771," ",Z2771)</f>
        <v xml:space="preserve">&gt;_ </v>
      </c>
      <c r="AB2771" s="44">
        <f>P2771</f>
        <v>0</v>
      </c>
      <c r="AH2771" s="45">
        <v>2770</v>
      </c>
    </row>
    <row r="2772" spans="1:34" ht="14.25" customHeight="1" thickTop="1" thickBot="1" x14ac:dyDescent="0.25">
      <c r="A2772" s="71">
        <v>100</v>
      </c>
      <c r="B2772" s="53">
        <f>(I2772/1000)/(A2772/1000000)</f>
        <v>0</v>
      </c>
      <c r="F2772" s="81"/>
      <c r="I2772" s="49"/>
      <c r="J2772" s="95"/>
      <c r="L2772" s="50"/>
      <c r="N2772" s="75"/>
      <c r="O2772" s="61"/>
      <c r="Q2772" s="56"/>
      <c r="S2772" s="62"/>
      <c r="T2772" s="73"/>
      <c r="U2772" s="62"/>
      <c r="V2772" s="62"/>
      <c r="W2772" s="52"/>
      <c r="X2772" s="57"/>
      <c r="AA2772" s="47" t="str">
        <f>CONCATENATE("&gt;",F2772,"_",C2772," ",Z2772)</f>
        <v xml:space="preserve">&gt;_ </v>
      </c>
      <c r="AB2772" s="44">
        <f>P2772</f>
        <v>0</v>
      </c>
      <c r="AH2772" s="45">
        <v>2771</v>
      </c>
    </row>
    <row r="2773" spans="1:34" ht="14.25" customHeight="1" thickTop="1" thickBot="1" x14ac:dyDescent="0.25">
      <c r="A2773" s="71">
        <v>100</v>
      </c>
      <c r="B2773" s="53">
        <f>(I2773/1000)/(A2773/1000000)</f>
        <v>0</v>
      </c>
      <c r="F2773" s="81"/>
      <c r="I2773" s="49"/>
      <c r="J2773" s="95"/>
      <c r="L2773" s="50"/>
      <c r="N2773" s="75"/>
      <c r="O2773" s="61"/>
      <c r="Q2773" s="56"/>
      <c r="S2773" s="62"/>
      <c r="T2773" s="73"/>
      <c r="U2773" s="62"/>
      <c r="V2773" s="62"/>
      <c r="W2773" s="52"/>
      <c r="X2773" s="57"/>
      <c r="AA2773" s="47" t="str">
        <f>CONCATENATE("&gt;",F2773,"_",C2773," ",Z2773)</f>
        <v xml:space="preserve">&gt;_ </v>
      </c>
      <c r="AB2773" s="44">
        <f>P2773</f>
        <v>0</v>
      </c>
      <c r="AH2773" s="45">
        <v>2772</v>
      </c>
    </row>
    <row r="2774" spans="1:34" ht="14.25" customHeight="1" thickTop="1" thickBot="1" x14ac:dyDescent="0.25">
      <c r="A2774" s="71">
        <v>100</v>
      </c>
      <c r="B2774" s="53">
        <f>(I2774/1000)/(A2774/1000000)</f>
        <v>0</v>
      </c>
      <c r="F2774" s="81"/>
      <c r="I2774" s="49"/>
      <c r="J2774" s="95"/>
      <c r="L2774" s="50"/>
      <c r="N2774" s="75"/>
      <c r="O2774" s="61"/>
      <c r="Q2774" s="56"/>
      <c r="S2774" s="62"/>
      <c r="T2774" s="73"/>
      <c r="U2774" s="62"/>
      <c r="V2774" s="62"/>
      <c r="W2774" s="52"/>
      <c r="X2774" s="57"/>
      <c r="AA2774" s="47" t="str">
        <f>CONCATENATE("&gt;",F2774,"_",C2774," ",Z2774)</f>
        <v xml:space="preserve">&gt;_ </v>
      </c>
      <c r="AB2774" s="44">
        <f>P2774</f>
        <v>0</v>
      </c>
      <c r="AH2774" s="45">
        <v>2773</v>
      </c>
    </row>
    <row r="2775" spans="1:34" ht="14.25" customHeight="1" thickTop="1" thickBot="1" x14ac:dyDescent="0.25">
      <c r="A2775" s="71">
        <v>100</v>
      </c>
      <c r="B2775" s="53">
        <f>(I2775/1000)/(A2775/1000000)</f>
        <v>0</v>
      </c>
      <c r="F2775" s="81"/>
      <c r="I2775" s="49"/>
      <c r="J2775" s="95"/>
      <c r="L2775" s="50"/>
      <c r="N2775" s="75"/>
      <c r="O2775" s="61"/>
      <c r="Q2775" s="56"/>
      <c r="S2775" s="62"/>
      <c r="T2775" s="73"/>
      <c r="U2775" s="62"/>
      <c r="V2775" s="62"/>
      <c r="W2775" s="52"/>
      <c r="X2775" s="57"/>
      <c r="AA2775" s="47" t="str">
        <f>CONCATENATE("&gt;",F2775,"_",C2775," ",Z2775)</f>
        <v xml:space="preserve">&gt;_ </v>
      </c>
      <c r="AB2775" s="44">
        <f>P2775</f>
        <v>0</v>
      </c>
      <c r="AH2775" s="45">
        <v>2774</v>
      </c>
    </row>
    <row r="2776" spans="1:34" ht="14.25" customHeight="1" thickTop="1" thickBot="1" x14ac:dyDescent="0.25">
      <c r="A2776" s="71">
        <v>100</v>
      </c>
      <c r="B2776" s="53">
        <f>(I2776/1000)/(A2776/1000000)</f>
        <v>0</v>
      </c>
      <c r="F2776" s="81"/>
      <c r="I2776" s="49"/>
      <c r="J2776" s="95"/>
      <c r="L2776" s="50"/>
      <c r="N2776" s="75"/>
      <c r="O2776" s="61"/>
      <c r="Q2776" s="56"/>
      <c r="S2776" s="62"/>
      <c r="T2776" s="73"/>
      <c r="U2776" s="62"/>
      <c r="V2776" s="62"/>
      <c r="W2776" s="52"/>
      <c r="X2776" s="57"/>
      <c r="AA2776" s="47" t="str">
        <f>CONCATENATE("&gt;",F2776,"_",C2776," ",Z2776)</f>
        <v xml:space="preserve">&gt;_ </v>
      </c>
      <c r="AB2776" s="44">
        <f>P2776</f>
        <v>0</v>
      </c>
      <c r="AH2776" s="45">
        <v>2775</v>
      </c>
    </row>
    <row r="2777" spans="1:34" ht="14.25" customHeight="1" thickTop="1" thickBot="1" x14ac:dyDescent="0.25">
      <c r="A2777" s="71">
        <v>100</v>
      </c>
      <c r="B2777" s="53">
        <f>(I2777/1000)/(A2777/1000000)</f>
        <v>0</v>
      </c>
      <c r="F2777" s="81"/>
      <c r="I2777" s="49"/>
      <c r="J2777" s="95"/>
      <c r="L2777" s="50"/>
      <c r="N2777" s="75"/>
      <c r="O2777" s="61"/>
      <c r="Q2777" s="56"/>
      <c r="S2777" s="62"/>
      <c r="T2777" s="73"/>
      <c r="U2777" s="62"/>
      <c r="V2777" s="62"/>
      <c r="W2777" s="52"/>
      <c r="X2777" s="57"/>
      <c r="AA2777" s="47" t="str">
        <f>CONCATENATE("&gt;",F2777,"_",C2777," ",Z2777)</f>
        <v xml:space="preserve">&gt;_ </v>
      </c>
      <c r="AB2777" s="44">
        <f>P2777</f>
        <v>0</v>
      </c>
      <c r="AH2777" s="45">
        <v>2776</v>
      </c>
    </row>
    <row r="2778" spans="1:34" ht="14.25" customHeight="1" thickTop="1" thickBot="1" x14ac:dyDescent="0.25">
      <c r="A2778" s="71">
        <v>100</v>
      </c>
      <c r="B2778" s="53">
        <f>(I2778/1000)/(A2778/1000000)</f>
        <v>0</v>
      </c>
      <c r="F2778" s="81"/>
      <c r="I2778" s="49"/>
      <c r="J2778" s="95"/>
      <c r="L2778" s="50"/>
      <c r="N2778" s="75"/>
      <c r="O2778" s="61"/>
      <c r="Q2778" s="56"/>
      <c r="S2778" s="62"/>
      <c r="T2778" s="73"/>
      <c r="U2778" s="62"/>
      <c r="V2778" s="62"/>
      <c r="W2778" s="52"/>
      <c r="X2778" s="57"/>
      <c r="AA2778" s="47" t="str">
        <f>CONCATENATE("&gt;",F2778,"_",C2778," ",Z2778)</f>
        <v xml:space="preserve">&gt;_ </v>
      </c>
      <c r="AB2778" s="44">
        <f>P2778</f>
        <v>0</v>
      </c>
      <c r="AH2778" s="45">
        <v>2777</v>
      </c>
    </row>
    <row r="2779" spans="1:34" ht="14.25" customHeight="1" thickTop="1" thickBot="1" x14ac:dyDescent="0.25">
      <c r="A2779" s="71">
        <v>100</v>
      </c>
      <c r="B2779" s="53">
        <f>(I2779/1000)/(A2779/1000000)</f>
        <v>0</v>
      </c>
      <c r="F2779" s="81"/>
      <c r="I2779" s="49"/>
      <c r="J2779" s="95"/>
      <c r="L2779" s="50"/>
      <c r="N2779" s="75"/>
      <c r="O2779" s="61"/>
      <c r="Q2779" s="56"/>
      <c r="S2779" s="62"/>
      <c r="T2779" s="73"/>
      <c r="U2779" s="62"/>
      <c r="V2779" s="62"/>
      <c r="W2779" s="52"/>
      <c r="X2779" s="57"/>
      <c r="AA2779" s="47" t="str">
        <f>CONCATENATE("&gt;",F2779,"_",C2779," ",Z2779)</f>
        <v xml:space="preserve">&gt;_ </v>
      </c>
      <c r="AB2779" s="44">
        <f>P2779</f>
        <v>0</v>
      </c>
      <c r="AH2779" s="45">
        <v>2778</v>
      </c>
    </row>
    <row r="2780" spans="1:34" ht="14.25" customHeight="1" thickTop="1" thickBot="1" x14ac:dyDescent="0.25">
      <c r="A2780" s="71">
        <v>100</v>
      </c>
      <c r="B2780" s="53">
        <f>(I2780/1000)/(A2780/1000000)</f>
        <v>0</v>
      </c>
      <c r="F2780" s="81"/>
      <c r="I2780" s="49"/>
      <c r="J2780" s="95"/>
      <c r="L2780" s="50"/>
      <c r="N2780" s="75"/>
      <c r="O2780" s="61"/>
      <c r="Q2780" s="56"/>
      <c r="S2780" s="62"/>
      <c r="T2780" s="73"/>
      <c r="U2780" s="62"/>
      <c r="V2780" s="62"/>
      <c r="W2780" s="52"/>
      <c r="X2780" s="57"/>
      <c r="AA2780" s="47" t="str">
        <f>CONCATENATE("&gt;",F2780,"_",C2780," ",Z2780)</f>
        <v xml:space="preserve">&gt;_ </v>
      </c>
      <c r="AB2780" s="44">
        <f>P2780</f>
        <v>0</v>
      </c>
      <c r="AH2780" s="45">
        <v>2779</v>
      </c>
    </row>
    <row r="2781" spans="1:34" ht="14.25" customHeight="1" thickTop="1" thickBot="1" x14ac:dyDescent="0.25">
      <c r="A2781" s="71">
        <v>100</v>
      </c>
      <c r="B2781" s="53">
        <f>(I2781/1000)/(A2781/1000000)</f>
        <v>0</v>
      </c>
      <c r="F2781" s="81"/>
      <c r="I2781" s="49"/>
      <c r="J2781" s="95"/>
      <c r="L2781" s="50"/>
      <c r="N2781" s="75"/>
      <c r="O2781" s="61"/>
      <c r="Q2781" s="56"/>
      <c r="S2781" s="62"/>
      <c r="T2781" s="73"/>
      <c r="U2781" s="62"/>
      <c r="V2781" s="62"/>
      <c r="W2781" s="52"/>
      <c r="X2781" s="57"/>
      <c r="AA2781" s="47" t="str">
        <f>CONCATENATE("&gt;",F2781,"_",C2781," ",Z2781)</f>
        <v xml:space="preserve">&gt;_ </v>
      </c>
      <c r="AB2781" s="44">
        <f>P2781</f>
        <v>0</v>
      </c>
      <c r="AH2781" s="45">
        <v>2780</v>
      </c>
    </row>
    <row r="2782" spans="1:34" ht="14.25" customHeight="1" thickTop="1" thickBot="1" x14ac:dyDescent="0.25">
      <c r="A2782" s="71">
        <v>100</v>
      </c>
      <c r="B2782" s="53">
        <f>(I2782/1000)/(A2782/1000000)</f>
        <v>0</v>
      </c>
      <c r="F2782" s="81"/>
      <c r="I2782" s="49"/>
      <c r="J2782" s="95"/>
      <c r="L2782" s="50"/>
      <c r="N2782" s="75"/>
      <c r="O2782" s="61"/>
      <c r="Q2782" s="56"/>
      <c r="S2782" s="62"/>
      <c r="T2782" s="73"/>
      <c r="U2782" s="62"/>
      <c r="V2782" s="62"/>
      <c r="W2782" s="52"/>
      <c r="X2782" s="57"/>
      <c r="AA2782" s="47" t="str">
        <f>CONCATENATE("&gt;",F2782,"_",C2782," ",Z2782)</f>
        <v xml:space="preserve">&gt;_ </v>
      </c>
      <c r="AB2782" s="44">
        <f>P2782</f>
        <v>0</v>
      </c>
      <c r="AH2782" s="45">
        <v>2781</v>
      </c>
    </row>
    <row r="2783" spans="1:34" ht="14.25" customHeight="1" thickTop="1" thickBot="1" x14ac:dyDescent="0.25">
      <c r="A2783" s="71">
        <v>100</v>
      </c>
      <c r="B2783" s="53">
        <f>(I2783/1000)/(A2783/1000000)</f>
        <v>0</v>
      </c>
      <c r="F2783" s="81"/>
      <c r="I2783" s="49"/>
      <c r="J2783" s="95"/>
      <c r="L2783" s="50"/>
      <c r="N2783" s="75"/>
      <c r="O2783" s="61"/>
      <c r="Q2783" s="56"/>
      <c r="S2783" s="62"/>
      <c r="T2783" s="73"/>
      <c r="U2783" s="62"/>
      <c r="V2783" s="62"/>
      <c r="W2783" s="52"/>
      <c r="X2783" s="57"/>
      <c r="AA2783" s="47" t="str">
        <f>CONCATENATE("&gt;",F2783,"_",C2783," ",Z2783)</f>
        <v xml:space="preserve">&gt;_ </v>
      </c>
      <c r="AB2783" s="44">
        <f>P2783</f>
        <v>0</v>
      </c>
      <c r="AH2783" s="45">
        <v>2782</v>
      </c>
    </row>
    <row r="2784" spans="1:34" ht="14.25" customHeight="1" thickTop="1" thickBot="1" x14ac:dyDescent="0.25">
      <c r="A2784" s="71">
        <v>100</v>
      </c>
      <c r="B2784" s="53">
        <f>(I2784/1000)/(A2784/1000000)</f>
        <v>0</v>
      </c>
      <c r="F2784" s="81"/>
      <c r="I2784" s="49"/>
      <c r="J2784" s="95"/>
      <c r="L2784" s="50"/>
      <c r="N2784" s="75"/>
      <c r="O2784" s="61"/>
      <c r="Q2784" s="56"/>
      <c r="S2784" s="62"/>
      <c r="T2784" s="73"/>
      <c r="U2784" s="62"/>
      <c r="V2784" s="62"/>
      <c r="W2784" s="52"/>
      <c r="X2784" s="57"/>
      <c r="AA2784" s="47" t="str">
        <f>CONCATENATE("&gt;",F2784,"_",C2784," ",Z2784)</f>
        <v xml:space="preserve">&gt;_ </v>
      </c>
      <c r="AB2784" s="44">
        <f>P2784</f>
        <v>0</v>
      </c>
      <c r="AH2784" s="45">
        <v>2783</v>
      </c>
    </row>
    <row r="2785" spans="1:34" ht="14.25" customHeight="1" thickTop="1" thickBot="1" x14ac:dyDescent="0.25">
      <c r="A2785" s="71">
        <v>100</v>
      </c>
      <c r="B2785" s="53">
        <f>(I2785/1000)/(A2785/1000000)</f>
        <v>0</v>
      </c>
      <c r="F2785" s="81"/>
      <c r="I2785" s="49"/>
      <c r="J2785" s="95"/>
      <c r="L2785" s="50"/>
      <c r="N2785" s="75"/>
      <c r="O2785" s="61"/>
      <c r="Q2785" s="56"/>
      <c r="S2785" s="62"/>
      <c r="T2785" s="73"/>
      <c r="U2785" s="62"/>
      <c r="V2785" s="62"/>
      <c r="W2785" s="52"/>
      <c r="X2785" s="57"/>
      <c r="AA2785" s="47" t="str">
        <f>CONCATENATE("&gt;",F2785,"_",C2785," ",Z2785)</f>
        <v xml:space="preserve">&gt;_ </v>
      </c>
      <c r="AB2785" s="44">
        <f>P2785</f>
        <v>0</v>
      </c>
      <c r="AH2785" s="45">
        <v>2784</v>
      </c>
    </row>
    <row r="2786" spans="1:34" ht="14.25" customHeight="1" thickTop="1" thickBot="1" x14ac:dyDescent="0.25">
      <c r="A2786" s="71">
        <v>100</v>
      </c>
      <c r="B2786" s="53">
        <f>(I2786/1000)/(A2786/1000000)</f>
        <v>0</v>
      </c>
      <c r="F2786" s="81"/>
      <c r="I2786" s="49"/>
      <c r="J2786" s="95"/>
      <c r="L2786" s="50"/>
      <c r="N2786" s="75"/>
      <c r="O2786" s="61"/>
      <c r="Q2786" s="56"/>
      <c r="S2786" s="62"/>
      <c r="T2786" s="73"/>
      <c r="U2786" s="62"/>
      <c r="V2786" s="62"/>
      <c r="W2786" s="52"/>
      <c r="X2786" s="57"/>
      <c r="AA2786" s="47" t="str">
        <f>CONCATENATE("&gt;",F2786,"_",C2786," ",Z2786)</f>
        <v xml:space="preserve">&gt;_ </v>
      </c>
      <c r="AB2786" s="44">
        <f>P2786</f>
        <v>0</v>
      </c>
      <c r="AH2786" s="45">
        <v>2785</v>
      </c>
    </row>
    <row r="2787" spans="1:34" ht="14.25" customHeight="1" thickTop="1" thickBot="1" x14ac:dyDescent="0.25">
      <c r="A2787" s="71">
        <v>100</v>
      </c>
      <c r="B2787" s="53">
        <f>(I2787/1000)/(A2787/1000000)</f>
        <v>0</v>
      </c>
      <c r="F2787" s="81"/>
      <c r="I2787" s="49"/>
      <c r="J2787" s="95"/>
      <c r="L2787" s="50"/>
      <c r="N2787" s="75"/>
      <c r="O2787" s="61"/>
      <c r="Q2787" s="56"/>
      <c r="S2787" s="62"/>
      <c r="T2787" s="73"/>
      <c r="U2787" s="62"/>
      <c r="V2787" s="62"/>
      <c r="W2787" s="52"/>
      <c r="X2787" s="57"/>
      <c r="AA2787" s="47" t="str">
        <f>CONCATENATE("&gt;",F2787,"_",C2787," ",Z2787)</f>
        <v xml:space="preserve">&gt;_ </v>
      </c>
      <c r="AB2787" s="44">
        <f>P2787</f>
        <v>0</v>
      </c>
      <c r="AH2787" s="45">
        <v>2786</v>
      </c>
    </row>
    <row r="2788" spans="1:34" ht="14.25" customHeight="1" thickTop="1" thickBot="1" x14ac:dyDescent="0.25">
      <c r="A2788" s="71">
        <v>100</v>
      </c>
      <c r="B2788" s="53">
        <f>(I2788/1000)/(A2788/1000000)</f>
        <v>0</v>
      </c>
      <c r="F2788" s="81"/>
      <c r="I2788" s="49"/>
      <c r="J2788" s="95"/>
      <c r="L2788" s="50"/>
      <c r="N2788" s="75"/>
      <c r="O2788" s="61"/>
      <c r="Q2788" s="56"/>
      <c r="S2788" s="62"/>
      <c r="T2788" s="73"/>
      <c r="U2788" s="62"/>
      <c r="V2788" s="62"/>
      <c r="W2788" s="52"/>
      <c r="X2788" s="57"/>
      <c r="AA2788" s="47" t="str">
        <f>CONCATENATE("&gt;",F2788,"_",C2788," ",Z2788)</f>
        <v xml:space="preserve">&gt;_ </v>
      </c>
      <c r="AB2788" s="44">
        <f>P2788</f>
        <v>0</v>
      </c>
      <c r="AH2788" s="45">
        <v>2787</v>
      </c>
    </row>
    <row r="2789" spans="1:34" ht="14.25" customHeight="1" thickTop="1" thickBot="1" x14ac:dyDescent="0.25">
      <c r="A2789" s="71">
        <v>100</v>
      </c>
      <c r="B2789" s="53">
        <f>(I2789/1000)/(A2789/1000000)</f>
        <v>0</v>
      </c>
      <c r="F2789" s="81"/>
      <c r="I2789" s="49"/>
      <c r="J2789" s="95"/>
      <c r="L2789" s="50"/>
      <c r="N2789" s="75"/>
      <c r="O2789" s="61"/>
      <c r="Q2789" s="56"/>
      <c r="S2789" s="62"/>
      <c r="T2789" s="73"/>
      <c r="U2789" s="62"/>
      <c r="V2789" s="62"/>
      <c r="W2789" s="52"/>
      <c r="X2789" s="57"/>
      <c r="AA2789" s="47" t="str">
        <f>CONCATENATE("&gt;",F2789,"_",C2789," ",Z2789)</f>
        <v xml:space="preserve">&gt;_ </v>
      </c>
      <c r="AB2789" s="44">
        <f>P2789</f>
        <v>0</v>
      </c>
      <c r="AH2789" s="45">
        <v>2788</v>
      </c>
    </row>
    <row r="2790" spans="1:34" ht="14.25" customHeight="1" thickTop="1" thickBot="1" x14ac:dyDescent="0.25">
      <c r="A2790" s="71">
        <v>100</v>
      </c>
      <c r="B2790" s="53">
        <f>(I2790/1000)/(A2790/1000000)</f>
        <v>0</v>
      </c>
      <c r="F2790" s="81"/>
      <c r="I2790" s="49"/>
      <c r="J2790" s="95"/>
      <c r="L2790" s="50"/>
      <c r="N2790" s="75"/>
      <c r="O2790" s="61"/>
      <c r="Q2790" s="56"/>
      <c r="S2790" s="62"/>
      <c r="T2790" s="73"/>
      <c r="U2790" s="62"/>
      <c r="V2790" s="62"/>
      <c r="W2790" s="52"/>
      <c r="X2790" s="57"/>
      <c r="AA2790" s="47" t="str">
        <f>CONCATENATE("&gt;",F2790,"_",C2790," ",Z2790)</f>
        <v xml:space="preserve">&gt;_ </v>
      </c>
      <c r="AB2790" s="44">
        <f>P2790</f>
        <v>0</v>
      </c>
      <c r="AH2790" s="45">
        <v>2789</v>
      </c>
    </row>
    <row r="2791" spans="1:34" ht="14.25" customHeight="1" thickTop="1" thickBot="1" x14ac:dyDescent="0.25">
      <c r="A2791" s="71">
        <v>100</v>
      </c>
      <c r="B2791" s="53">
        <f>(I2791/1000)/(A2791/1000000)</f>
        <v>0</v>
      </c>
      <c r="F2791" s="81"/>
      <c r="I2791" s="49"/>
      <c r="J2791" s="95"/>
      <c r="L2791" s="50"/>
      <c r="N2791" s="75"/>
      <c r="O2791" s="61"/>
      <c r="Q2791" s="56"/>
      <c r="S2791" s="62"/>
      <c r="T2791" s="73"/>
      <c r="U2791" s="62"/>
      <c r="V2791" s="62"/>
      <c r="W2791" s="52"/>
      <c r="X2791" s="57"/>
      <c r="AA2791" s="47" t="str">
        <f>CONCATENATE("&gt;",F2791,"_",C2791," ",Z2791)</f>
        <v xml:space="preserve">&gt;_ </v>
      </c>
      <c r="AB2791" s="44">
        <f>P2791</f>
        <v>0</v>
      </c>
      <c r="AH2791" s="45">
        <v>2790</v>
      </c>
    </row>
    <row r="2792" spans="1:34" ht="14.25" customHeight="1" thickTop="1" thickBot="1" x14ac:dyDescent="0.25">
      <c r="A2792" s="71">
        <v>100</v>
      </c>
      <c r="B2792" s="53">
        <f>(I2792/1000)/(A2792/1000000)</f>
        <v>0</v>
      </c>
      <c r="F2792" s="81"/>
      <c r="I2792" s="49"/>
      <c r="J2792" s="95"/>
      <c r="L2792" s="50"/>
      <c r="N2792" s="75"/>
      <c r="O2792" s="61"/>
      <c r="Q2792" s="56"/>
      <c r="S2792" s="62"/>
      <c r="T2792" s="73"/>
      <c r="U2792" s="62"/>
      <c r="V2792" s="62"/>
      <c r="W2792" s="52"/>
      <c r="X2792" s="57"/>
      <c r="AA2792" s="47" t="str">
        <f>CONCATENATE("&gt;",F2792,"_",C2792," ",Z2792)</f>
        <v xml:space="preserve">&gt;_ </v>
      </c>
      <c r="AB2792" s="44">
        <f>P2792</f>
        <v>0</v>
      </c>
      <c r="AH2792" s="45">
        <v>2791</v>
      </c>
    </row>
    <row r="2793" spans="1:34" ht="14.25" customHeight="1" thickTop="1" thickBot="1" x14ac:dyDescent="0.25">
      <c r="A2793" s="71">
        <v>100</v>
      </c>
      <c r="B2793" s="53">
        <f>(I2793/1000)/(A2793/1000000)</f>
        <v>0</v>
      </c>
      <c r="F2793" s="81"/>
      <c r="I2793" s="49"/>
      <c r="J2793" s="95"/>
      <c r="L2793" s="50"/>
      <c r="N2793" s="75"/>
      <c r="O2793" s="61"/>
      <c r="Q2793" s="56"/>
      <c r="S2793" s="62"/>
      <c r="T2793" s="73"/>
      <c r="U2793" s="62"/>
      <c r="V2793" s="62"/>
      <c r="W2793" s="52"/>
      <c r="X2793" s="57"/>
      <c r="AA2793" s="47" t="str">
        <f>CONCATENATE("&gt;",F2793,"_",C2793," ",Z2793)</f>
        <v xml:space="preserve">&gt;_ </v>
      </c>
      <c r="AB2793" s="44">
        <f>P2793</f>
        <v>0</v>
      </c>
      <c r="AH2793" s="45">
        <v>2792</v>
      </c>
    </row>
    <row r="2794" spans="1:34" ht="14.25" customHeight="1" thickTop="1" thickBot="1" x14ac:dyDescent="0.25">
      <c r="A2794" s="71">
        <v>100</v>
      </c>
      <c r="B2794" s="53">
        <f>(I2794/1000)/(A2794/1000000)</f>
        <v>0</v>
      </c>
      <c r="F2794" s="81"/>
      <c r="I2794" s="49"/>
      <c r="J2794" s="95"/>
      <c r="L2794" s="50"/>
      <c r="N2794" s="75"/>
      <c r="O2794" s="61"/>
      <c r="Q2794" s="56"/>
      <c r="S2794" s="62"/>
      <c r="T2794" s="73"/>
      <c r="U2794" s="62"/>
      <c r="V2794" s="62"/>
      <c r="W2794" s="52"/>
      <c r="X2794" s="57"/>
      <c r="AA2794" s="47" t="str">
        <f>CONCATENATE("&gt;",F2794,"_",C2794," ",Z2794)</f>
        <v xml:space="preserve">&gt;_ </v>
      </c>
      <c r="AB2794" s="44">
        <f>P2794</f>
        <v>0</v>
      </c>
      <c r="AH2794" s="45">
        <v>2793</v>
      </c>
    </row>
    <row r="2795" spans="1:34" ht="14.25" customHeight="1" thickTop="1" thickBot="1" x14ac:dyDescent="0.25">
      <c r="A2795" s="71">
        <v>100</v>
      </c>
      <c r="B2795" s="53">
        <f>(I2795/1000)/(A2795/1000000)</f>
        <v>0</v>
      </c>
      <c r="F2795" s="81"/>
      <c r="I2795" s="49"/>
      <c r="J2795" s="95"/>
      <c r="L2795" s="50"/>
      <c r="N2795" s="75"/>
      <c r="O2795" s="61"/>
      <c r="Q2795" s="56"/>
      <c r="S2795" s="62"/>
      <c r="T2795" s="73"/>
      <c r="U2795" s="62"/>
      <c r="V2795" s="62"/>
      <c r="W2795" s="52"/>
      <c r="X2795" s="57"/>
      <c r="AA2795" s="47" t="str">
        <f>CONCATENATE("&gt;",F2795,"_",C2795," ",Z2795)</f>
        <v xml:space="preserve">&gt;_ </v>
      </c>
      <c r="AB2795" s="44">
        <f>P2795</f>
        <v>0</v>
      </c>
      <c r="AH2795" s="45">
        <v>2794</v>
      </c>
    </row>
    <row r="2796" spans="1:34" ht="14.25" customHeight="1" thickTop="1" thickBot="1" x14ac:dyDescent="0.25">
      <c r="A2796" s="71">
        <v>100</v>
      </c>
      <c r="B2796" s="53">
        <f>(I2796/1000)/(A2796/1000000)</f>
        <v>0</v>
      </c>
      <c r="F2796" s="81"/>
      <c r="I2796" s="49"/>
      <c r="J2796" s="95"/>
      <c r="L2796" s="50"/>
      <c r="N2796" s="75"/>
      <c r="O2796" s="61"/>
      <c r="Q2796" s="56"/>
      <c r="S2796" s="62"/>
      <c r="T2796" s="73"/>
      <c r="U2796" s="62"/>
      <c r="V2796" s="62"/>
      <c r="W2796" s="52"/>
      <c r="X2796" s="57"/>
      <c r="AA2796" s="47" t="str">
        <f>CONCATENATE("&gt;",F2796,"_",C2796," ",Z2796)</f>
        <v xml:space="preserve">&gt;_ </v>
      </c>
      <c r="AB2796" s="44">
        <f>P2796</f>
        <v>0</v>
      </c>
      <c r="AH2796" s="45">
        <v>2795</v>
      </c>
    </row>
    <row r="2797" spans="1:34" ht="14.25" customHeight="1" thickTop="1" thickBot="1" x14ac:dyDescent="0.25">
      <c r="A2797" s="71">
        <v>100</v>
      </c>
      <c r="B2797" s="53">
        <f>(I2797/1000)/(A2797/1000000)</f>
        <v>0</v>
      </c>
      <c r="F2797" s="81"/>
      <c r="I2797" s="49"/>
      <c r="J2797" s="95"/>
      <c r="L2797" s="50"/>
      <c r="N2797" s="75"/>
      <c r="O2797" s="61"/>
      <c r="Q2797" s="56"/>
      <c r="S2797" s="62"/>
      <c r="T2797" s="73"/>
      <c r="U2797" s="62"/>
      <c r="V2797" s="62"/>
      <c r="W2797" s="52"/>
      <c r="X2797" s="57"/>
      <c r="AA2797" s="47" t="str">
        <f>CONCATENATE("&gt;",F2797,"_",C2797," ",Z2797)</f>
        <v xml:space="preserve">&gt;_ </v>
      </c>
      <c r="AB2797" s="44">
        <f>P2797</f>
        <v>0</v>
      </c>
      <c r="AH2797" s="45">
        <v>2796</v>
      </c>
    </row>
    <row r="2798" spans="1:34" ht="14.25" customHeight="1" thickTop="1" thickBot="1" x14ac:dyDescent="0.25">
      <c r="A2798" s="71">
        <v>100</v>
      </c>
      <c r="B2798" s="53">
        <f>(I2798/1000)/(A2798/1000000)</f>
        <v>0</v>
      </c>
      <c r="F2798" s="81"/>
      <c r="I2798" s="49"/>
      <c r="J2798" s="95"/>
      <c r="L2798" s="50"/>
      <c r="N2798" s="75"/>
      <c r="O2798" s="61"/>
      <c r="Q2798" s="56"/>
      <c r="S2798" s="62"/>
      <c r="T2798" s="73"/>
      <c r="U2798" s="62"/>
      <c r="V2798" s="62"/>
      <c r="W2798" s="52"/>
      <c r="X2798" s="57"/>
      <c r="AA2798" s="47" t="str">
        <f>CONCATENATE("&gt;",F2798,"_",C2798," ",Z2798)</f>
        <v xml:space="preserve">&gt;_ </v>
      </c>
      <c r="AB2798" s="44">
        <f>P2798</f>
        <v>0</v>
      </c>
      <c r="AH2798" s="45">
        <v>2797</v>
      </c>
    </row>
    <row r="2799" spans="1:34" ht="14.25" customHeight="1" thickTop="1" thickBot="1" x14ac:dyDescent="0.25">
      <c r="A2799" s="71">
        <v>100</v>
      </c>
      <c r="B2799" s="53">
        <f>(I2799/1000)/(A2799/1000000)</f>
        <v>0</v>
      </c>
      <c r="F2799" s="81"/>
      <c r="I2799" s="49"/>
      <c r="J2799" s="95"/>
      <c r="L2799" s="50"/>
      <c r="N2799" s="75"/>
      <c r="O2799" s="61"/>
      <c r="Q2799" s="56"/>
      <c r="S2799" s="62"/>
      <c r="T2799" s="73"/>
      <c r="U2799" s="62"/>
      <c r="V2799" s="62"/>
      <c r="W2799" s="52"/>
      <c r="X2799" s="57"/>
      <c r="AA2799" s="47" t="str">
        <f>CONCATENATE("&gt;",F2799,"_",C2799," ",Z2799)</f>
        <v xml:space="preserve">&gt;_ </v>
      </c>
      <c r="AB2799" s="44">
        <f>P2799</f>
        <v>0</v>
      </c>
      <c r="AH2799" s="45">
        <v>2798</v>
      </c>
    </row>
    <row r="2800" spans="1:34" ht="14.25" customHeight="1" thickTop="1" thickBot="1" x14ac:dyDescent="0.25">
      <c r="A2800" s="71">
        <v>100</v>
      </c>
      <c r="B2800" s="53">
        <f>(I2800/1000)/(A2800/1000000)</f>
        <v>0</v>
      </c>
      <c r="F2800" s="81"/>
      <c r="I2800" s="49"/>
      <c r="J2800" s="95"/>
      <c r="L2800" s="50"/>
      <c r="N2800" s="75"/>
      <c r="O2800" s="61"/>
      <c r="Q2800" s="56"/>
      <c r="S2800" s="62"/>
      <c r="T2800" s="73"/>
      <c r="U2800" s="62"/>
      <c r="V2800" s="62"/>
      <c r="W2800" s="52"/>
      <c r="X2800" s="57"/>
      <c r="AA2800" s="47" t="str">
        <f>CONCATENATE("&gt;",F2800,"_",C2800," ",Z2800)</f>
        <v xml:space="preserve">&gt;_ </v>
      </c>
      <c r="AB2800" s="44">
        <f>P2800</f>
        <v>0</v>
      </c>
      <c r="AH2800" s="45">
        <v>2799</v>
      </c>
    </row>
    <row r="2801" spans="1:34" ht="14.25" customHeight="1" thickTop="1" thickBot="1" x14ac:dyDescent="0.25">
      <c r="A2801" s="71">
        <v>100</v>
      </c>
      <c r="B2801" s="53">
        <f>(I2801/1000)/(A2801/1000000)</f>
        <v>0</v>
      </c>
      <c r="F2801" s="81"/>
      <c r="I2801" s="49"/>
      <c r="J2801" s="95"/>
      <c r="L2801" s="50"/>
      <c r="N2801" s="75"/>
      <c r="O2801" s="61"/>
      <c r="Q2801" s="56"/>
      <c r="S2801" s="62"/>
      <c r="T2801" s="73"/>
      <c r="U2801" s="62"/>
      <c r="V2801" s="62"/>
      <c r="W2801" s="52"/>
      <c r="X2801" s="57"/>
      <c r="AA2801" s="47" t="str">
        <f>CONCATENATE("&gt;",F2801,"_",C2801," ",Z2801)</f>
        <v xml:space="preserve">&gt;_ </v>
      </c>
      <c r="AB2801" s="44">
        <f>P2801</f>
        <v>0</v>
      </c>
      <c r="AH2801" s="45">
        <v>2800</v>
      </c>
    </row>
    <row r="2802" spans="1:34" ht="14.25" customHeight="1" thickTop="1" thickBot="1" x14ac:dyDescent="0.25">
      <c r="A2802" s="71">
        <v>100</v>
      </c>
      <c r="B2802" s="53">
        <f>(I2802/1000)/(A2802/1000000)</f>
        <v>0</v>
      </c>
      <c r="F2802" s="81"/>
      <c r="I2802" s="49"/>
      <c r="J2802" s="95"/>
      <c r="L2802" s="50"/>
      <c r="N2802" s="75"/>
      <c r="O2802" s="61"/>
      <c r="Q2802" s="56"/>
      <c r="S2802" s="62"/>
      <c r="T2802" s="73"/>
      <c r="U2802" s="62"/>
      <c r="V2802" s="62"/>
      <c r="W2802" s="52"/>
      <c r="X2802" s="57"/>
      <c r="AA2802" s="47" t="str">
        <f>CONCATENATE("&gt;",F2802,"_",C2802," ",Z2802)</f>
        <v xml:space="preserve">&gt;_ </v>
      </c>
      <c r="AB2802" s="44">
        <f>P2802</f>
        <v>0</v>
      </c>
      <c r="AH2802" s="45">
        <v>2801</v>
      </c>
    </row>
    <row r="2803" spans="1:34" ht="14.25" customHeight="1" thickTop="1" thickBot="1" x14ac:dyDescent="0.25">
      <c r="A2803" s="71">
        <v>100</v>
      </c>
      <c r="B2803" s="53">
        <f>(I2803/1000)/(A2803/1000000)</f>
        <v>0</v>
      </c>
      <c r="F2803" s="81"/>
      <c r="I2803" s="49"/>
      <c r="J2803" s="95"/>
      <c r="L2803" s="50"/>
      <c r="N2803" s="75"/>
      <c r="O2803" s="61"/>
      <c r="Q2803" s="56"/>
      <c r="S2803" s="62"/>
      <c r="T2803" s="73"/>
      <c r="U2803" s="62"/>
      <c r="V2803" s="62"/>
      <c r="W2803" s="52"/>
      <c r="X2803" s="57"/>
      <c r="AA2803" s="47" t="str">
        <f>CONCATENATE("&gt;",F2803,"_",C2803," ",Z2803)</f>
        <v xml:space="preserve">&gt;_ </v>
      </c>
      <c r="AB2803" s="44">
        <f>P2803</f>
        <v>0</v>
      </c>
      <c r="AH2803" s="45">
        <v>2802</v>
      </c>
    </row>
    <row r="2804" spans="1:34" ht="14.25" customHeight="1" thickTop="1" thickBot="1" x14ac:dyDescent="0.25">
      <c r="A2804" s="71">
        <v>100</v>
      </c>
      <c r="B2804" s="53">
        <f>(I2804/1000)/(A2804/1000000)</f>
        <v>0</v>
      </c>
      <c r="F2804" s="81"/>
      <c r="I2804" s="49"/>
      <c r="J2804" s="95"/>
      <c r="L2804" s="50"/>
      <c r="N2804" s="75"/>
      <c r="O2804" s="61"/>
      <c r="Q2804" s="56"/>
      <c r="S2804" s="62"/>
      <c r="T2804" s="73"/>
      <c r="U2804" s="62"/>
      <c r="V2804" s="62"/>
      <c r="W2804" s="52"/>
      <c r="X2804" s="57"/>
      <c r="AA2804" s="47" t="str">
        <f>CONCATENATE("&gt;",F2804,"_",C2804," ",Z2804)</f>
        <v xml:space="preserve">&gt;_ </v>
      </c>
      <c r="AB2804" s="44">
        <f>P2804</f>
        <v>0</v>
      </c>
      <c r="AH2804" s="45">
        <v>2803</v>
      </c>
    </row>
    <row r="2805" spans="1:34" ht="14.25" customHeight="1" thickTop="1" thickBot="1" x14ac:dyDescent="0.25">
      <c r="A2805" s="71">
        <v>100</v>
      </c>
      <c r="B2805" s="53">
        <f>(I2805/1000)/(A2805/1000000)</f>
        <v>0</v>
      </c>
      <c r="F2805" s="81"/>
      <c r="I2805" s="49"/>
      <c r="J2805" s="95"/>
      <c r="L2805" s="50"/>
      <c r="N2805" s="75"/>
      <c r="O2805" s="61"/>
      <c r="Q2805" s="56"/>
      <c r="S2805" s="62"/>
      <c r="T2805" s="73"/>
      <c r="U2805" s="62"/>
      <c r="V2805" s="62"/>
      <c r="W2805" s="52"/>
      <c r="X2805" s="57"/>
      <c r="AA2805" s="47" t="str">
        <f>CONCATENATE("&gt;",F2805,"_",C2805," ",Z2805)</f>
        <v xml:space="preserve">&gt;_ </v>
      </c>
      <c r="AB2805" s="44">
        <f>P2805</f>
        <v>0</v>
      </c>
      <c r="AH2805" s="45">
        <v>2804</v>
      </c>
    </row>
    <row r="2806" spans="1:34" ht="14.25" customHeight="1" thickTop="1" thickBot="1" x14ac:dyDescent="0.25">
      <c r="A2806" s="71">
        <v>100</v>
      </c>
      <c r="B2806" s="53">
        <f>(I2806/1000)/(A2806/1000000)</f>
        <v>0</v>
      </c>
      <c r="F2806" s="81"/>
      <c r="I2806" s="49"/>
      <c r="J2806" s="95"/>
      <c r="L2806" s="50"/>
      <c r="N2806" s="75"/>
      <c r="O2806" s="61"/>
      <c r="Q2806" s="56"/>
      <c r="S2806" s="62"/>
      <c r="T2806" s="73"/>
      <c r="U2806" s="62"/>
      <c r="V2806" s="62"/>
      <c r="W2806" s="52"/>
      <c r="X2806" s="57"/>
      <c r="AA2806" s="47" t="str">
        <f>CONCATENATE("&gt;",F2806,"_",C2806," ",Z2806)</f>
        <v xml:space="preserve">&gt;_ </v>
      </c>
      <c r="AB2806" s="44">
        <f>P2806</f>
        <v>0</v>
      </c>
      <c r="AH2806" s="45">
        <v>2805</v>
      </c>
    </row>
    <row r="2807" spans="1:34" ht="14.25" customHeight="1" thickTop="1" thickBot="1" x14ac:dyDescent="0.25">
      <c r="A2807" s="71">
        <v>100</v>
      </c>
      <c r="B2807" s="53">
        <f>(I2807/1000)/(A2807/1000000)</f>
        <v>0</v>
      </c>
      <c r="F2807" s="81"/>
      <c r="I2807" s="49"/>
      <c r="J2807" s="95"/>
      <c r="L2807" s="50"/>
      <c r="N2807" s="75"/>
      <c r="O2807" s="61"/>
      <c r="Q2807" s="56"/>
      <c r="S2807" s="62"/>
      <c r="T2807" s="73"/>
      <c r="U2807" s="62"/>
      <c r="V2807" s="62"/>
      <c r="W2807" s="52"/>
      <c r="X2807" s="57"/>
      <c r="AA2807" s="47" t="str">
        <f>CONCATENATE("&gt;",F2807,"_",C2807," ",Z2807)</f>
        <v xml:space="preserve">&gt;_ </v>
      </c>
      <c r="AB2807" s="44">
        <f>P2807</f>
        <v>0</v>
      </c>
      <c r="AH2807" s="45">
        <v>2806</v>
      </c>
    </row>
    <row r="2808" spans="1:34" ht="14.25" customHeight="1" thickTop="1" thickBot="1" x14ac:dyDescent="0.25">
      <c r="A2808" s="71">
        <v>100</v>
      </c>
      <c r="B2808" s="53">
        <f>(I2808/1000)/(A2808/1000000)</f>
        <v>0</v>
      </c>
      <c r="F2808" s="81"/>
      <c r="I2808" s="49"/>
      <c r="J2808" s="95"/>
      <c r="L2808" s="50"/>
      <c r="N2808" s="75"/>
      <c r="O2808" s="61"/>
      <c r="Q2808" s="56"/>
      <c r="S2808" s="62"/>
      <c r="T2808" s="73"/>
      <c r="U2808" s="62"/>
      <c r="V2808" s="62"/>
      <c r="W2808" s="52"/>
      <c r="X2808" s="57"/>
      <c r="AA2808" s="47" t="str">
        <f>CONCATENATE("&gt;",F2808,"_",C2808," ",Z2808)</f>
        <v xml:space="preserve">&gt;_ </v>
      </c>
      <c r="AB2808" s="44">
        <f>P2808</f>
        <v>0</v>
      </c>
      <c r="AH2808" s="45">
        <v>2807</v>
      </c>
    </row>
    <row r="2809" spans="1:34" ht="14.25" customHeight="1" thickTop="1" thickBot="1" x14ac:dyDescent="0.25">
      <c r="A2809" s="71">
        <v>100</v>
      </c>
      <c r="B2809" s="53">
        <f>(I2809/1000)/(A2809/1000000)</f>
        <v>0</v>
      </c>
      <c r="F2809" s="81"/>
      <c r="I2809" s="49"/>
      <c r="J2809" s="95"/>
      <c r="L2809" s="50"/>
      <c r="N2809" s="75"/>
      <c r="O2809" s="61"/>
      <c r="Q2809" s="56"/>
      <c r="S2809" s="62"/>
      <c r="T2809" s="73"/>
      <c r="U2809" s="62"/>
      <c r="V2809" s="62"/>
      <c r="W2809" s="52"/>
      <c r="X2809" s="57"/>
      <c r="AA2809" s="47" t="str">
        <f>CONCATENATE("&gt;",F2809,"_",C2809," ",Z2809)</f>
        <v xml:space="preserve">&gt;_ </v>
      </c>
      <c r="AB2809" s="44">
        <f>P2809</f>
        <v>0</v>
      </c>
      <c r="AH2809" s="45">
        <v>2808</v>
      </c>
    </row>
    <row r="2810" spans="1:34" ht="14.25" customHeight="1" thickTop="1" thickBot="1" x14ac:dyDescent="0.25">
      <c r="A2810" s="71">
        <v>100</v>
      </c>
      <c r="B2810" s="53">
        <f>(I2810/1000)/(A2810/1000000)</f>
        <v>0</v>
      </c>
      <c r="F2810" s="81"/>
      <c r="I2810" s="49"/>
      <c r="J2810" s="95"/>
      <c r="L2810" s="50"/>
      <c r="N2810" s="75"/>
      <c r="O2810" s="61"/>
      <c r="Q2810" s="56"/>
      <c r="S2810" s="62"/>
      <c r="T2810" s="73"/>
      <c r="U2810" s="62"/>
      <c r="V2810" s="62"/>
      <c r="W2810" s="52"/>
      <c r="X2810" s="57"/>
      <c r="AA2810" s="47" t="str">
        <f>CONCATENATE("&gt;",F2810,"_",C2810," ",Z2810)</f>
        <v xml:space="preserve">&gt;_ </v>
      </c>
      <c r="AB2810" s="44">
        <f>P2810</f>
        <v>0</v>
      </c>
      <c r="AH2810" s="45">
        <v>2809</v>
      </c>
    </row>
    <row r="2811" spans="1:34" ht="14.25" customHeight="1" thickTop="1" thickBot="1" x14ac:dyDescent="0.25">
      <c r="A2811" s="71">
        <v>100</v>
      </c>
      <c r="B2811" s="53">
        <f>(I2811/1000)/(A2811/1000000)</f>
        <v>0</v>
      </c>
      <c r="F2811" s="81"/>
      <c r="I2811" s="49"/>
      <c r="J2811" s="95"/>
      <c r="L2811" s="50"/>
      <c r="N2811" s="75"/>
      <c r="O2811" s="61"/>
      <c r="Q2811" s="56"/>
      <c r="S2811" s="62"/>
      <c r="T2811" s="73"/>
      <c r="U2811" s="62"/>
      <c r="V2811" s="62"/>
      <c r="W2811" s="52"/>
      <c r="X2811" s="57"/>
      <c r="AA2811" s="47" t="str">
        <f>CONCATENATE("&gt;",F2811,"_",C2811," ",Z2811)</f>
        <v xml:space="preserve">&gt;_ </v>
      </c>
      <c r="AB2811" s="44">
        <f>P2811</f>
        <v>0</v>
      </c>
      <c r="AH2811" s="45">
        <v>2810</v>
      </c>
    </row>
    <row r="2812" spans="1:34" ht="14.25" customHeight="1" thickTop="1" thickBot="1" x14ac:dyDescent="0.25">
      <c r="A2812" s="71">
        <v>100</v>
      </c>
      <c r="B2812" s="53">
        <f>(I2812/1000)/(A2812/1000000)</f>
        <v>0</v>
      </c>
      <c r="F2812" s="81"/>
      <c r="I2812" s="49"/>
      <c r="J2812" s="95"/>
      <c r="L2812" s="50"/>
      <c r="N2812" s="75"/>
      <c r="O2812" s="61"/>
      <c r="Q2812" s="56"/>
      <c r="S2812" s="62"/>
      <c r="T2812" s="73"/>
      <c r="U2812" s="62"/>
      <c r="V2812" s="62"/>
      <c r="W2812" s="52"/>
      <c r="X2812" s="57"/>
      <c r="AA2812" s="47" t="str">
        <f>CONCATENATE("&gt;",F2812,"_",C2812," ",Z2812)</f>
        <v xml:space="preserve">&gt;_ </v>
      </c>
      <c r="AB2812" s="44">
        <f>P2812</f>
        <v>0</v>
      </c>
      <c r="AH2812" s="45">
        <v>2811</v>
      </c>
    </row>
    <row r="2813" spans="1:34" ht="14.25" customHeight="1" thickTop="1" thickBot="1" x14ac:dyDescent="0.25">
      <c r="A2813" s="71">
        <v>100</v>
      </c>
      <c r="B2813" s="53">
        <f>(I2813/1000)/(A2813/1000000)</f>
        <v>0</v>
      </c>
      <c r="F2813" s="81"/>
      <c r="I2813" s="49"/>
      <c r="J2813" s="95"/>
      <c r="L2813" s="50"/>
      <c r="N2813" s="75"/>
      <c r="O2813" s="61"/>
      <c r="Q2813" s="56"/>
      <c r="S2813" s="62"/>
      <c r="T2813" s="73"/>
      <c r="U2813" s="62"/>
      <c r="V2813" s="62"/>
      <c r="W2813" s="52"/>
      <c r="X2813" s="57"/>
      <c r="AA2813" s="47" t="str">
        <f>CONCATENATE("&gt;",F2813,"_",C2813," ",Z2813)</f>
        <v xml:space="preserve">&gt;_ </v>
      </c>
      <c r="AB2813" s="44">
        <f>P2813</f>
        <v>0</v>
      </c>
      <c r="AH2813" s="45">
        <v>2812</v>
      </c>
    </row>
    <row r="2814" spans="1:34" ht="14.25" customHeight="1" thickTop="1" thickBot="1" x14ac:dyDescent="0.25">
      <c r="A2814" s="71">
        <v>100</v>
      </c>
      <c r="B2814" s="53">
        <f>(I2814/1000)/(A2814/1000000)</f>
        <v>0</v>
      </c>
      <c r="F2814" s="81"/>
      <c r="I2814" s="49"/>
      <c r="J2814" s="95"/>
      <c r="L2814" s="50"/>
      <c r="N2814" s="75"/>
      <c r="O2814" s="61"/>
      <c r="Q2814" s="56"/>
      <c r="S2814" s="62"/>
      <c r="T2814" s="73"/>
      <c r="U2814" s="62"/>
      <c r="V2814" s="62"/>
      <c r="W2814" s="52"/>
      <c r="X2814" s="57"/>
      <c r="AA2814" s="47" t="str">
        <f>CONCATENATE("&gt;",F2814,"_",C2814," ",Z2814)</f>
        <v xml:space="preserve">&gt;_ </v>
      </c>
      <c r="AB2814" s="44">
        <f>P2814</f>
        <v>0</v>
      </c>
      <c r="AH2814" s="45">
        <v>2813</v>
      </c>
    </row>
    <row r="2815" spans="1:34" ht="14.25" customHeight="1" thickTop="1" thickBot="1" x14ac:dyDescent="0.25">
      <c r="A2815" s="71">
        <v>100</v>
      </c>
      <c r="B2815" s="53">
        <f>(I2815/1000)/(A2815/1000000)</f>
        <v>0</v>
      </c>
      <c r="F2815" s="81"/>
      <c r="I2815" s="49"/>
      <c r="J2815" s="95"/>
      <c r="L2815" s="50"/>
      <c r="N2815" s="75"/>
      <c r="O2815" s="61"/>
      <c r="Q2815" s="56"/>
      <c r="S2815" s="62"/>
      <c r="T2815" s="73"/>
      <c r="U2815" s="62"/>
      <c r="V2815" s="62"/>
      <c r="W2815" s="52"/>
      <c r="X2815" s="57"/>
      <c r="AA2815" s="47" t="str">
        <f>CONCATENATE("&gt;",F2815,"_",C2815," ",Z2815)</f>
        <v xml:space="preserve">&gt;_ </v>
      </c>
      <c r="AB2815" s="44">
        <f>P2815</f>
        <v>0</v>
      </c>
      <c r="AH2815" s="45">
        <v>2814</v>
      </c>
    </row>
    <row r="2816" spans="1:34" ht="14.25" customHeight="1" thickTop="1" thickBot="1" x14ac:dyDescent="0.25">
      <c r="A2816" s="71">
        <v>100</v>
      </c>
      <c r="B2816" s="53">
        <f>(I2816/1000)/(A2816/1000000)</f>
        <v>0</v>
      </c>
      <c r="F2816" s="81"/>
      <c r="I2816" s="49"/>
      <c r="J2816" s="95"/>
      <c r="L2816" s="50"/>
      <c r="N2816" s="75"/>
      <c r="O2816" s="61"/>
      <c r="Q2816" s="56"/>
      <c r="S2816" s="62"/>
      <c r="T2816" s="73"/>
      <c r="U2816" s="62"/>
      <c r="V2816" s="62"/>
      <c r="W2816" s="52"/>
      <c r="X2816" s="57"/>
      <c r="AA2816" s="47" t="str">
        <f>CONCATENATE("&gt;",F2816,"_",C2816," ",Z2816)</f>
        <v xml:space="preserve">&gt;_ </v>
      </c>
      <c r="AB2816" s="44">
        <f>P2816</f>
        <v>0</v>
      </c>
      <c r="AH2816" s="45">
        <v>2815</v>
      </c>
    </row>
    <row r="2817" spans="1:34" ht="14.25" customHeight="1" thickTop="1" thickBot="1" x14ac:dyDescent="0.25">
      <c r="A2817" s="71">
        <v>100</v>
      </c>
      <c r="B2817" s="53">
        <f>(I2817/1000)/(A2817/1000000)</f>
        <v>0</v>
      </c>
      <c r="F2817" s="81"/>
      <c r="I2817" s="49"/>
      <c r="J2817" s="95"/>
      <c r="L2817" s="50"/>
      <c r="N2817" s="75"/>
      <c r="O2817" s="61"/>
      <c r="Q2817" s="56"/>
      <c r="S2817" s="62"/>
      <c r="T2817" s="73"/>
      <c r="U2817" s="62"/>
      <c r="V2817" s="62"/>
      <c r="W2817" s="52"/>
      <c r="X2817" s="57"/>
      <c r="AA2817" s="47" t="str">
        <f>CONCATENATE("&gt;",F2817,"_",C2817," ",Z2817)</f>
        <v xml:space="preserve">&gt;_ </v>
      </c>
      <c r="AB2817" s="44">
        <f>P2817</f>
        <v>0</v>
      </c>
      <c r="AH2817" s="45">
        <v>2816</v>
      </c>
    </row>
    <row r="2818" spans="1:34" ht="14.25" customHeight="1" thickTop="1" thickBot="1" x14ac:dyDescent="0.25">
      <c r="A2818" s="71">
        <v>100</v>
      </c>
      <c r="B2818" s="53">
        <f>(I2818/1000)/(A2818/1000000)</f>
        <v>0</v>
      </c>
      <c r="F2818" s="81"/>
      <c r="I2818" s="49"/>
      <c r="J2818" s="95"/>
      <c r="L2818" s="50"/>
      <c r="N2818" s="75"/>
      <c r="O2818" s="61"/>
      <c r="Q2818" s="56"/>
      <c r="S2818" s="62"/>
      <c r="T2818" s="73"/>
      <c r="U2818" s="62"/>
      <c r="V2818" s="62"/>
      <c r="W2818" s="52"/>
      <c r="X2818" s="57"/>
      <c r="AA2818" s="47" t="str">
        <f>CONCATENATE("&gt;",F2818,"_",C2818," ",Z2818)</f>
        <v xml:space="preserve">&gt;_ </v>
      </c>
      <c r="AB2818" s="44">
        <f>P2818</f>
        <v>0</v>
      </c>
      <c r="AH2818" s="45">
        <v>2817</v>
      </c>
    </row>
    <row r="2819" spans="1:34" ht="14.25" customHeight="1" thickTop="1" thickBot="1" x14ac:dyDescent="0.25">
      <c r="A2819" s="71">
        <v>100</v>
      </c>
      <c r="B2819" s="53">
        <f>(I2819/1000)/(A2819/1000000)</f>
        <v>0</v>
      </c>
      <c r="F2819" s="81"/>
      <c r="I2819" s="49"/>
      <c r="J2819" s="95"/>
      <c r="L2819" s="50"/>
      <c r="N2819" s="75"/>
      <c r="O2819" s="61"/>
      <c r="Q2819" s="56"/>
      <c r="S2819" s="62"/>
      <c r="T2819" s="73"/>
      <c r="U2819" s="62"/>
      <c r="V2819" s="62"/>
      <c r="W2819" s="52"/>
      <c r="X2819" s="57"/>
      <c r="AA2819" s="47" t="str">
        <f>CONCATENATE("&gt;",F2819,"_",C2819," ",Z2819)</f>
        <v xml:space="preserve">&gt;_ </v>
      </c>
      <c r="AB2819" s="44">
        <f>P2819</f>
        <v>0</v>
      </c>
      <c r="AH2819" s="45">
        <v>2818</v>
      </c>
    </row>
    <row r="2820" spans="1:34" ht="14.25" customHeight="1" thickTop="1" thickBot="1" x14ac:dyDescent="0.25">
      <c r="A2820" s="71">
        <v>100</v>
      </c>
      <c r="B2820" s="53">
        <f>(I2820/1000)/(A2820/1000000)</f>
        <v>0</v>
      </c>
      <c r="F2820" s="81"/>
      <c r="I2820" s="49"/>
      <c r="J2820" s="95"/>
      <c r="L2820" s="50"/>
      <c r="N2820" s="75"/>
      <c r="O2820" s="61"/>
      <c r="Q2820" s="56"/>
      <c r="S2820" s="62"/>
      <c r="T2820" s="73"/>
      <c r="U2820" s="62"/>
      <c r="V2820" s="62"/>
      <c r="W2820" s="52"/>
      <c r="X2820" s="57"/>
      <c r="AA2820" s="47" t="str">
        <f>CONCATENATE("&gt;",F2820,"_",C2820," ",Z2820)</f>
        <v xml:space="preserve">&gt;_ </v>
      </c>
      <c r="AB2820" s="44">
        <f>P2820</f>
        <v>0</v>
      </c>
      <c r="AH2820" s="45">
        <v>2819</v>
      </c>
    </row>
    <row r="2821" spans="1:34" ht="14.25" customHeight="1" thickTop="1" thickBot="1" x14ac:dyDescent="0.25">
      <c r="A2821" s="71">
        <v>100</v>
      </c>
      <c r="B2821" s="53">
        <f>(I2821/1000)/(A2821/1000000)</f>
        <v>0</v>
      </c>
      <c r="F2821" s="81"/>
      <c r="I2821" s="49"/>
      <c r="J2821" s="95"/>
      <c r="L2821" s="50"/>
      <c r="N2821" s="75"/>
      <c r="O2821" s="61"/>
      <c r="Q2821" s="56"/>
      <c r="S2821" s="62"/>
      <c r="T2821" s="73"/>
      <c r="U2821" s="62"/>
      <c r="V2821" s="62"/>
      <c r="W2821" s="52"/>
      <c r="X2821" s="57"/>
      <c r="AA2821" s="47" t="str">
        <f>CONCATENATE("&gt;",F2821,"_",C2821," ",Z2821)</f>
        <v xml:space="preserve">&gt;_ </v>
      </c>
      <c r="AB2821" s="44">
        <f>P2821</f>
        <v>0</v>
      </c>
      <c r="AH2821" s="45">
        <v>2820</v>
      </c>
    </row>
    <row r="2822" spans="1:34" ht="14.25" customHeight="1" thickTop="1" thickBot="1" x14ac:dyDescent="0.25">
      <c r="A2822" s="71">
        <v>100</v>
      </c>
      <c r="B2822" s="53">
        <f>(I2822/1000)/(A2822/1000000)</f>
        <v>0</v>
      </c>
      <c r="F2822" s="81"/>
      <c r="I2822" s="49"/>
      <c r="J2822" s="95"/>
      <c r="L2822" s="50"/>
      <c r="N2822" s="75"/>
      <c r="O2822" s="61"/>
      <c r="Q2822" s="56"/>
      <c r="S2822" s="62"/>
      <c r="T2822" s="73"/>
      <c r="U2822" s="62"/>
      <c r="V2822" s="62"/>
      <c r="W2822" s="52"/>
      <c r="X2822" s="57"/>
      <c r="AA2822" s="47" t="str">
        <f>CONCATENATE("&gt;",F2822,"_",C2822," ",Z2822)</f>
        <v xml:space="preserve">&gt;_ </v>
      </c>
      <c r="AB2822" s="44">
        <f>P2822</f>
        <v>0</v>
      </c>
      <c r="AH2822" s="45">
        <v>2821</v>
      </c>
    </row>
    <row r="2823" spans="1:34" ht="14.25" customHeight="1" thickTop="1" thickBot="1" x14ac:dyDescent="0.25">
      <c r="A2823" s="71">
        <v>100</v>
      </c>
      <c r="B2823" s="53">
        <f>(I2823/1000)/(A2823/1000000)</f>
        <v>0</v>
      </c>
      <c r="F2823" s="81"/>
      <c r="I2823" s="49"/>
      <c r="J2823" s="95"/>
      <c r="L2823" s="50"/>
      <c r="N2823" s="75"/>
      <c r="O2823" s="61"/>
      <c r="Q2823" s="56"/>
      <c r="S2823" s="62"/>
      <c r="T2823" s="73"/>
      <c r="U2823" s="62"/>
      <c r="V2823" s="62"/>
      <c r="W2823" s="52"/>
      <c r="X2823" s="57"/>
      <c r="AA2823" s="47" t="str">
        <f>CONCATENATE("&gt;",F2823,"_",C2823," ",Z2823)</f>
        <v xml:space="preserve">&gt;_ </v>
      </c>
      <c r="AB2823" s="44">
        <f>P2823</f>
        <v>0</v>
      </c>
      <c r="AH2823" s="45">
        <v>2822</v>
      </c>
    </row>
    <row r="2824" spans="1:34" ht="14.25" customHeight="1" thickTop="1" thickBot="1" x14ac:dyDescent="0.25">
      <c r="A2824" s="71">
        <v>100</v>
      </c>
      <c r="B2824" s="53">
        <f>(I2824/1000)/(A2824/1000000)</f>
        <v>0</v>
      </c>
      <c r="F2824" s="81"/>
      <c r="I2824" s="49"/>
      <c r="J2824" s="95"/>
      <c r="L2824" s="50"/>
      <c r="N2824" s="75"/>
      <c r="O2824" s="61"/>
      <c r="Q2824" s="56"/>
      <c r="S2824" s="62"/>
      <c r="T2824" s="73"/>
      <c r="U2824" s="62"/>
      <c r="V2824" s="62"/>
      <c r="W2824" s="52"/>
      <c r="X2824" s="57"/>
      <c r="AA2824" s="47" t="str">
        <f>CONCATENATE("&gt;",F2824,"_",C2824," ",Z2824)</f>
        <v xml:space="preserve">&gt;_ </v>
      </c>
      <c r="AB2824" s="44">
        <f>P2824</f>
        <v>0</v>
      </c>
      <c r="AH2824" s="45">
        <v>2823</v>
      </c>
    </row>
    <row r="2825" spans="1:34" ht="14.25" customHeight="1" thickTop="1" x14ac:dyDescent="0.2"/>
  </sheetData>
  <protectedRanges>
    <protectedRange sqref="F237 F77:F79 F520" name="mix2_1"/>
  </protectedRanges>
  <autoFilter ref="A1:AH2824">
    <sortState ref="A2:AH2824">
      <sortCondition ref="AH1:AH2824"/>
    </sortState>
  </autoFilter>
  <phoneticPr fontId="8" type="noConversion"/>
  <conditionalFormatting sqref="AH1:AH1048576">
    <cfRule type="duplicateValues" dxfId="748" priority="15"/>
  </conditionalFormatting>
  <conditionalFormatting sqref="A1:B1048576">
    <cfRule type="cellIs" dxfId="747" priority="22" operator="equal">
      <formula>0</formula>
    </cfRule>
  </conditionalFormatting>
  <conditionalFormatting sqref="X1:X1048576">
    <cfRule type="cellIs" dxfId="746" priority="19" operator="equal">
      <formula>0</formula>
    </cfRule>
  </conditionalFormatting>
  <conditionalFormatting sqref="C1:C1048576">
    <cfRule type="duplicateValues" dxfId="745" priority="4"/>
  </conditionalFormatting>
  <conditionalFormatting sqref="W1:W1048576">
    <cfRule type="duplicateValues" dxfId="744" priority="10"/>
  </conditionalFormatting>
  <conditionalFormatting sqref="F1:F1048576">
    <cfRule type="duplicateValues" dxfId="743" priority="2"/>
  </conditionalFormatting>
  <conditionalFormatting sqref="P1:P1048576">
    <cfRule type="duplicateValues" dxfId="742" priority="3"/>
  </conditionalFormatting>
  <pageMargins left="0.25" right="0.25" top="0.62" bottom="0.37" header="0.46" footer="0.3"/>
  <pageSetup paperSize="9" scale="90" fitToHeight="18" orientation="landscape" horizontalDpi="300" verticalDpi="300" r:id="rId1"/>
  <headerFooter alignWithMargins="0">
    <oddHeader>&amp;L&amp;P of &amp;N&amp;R&amp;D &amp;T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Y3138"/>
  <sheetViews>
    <sheetView topLeftCell="A3095" zoomScale="70" zoomScaleNormal="70" zoomScaleSheetLayoutView="100" workbookViewId="0">
      <pane ySplit="22170" topLeftCell="A3100"/>
      <selection activeCell="A3014" sqref="A3014:L3113"/>
      <selection pane="bottomLeft" activeCell="M3116" sqref="M3116"/>
    </sheetView>
  </sheetViews>
  <sheetFormatPr baseColWidth="10" defaultRowHeight="12.75" x14ac:dyDescent="0.2"/>
  <cols>
    <col min="1" max="1" width="6.5703125" style="1" customWidth="1"/>
    <col min="2" max="2" width="29.5703125" customWidth="1"/>
    <col min="3" max="3" width="8.42578125" customWidth="1"/>
    <col min="4" max="4" width="3.5703125" bestFit="1" customWidth="1"/>
    <col min="5" max="5" width="8.7109375" customWidth="1"/>
    <col min="6" max="6" width="3.5703125" bestFit="1" customWidth="1"/>
    <col min="7" max="7" width="8.7109375" customWidth="1"/>
    <col min="8" max="8" width="4.5703125" bestFit="1" customWidth="1"/>
    <col min="9" max="9" width="7.28515625" customWidth="1"/>
    <col min="10" max="10" width="5" bestFit="1" customWidth="1"/>
    <col min="11" max="11" width="8.7109375" customWidth="1"/>
    <col min="12" max="12" width="9" customWidth="1"/>
    <col min="16" max="16" width="18.7109375" customWidth="1"/>
  </cols>
  <sheetData>
    <row r="1" spans="1:18" ht="13.5" thickBot="1" x14ac:dyDescent="0.25">
      <c r="R1" s="24" t="s">
        <v>362</v>
      </c>
    </row>
    <row r="2" spans="1:18" ht="17.25" thickTop="1" thickBot="1" x14ac:dyDescent="0.3">
      <c r="A2" s="30">
        <v>1</v>
      </c>
      <c r="B2" s="30">
        <v>1</v>
      </c>
      <c r="G2" t="s">
        <v>333</v>
      </c>
      <c r="J2" s="33">
        <v>25</v>
      </c>
      <c r="K2" t="s">
        <v>334</v>
      </c>
      <c r="L2" s="79">
        <f>J2/C3</f>
        <v>2</v>
      </c>
      <c r="N2" s="24" t="s">
        <v>884</v>
      </c>
      <c r="R2">
        <v>1</v>
      </c>
    </row>
    <row r="3" spans="1:18" ht="16.5" thickTop="1" thickBot="1" x14ac:dyDescent="0.25">
      <c r="A3" s="1">
        <f>A2</f>
        <v>1</v>
      </c>
      <c r="B3" s="27" t="s">
        <v>572</v>
      </c>
      <c r="C3" s="9">
        <v>12.5</v>
      </c>
      <c r="D3" t="s">
        <v>63</v>
      </c>
      <c r="G3" t="s">
        <v>332</v>
      </c>
      <c r="J3">
        <f>C4/(J2/C3)</f>
        <v>100</v>
      </c>
      <c r="K3" s="11"/>
      <c r="N3" s="24" t="s">
        <v>884</v>
      </c>
      <c r="R3">
        <v>2</v>
      </c>
    </row>
    <row r="4" spans="1:18" ht="14.25" thickTop="1" thickBot="1" x14ac:dyDescent="0.25">
      <c r="B4" t="s">
        <v>55</v>
      </c>
      <c r="C4" s="9">
        <v>200</v>
      </c>
      <c r="D4" t="s">
        <v>53</v>
      </c>
      <c r="K4" s="12"/>
      <c r="N4" s="24" t="s">
        <v>884</v>
      </c>
      <c r="R4">
        <v>3</v>
      </c>
    </row>
    <row r="5" spans="1:18" ht="4.5" customHeight="1" thickTop="1" x14ac:dyDescent="0.2">
      <c r="N5" s="24" t="s">
        <v>884</v>
      </c>
      <c r="R5">
        <v>4</v>
      </c>
    </row>
    <row r="6" spans="1:18" x14ac:dyDescent="0.2">
      <c r="C6" s="4" t="s">
        <v>56</v>
      </c>
      <c r="D6" s="18"/>
      <c r="E6" s="4" t="s">
        <v>69</v>
      </c>
      <c r="F6" s="19"/>
      <c r="G6" s="4" t="s">
        <v>70</v>
      </c>
      <c r="H6" s="19"/>
      <c r="I6" s="20" t="s">
        <v>60</v>
      </c>
      <c r="J6" s="21" t="s">
        <v>62</v>
      </c>
      <c r="K6" s="22" t="s">
        <v>64</v>
      </c>
      <c r="N6" s="24" t="s">
        <v>884</v>
      </c>
      <c r="R6">
        <v>5</v>
      </c>
    </row>
    <row r="7" spans="1:18" ht="15.75" thickBot="1" x14ac:dyDescent="0.3">
      <c r="A7" s="87">
        <v>79</v>
      </c>
      <c r="B7" s="47" t="s">
        <v>618</v>
      </c>
      <c r="C7" s="16">
        <v>100</v>
      </c>
      <c r="D7" s="7" t="s">
        <v>59</v>
      </c>
      <c r="E7" s="25">
        <f>$G7*$C$3</f>
        <v>10</v>
      </c>
      <c r="F7" s="3" t="s">
        <v>59</v>
      </c>
      <c r="G7" s="17">
        <v>0.8</v>
      </c>
      <c r="H7" s="3" t="s">
        <v>59</v>
      </c>
      <c r="I7" s="23">
        <f>E7*$C$4</f>
        <v>2000</v>
      </c>
      <c r="J7" s="10" t="s">
        <v>61</v>
      </c>
      <c r="K7" s="8">
        <f>I7/C7</f>
        <v>20</v>
      </c>
      <c r="N7" s="24" t="s">
        <v>884</v>
      </c>
      <c r="R7">
        <v>6</v>
      </c>
    </row>
    <row r="8" spans="1:18" ht="16.5" thickTop="1" thickBot="1" x14ac:dyDescent="0.3">
      <c r="A8" s="87">
        <v>80</v>
      </c>
      <c r="B8" s="47" t="s">
        <v>619</v>
      </c>
      <c r="C8" s="14">
        <v>100</v>
      </c>
      <c r="D8" s="7" t="s">
        <v>59</v>
      </c>
      <c r="E8" s="25">
        <f>$G8*$C$3</f>
        <v>10</v>
      </c>
      <c r="F8" s="3" t="s">
        <v>59</v>
      </c>
      <c r="G8" s="17">
        <v>0.8</v>
      </c>
      <c r="H8" s="3" t="s">
        <v>59</v>
      </c>
      <c r="I8" s="23">
        <f>E8*$C$4</f>
        <v>2000</v>
      </c>
      <c r="J8" s="10" t="s">
        <v>61</v>
      </c>
      <c r="K8" s="8">
        <f>I8/C8</f>
        <v>20</v>
      </c>
      <c r="N8" s="24" t="s">
        <v>884</v>
      </c>
      <c r="R8">
        <v>7</v>
      </c>
    </row>
    <row r="9" spans="1:18" ht="16.5" thickTop="1" thickBot="1" x14ac:dyDescent="0.3">
      <c r="A9" s="87">
        <v>81</v>
      </c>
      <c r="B9" s="78" t="s">
        <v>620</v>
      </c>
      <c r="C9" s="14">
        <v>100</v>
      </c>
      <c r="D9" s="7" t="s">
        <v>59</v>
      </c>
      <c r="E9" s="26">
        <f>$G9*$C$3</f>
        <v>1.25</v>
      </c>
      <c r="F9" s="3" t="s">
        <v>59</v>
      </c>
      <c r="G9" s="9">
        <v>0.1</v>
      </c>
      <c r="H9" s="3" t="s">
        <v>59</v>
      </c>
      <c r="I9" s="23">
        <f>E9*$C$4</f>
        <v>250</v>
      </c>
      <c r="J9" s="10" t="s">
        <v>61</v>
      </c>
      <c r="K9" s="15">
        <f>I9/C9</f>
        <v>2.5</v>
      </c>
      <c r="N9" s="24" t="s">
        <v>884</v>
      </c>
      <c r="R9">
        <v>8</v>
      </c>
    </row>
    <row r="10" spans="1:18" ht="15.75" thickTop="1" x14ac:dyDescent="0.25">
      <c r="B10" t="s">
        <v>180</v>
      </c>
      <c r="D10" s="3"/>
      <c r="F10" s="3"/>
      <c r="H10" s="3"/>
      <c r="I10" s="2"/>
      <c r="J10" s="6"/>
      <c r="K10" s="8">
        <f>$C$4-SUM(K7:K9)</f>
        <v>157.5</v>
      </c>
      <c r="N10" s="24" t="s">
        <v>884</v>
      </c>
      <c r="R10">
        <v>9</v>
      </c>
    </row>
    <row r="11" spans="1:18" s="13" customFormat="1" ht="3.75" customHeight="1" thickBot="1" x14ac:dyDescent="0.25">
      <c r="A11" s="34"/>
      <c r="N11" s="24" t="s">
        <v>884</v>
      </c>
      <c r="R11">
        <v>10</v>
      </c>
    </row>
    <row r="12" spans="1:18" ht="17.25" thickTop="1" thickBot="1" x14ac:dyDescent="0.3">
      <c r="A12" s="30" t="s">
        <v>1691</v>
      </c>
      <c r="B12" s="30">
        <v>1</v>
      </c>
      <c r="G12" t="s">
        <v>333</v>
      </c>
      <c r="J12" s="33">
        <v>25</v>
      </c>
      <c r="K12" t="s">
        <v>334</v>
      </c>
      <c r="L12" s="79">
        <f>J12/C13</f>
        <v>2</v>
      </c>
      <c r="N12" s="24" t="s">
        <v>884</v>
      </c>
      <c r="R12">
        <v>11</v>
      </c>
    </row>
    <row r="13" spans="1:18" ht="16.5" thickTop="1" thickBot="1" x14ac:dyDescent="0.25">
      <c r="A13" s="1" t="str">
        <f>A12</f>
        <v>1a</v>
      </c>
      <c r="B13" s="27" t="s">
        <v>572</v>
      </c>
      <c r="C13" s="9">
        <v>12.5</v>
      </c>
      <c r="D13" t="s">
        <v>63</v>
      </c>
      <c r="G13" t="s">
        <v>332</v>
      </c>
      <c r="J13">
        <f>C14/(J12/C13)</f>
        <v>100</v>
      </c>
      <c r="K13" s="11"/>
      <c r="N13" s="24" t="s">
        <v>884</v>
      </c>
      <c r="R13">
        <v>12</v>
      </c>
    </row>
    <row r="14" spans="1:18" ht="14.25" thickTop="1" thickBot="1" x14ac:dyDescent="0.25">
      <c r="B14" t="s">
        <v>55</v>
      </c>
      <c r="C14" s="9">
        <v>200</v>
      </c>
      <c r="D14" t="s">
        <v>53</v>
      </c>
      <c r="K14" s="12"/>
      <c r="N14" s="24" t="s">
        <v>884</v>
      </c>
      <c r="R14">
        <v>13</v>
      </c>
    </row>
    <row r="15" spans="1:18" ht="4.5" customHeight="1" thickTop="1" x14ac:dyDescent="0.2">
      <c r="N15" s="24" t="s">
        <v>884</v>
      </c>
      <c r="R15">
        <v>14</v>
      </c>
    </row>
    <row r="16" spans="1:18" x14ac:dyDescent="0.2">
      <c r="C16" s="4" t="s">
        <v>56</v>
      </c>
      <c r="D16" s="18"/>
      <c r="E16" s="4" t="s">
        <v>69</v>
      </c>
      <c r="F16" s="19"/>
      <c r="G16" s="4" t="s">
        <v>70</v>
      </c>
      <c r="H16" s="19"/>
      <c r="I16" s="20" t="s">
        <v>60</v>
      </c>
      <c r="J16" s="21" t="s">
        <v>62</v>
      </c>
      <c r="K16" s="22" t="s">
        <v>64</v>
      </c>
      <c r="N16" s="24" t="s">
        <v>884</v>
      </c>
      <c r="R16">
        <v>15</v>
      </c>
    </row>
    <row r="17" spans="1:18" ht="15.75" thickBot="1" x14ac:dyDescent="0.3">
      <c r="A17" s="87"/>
      <c r="B17" s="47" t="s">
        <v>618</v>
      </c>
      <c r="C17" s="16">
        <v>100</v>
      </c>
      <c r="D17" s="7" t="s">
        <v>59</v>
      </c>
      <c r="E17" s="25">
        <f>$G17*$C$3</f>
        <v>10</v>
      </c>
      <c r="F17" s="3" t="s">
        <v>59</v>
      </c>
      <c r="G17" s="17">
        <v>0.8</v>
      </c>
      <c r="H17" s="3" t="s">
        <v>59</v>
      </c>
      <c r="I17" s="23">
        <f>E17*$C$4</f>
        <v>2000</v>
      </c>
      <c r="J17" s="10" t="s">
        <v>61</v>
      </c>
      <c r="K17" s="8">
        <f>I17/C17</f>
        <v>20</v>
      </c>
      <c r="N17" s="24" t="s">
        <v>884</v>
      </c>
      <c r="R17">
        <v>16</v>
      </c>
    </row>
    <row r="18" spans="1:18" ht="16.5" thickTop="1" thickBot="1" x14ac:dyDescent="0.3">
      <c r="A18" s="87"/>
      <c r="B18" s="47" t="s">
        <v>619</v>
      </c>
      <c r="C18" s="14">
        <v>100</v>
      </c>
      <c r="D18" s="7" t="s">
        <v>59</v>
      </c>
      <c r="E18" s="25">
        <f>$G18*$C$3</f>
        <v>10</v>
      </c>
      <c r="F18" s="3" t="s">
        <v>59</v>
      </c>
      <c r="G18" s="17">
        <v>0.8</v>
      </c>
      <c r="H18" s="3" t="s">
        <v>59</v>
      </c>
      <c r="I18" s="23">
        <f>E18*$C$4</f>
        <v>2000</v>
      </c>
      <c r="J18" s="10" t="s">
        <v>61</v>
      </c>
      <c r="K18" s="8">
        <f>I18/C18</f>
        <v>20</v>
      </c>
      <c r="N18" s="24" t="s">
        <v>884</v>
      </c>
      <c r="R18">
        <v>17</v>
      </c>
    </row>
    <row r="19" spans="1:18" ht="16.5" thickTop="1" thickBot="1" x14ac:dyDescent="0.3">
      <c r="A19" s="87"/>
      <c r="B19" s="78" t="s">
        <v>620</v>
      </c>
      <c r="C19" s="14">
        <v>100</v>
      </c>
      <c r="D19" s="7" t="s">
        <v>59</v>
      </c>
      <c r="E19" s="26">
        <f>$G19*$C$3</f>
        <v>1.25</v>
      </c>
      <c r="F19" s="3" t="s">
        <v>59</v>
      </c>
      <c r="G19" s="9">
        <v>0.1</v>
      </c>
      <c r="H19" s="3" t="s">
        <v>59</v>
      </c>
      <c r="I19" s="23">
        <f>E19*$C$4</f>
        <v>250</v>
      </c>
      <c r="J19" s="10" t="s">
        <v>61</v>
      </c>
      <c r="K19" s="15">
        <f>I19/C19</f>
        <v>2.5</v>
      </c>
      <c r="N19" s="24" t="s">
        <v>884</v>
      </c>
      <c r="R19">
        <v>18</v>
      </c>
    </row>
    <row r="20" spans="1:18" ht="15.75" thickTop="1" x14ac:dyDescent="0.25">
      <c r="B20" t="s">
        <v>180</v>
      </c>
      <c r="D20" s="3"/>
      <c r="F20" s="3"/>
      <c r="H20" s="3"/>
      <c r="I20" s="2"/>
      <c r="J20" s="6"/>
      <c r="K20" s="8">
        <f>$C$4-SUM(K17:K19)</f>
        <v>157.5</v>
      </c>
      <c r="N20" s="24" t="s">
        <v>884</v>
      </c>
      <c r="R20">
        <v>19</v>
      </c>
    </row>
    <row r="21" spans="1:18" s="13" customFormat="1" ht="3.75" customHeight="1" thickBot="1" x14ac:dyDescent="0.25">
      <c r="A21" s="34"/>
      <c r="N21" s="24" t="s">
        <v>884</v>
      </c>
      <c r="R21">
        <v>20</v>
      </c>
    </row>
    <row r="22" spans="1:18" ht="17.25" thickTop="1" thickBot="1" x14ac:dyDescent="0.3">
      <c r="A22" s="30">
        <v>2</v>
      </c>
      <c r="B22" s="30">
        <v>2</v>
      </c>
      <c r="G22" t="s">
        <v>333</v>
      </c>
      <c r="J22" s="33">
        <v>25</v>
      </c>
      <c r="K22" t="s">
        <v>334</v>
      </c>
      <c r="L22" s="79">
        <f>J22/C23</f>
        <v>2</v>
      </c>
      <c r="N22" s="24" t="s">
        <v>1302</v>
      </c>
      <c r="R22">
        <v>21</v>
      </c>
    </row>
    <row r="23" spans="1:18" ht="16.5" thickTop="1" thickBot="1" x14ac:dyDescent="0.25">
      <c r="A23" s="1">
        <f>A22</f>
        <v>2</v>
      </c>
      <c r="B23" s="27" t="s">
        <v>573</v>
      </c>
      <c r="C23" s="9">
        <v>12.5</v>
      </c>
      <c r="D23" t="s">
        <v>63</v>
      </c>
      <c r="G23" t="s">
        <v>332</v>
      </c>
      <c r="J23">
        <f>C24/(J22/C23)</f>
        <v>400</v>
      </c>
      <c r="K23" s="11"/>
      <c r="N23" s="24" t="s">
        <v>1302</v>
      </c>
      <c r="R23">
        <v>22</v>
      </c>
    </row>
    <row r="24" spans="1:18" ht="14.25" thickTop="1" thickBot="1" x14ac:dyDescent="0.25">
      <c r="B24" t="s">
        <v>55</v>
      </c>
      <c r="C24" s="9">
        <v>800</v>
      </c>
      <c r="D24" t="s">
        <v>53</v>
      </c>
      <c r="K24" s="12"/>
      <c r="N24" s="24" t="s">
        <v>1302</v>
      </c>
      <c r="R24">
        <v>23</v>
      </c>
    </row>
    <row r="25" spans="1:18" ht="3.75" customHeight="1" thickTop="1" x14ac:dyDescent="0.2">
      <c r="N25" s="24" t="s">
        <v>1302</v>
      </c>
      <c r="R25">
        <v>24</v>
      </c>
    </row>
    <row r="26" spans="1:18" x14ac:dyDescent="0.2">
      <c r="C26" s="4" t="s">
        <v>56</v>
      </c>
      <c r="D26" s="18"/>
      <c r="E26" s="4" t="s">
        <v>69</v>
      </c>
      <c r="F26" s="19"/>
      <c r="G26" s="4" t="s">
        <v>70</v>
      </c>
      <c r="H26" s="19"/>
      <c r="I26" s="20" t="s">
        <v>60</v>
      </c>
      <c r="J26" s="21" t="s">
        <v>62</v>
      </c>
      <c r="K26" s="22" t="s">
        <v>64</v>
      </c>
      <c r="N26" s="24" t="s">
        <v>1302</v>
      </c>
      <c r="R26">
        <v>25</v>
      </c>
    </row>
    <row r="27" spans="1:18" ht="15.75" thickBot="1" x14ac:dyDescent="0.3">
      <c r="A27" s="1">
        <v>76</v>
      </c>
      <c r="B27" t="s">
        <v>183</v>
      </c>
      <c r="C27" s="16">
        <v>100</v>
      </c>
      <c r="D27" s="7" t="s">
        <v>59</v>
      </c>
      <c r="E27" s="25">
        <f>$G27*C23</f>
        <v>2.5</v>
      </c>
      <c r="F27" s="3" t="s">
        <v>59</v>
      </c>
      <c r="G27" s="17">
        <v>0.2</v>
      </c>
      <c r="H27" s="3" t="s">
        <v>59</v>
      </c>
      <c r="I27" s="23">
        <f>E27*C24</f>
        <v>2000</v>
      </c>
      <c r="J27" s="10" t="s">
        <v>61</v>
      </c>
      <c r="K27" s="8">
        <f>I27/C27</f>
        <v>20</v>
      </c>
      <c r="N27" s="24" t="s">
        <v>1302</v>
      </c>
      <c r="R27">
        <v>26</v>
      </c>
    </row>
    <row r="28" spans="1:18" ht="16.5" thickTop="1" thickBot="1" x14ac:dyDescent="0.3">
      <c r="A28" s="1">
        <v>73</v>
      </c>
      <c r="B28" t="s">
        <v>182</v>
      </c>
      <c r="C28" s="14">
        <v>100</v>
      </c>
      <c r="D28" s="7" t="s">
        <v>59</v>
      </c>
      <c r="E28" s="25">
        <f>$G28*C23</f>
        <v>2.5</v>
      </c>
      <c r="F28" s="3" t="s">
        <v>59</v>
      </c>
      <c r="G28" s="17">
        <v>0.2</v>
      </c>
      <c r="H28" s="3" t="s">
        <v>59</v>
      </c>
      <c r="I28" s="23">
        <f>E28*C24</f>
        <v>2000</v>
      </c>
      <c r="J28" s="10" t="s">
        <v>61</v>
      </c>
      <c r="K28" s="8">
        <f>I28/C28</f>
        <v>20</v>
      </c>
      <c r="N28" s="24" t="s">
        <v>1302</v>
      </c>
      <c r="R28">
        <v>27</v>
      </c>
    </row>
    <row r="29" spans="1:18" ht="16.5" thickTop="1" thickBot="1" x14ac:dyDescent="0.3">
      <c r="A29" s="1">
        <v>78</v>
      </c>
      <c r="B29" t="s">
        <v>184</v>
      </c>
      <c r="C29" s="14">
        <v>100</v>
      </c>
      <c r="D29" s="7" t="s">
        <v>59</v>
      </c>
      <c r="E29" s="26">
        <f>$G29*C23</f>
        <v>1.25</v>
      </c>
      <c r="F29" s="3" t="s">
        <v>59</v>
      </c>
      <c r="G29" s="9">
        <v>0.1</v>
      </c>
      <c r="H29" s="3" t="s">
        <v>59</v>
      </c>
      <c r="I29" s="23">
        <f>E29*C24</f>
        <v>1000</v>
      </c>
      <c r="J29" s="10" t="s">
        <v>61</v>
      </c>
      <c r="K29" s="15">
        <f>I29/C29</f>
        <v>10</v>
      </c>
      <c r="N29" s="24" t="s">
        <v>1302</v>
      </c>
      <c r="R29">
        <v>28</v>
      </c>
    </row>
    <row r="30" spans="1:18" ht="15.75" thickTop="1" x14ac:dyDescent="0.25">
      <c r="B30" t="s">
        <v>180</v>
      </c>
      <c r="D30" s="3"/>
      <c r="F30" s="3"/>
      <c r="H30" s="3"/>
      <c r="I30" s="2"/>
      <c r="J30" s="6"/>
      <c r="K30" s="8">
        <f>C24-SUM(K27:K29)</f>
        <v>750</v>
      </c>
      <c r="N30" s="24" t="s">
        <v>1302</v>
      </c>
      <c r="R30">
        <v>29</v>
      </c>
    </row>
    <row r="31" spans="1:18" s="13" customFormat="1" ht="2.25" customHeight="1" thickBot="1" x14ac:dyDescent="0.25">
      <c r="A31" s="34"/>
      <c r="N31" s="24" t="s">
        <v>1302</v>
      </c>
      <c r="R31">
        <v>30</v>
      </c>
    </row>
    <row r="32" spans="1:18" ht="17.25" thickTop="1" thickBot="1" x14ac:dyDescent="0.3">
      <c r="A32" s="30">
        <v>3</v>
      </c>
      <c r="B32" s="30">
        <v>3</v>
      </c>
      <c r="G32" t="s">
        <v>333</v>
      </c>
      <c r="J32" s="33">
        <v>25</v>
      </c>
      <c r="K32" t="s">
        <v>334</v>
      </c>
      <c r="L32" s="79">
        <f>J32/C33</f>
        <v>2</v>
      </c>
      <c r="N32" s="24" t="s">
        <v>884</v>
      </c>
      <c r="R32">
        <v>31</v>
      </c>
    </row>
    <row r="33" spans="1:18" ht="16.5" thickTop="1" thickBot="1" x14ac:dyDescent="0.25">
      <c r="A33" s="1">
        <f>A32</f>
        <v>3</v>
      </c>
      <c r="B33" s="27" t="s">
        <v>574</v>
      </c>
      <c r="C33" s="9">
        <v>12.5</v>
      </c>
      <c r="D33" t="s">
        <v>63</v>
      </c>
      <c r="G33" t="s">
        <v>332</v>
      </c>
      <c r="J33">
        <f>C34/(J32/C33)</f>
        <v>100</v>
      </c>
      <c r="K33" s="11"/>
      <c r="N33" s="24" t="s">
        <v>884</v>
      </c>
      <c r="R33">
        <v>32</v>
      </c>
    </row>
    <row r="34" spans="1:18" ht="14.25" thickTop="1" thickBot="1" x14ac:dyDescent="0.25">
      <c r="B34" t="s">
        <v>55</v>
      </c>
      <c r="C34" s="9">
        <v>200</v>
      </c>
      <c r="D34" t="s">
        <v>53</v>
      </c>
      <c r="K34" s="12"/>
      <c r="N34" s="24" t="s">
        <v>884</v>
      </c>
      <c r="R34">
        <v>33</v>
      </c>
    </row>
    <row r="35" spans="1:18" ht="3.75" customHeight="1" thickTop="1" x14ac:dyDescent="0.2">
      <c r="N35" s="24" t="s">
        <v>884</v>
      </c>
      <c r="R35">
        <v>34</v>
      </c>
    </row>
    <row r="36" spans="1:18" x14ac:dyDescent="0.2">
      <c r="C36" s="4" t="s">
        <v>56</v>
      </c>
      <c r="D36" s="18"/>
      <c r="E36" s="4" t="s">
        <v>69</v>
      </c>
      <c r="F36" s="19"/>
      <c r="G36" s="4" t="s">
        <v>70</v>
      </c>
      <c r="H36" s="19"/>
      <c r="I36" s="20" t="s">
        <v>60</v>
      </c>
      <c r="J36" s="21" t="s">
        <v>62</v>
      </c>
      <c r="K36" s="22" t="s">
        <v>64</v>
      </c>
      <c r="N36" s="24" t="s">
        <v>884</v>
      </c>
      <c r="R36">
        <v>35</v>
      </c>
    </row>
    <row r="37" spans="1:18" ht="15.75" thickBot="1" x14ac:dyDescent="0.3">
      <c r="A37" s="1">
        <v>26</v>
      </c>
      <c r="B37" t="s">
        <v>65</v>
      </c>
      <c r="C37" s="16">
        <v>100</v>
      </c>
      <c r="D37" s="7" t="s">
        <v>59</v>
      </c>
      <c r="E37" s="25">
        <f>$G37*C33</f>
        <v>10</v>
      </c>
      <c r="F37" s="3" t="s">
        <v>59</v>
      </c>
      <c r="G37" s="17">
        <v>0.8</v>
      </c>
      <c r="H37" s="3" t="s">
        <v>59</v>
      </c>
      <c r="I37" s="23">
        <f>E37*C34</f>
        <v>2000</v>
      </c>
      <c r="J37" s="10" t="s">
        <v>61</v>
      </c>
      <c r="K37" s="8">
        <f>I37/C37</f>
        <v>20</v>
      </c>
      <c r="N37" s="24" t="s">
        <v>884</v>
      </c>
      <c r="R37">
        <v>36</v>
      </c>
    </row>
    <row r="38" spans="1:18" ht="16.5" thickTop="1" thickBot="1" x14ac:dyDescent="0.3">
      <c r="A38" s="1">
        <v>27</v>
      </c>
      <c r="B38" t="s">
        <v>66</v>
      </c>
      <c r="C38" s="14">
        <v>100</v>
      </c>
      <c r="D38" s="7" t="s">
        <v>59</v>
      </c>
      <c r="E38" s="25">
        <f>$G38*C33</f>
        <v>10</v>
      </c>
      <c r="F38" s="3" t="s">
        <v>59</v>
      </c>
      <c r="G38" s="17">
        <v>0.8</v>
      </c>
      <c r="H38" s="3" t="s">
        <v>59</v>
      </c>
      <c r="I38" s="23">
        <f>E38*C34</f>
        <v>2000</v>
      </c>
      <c r="J38" s="10" t="s">
        <v>61</v>
      </c>
      <c r="K38" s="8">
        <f>I38/C38</f>
        <v>20</v>
      </c>
      <c r="N38" s="24" t="s">
        <v>884</v>
      </c>
      <c r="R38">
        <v>37</v>
      </c>
    </row>
    <row r="39" spans="1:18" ht="16.5" thickTop="1" thickBot="1" x14ac:dyDescent="0.3">
      <c r="A39" s="1">
        <v>37</v>
      </c>
      <c r="B39" t="s">
        <v>73</v>
      </c>
      <c r="C39" s="14">
        <v>100</v>
      </c>
      <c r="D39" s="7" t="s">
        <v>59</v>
      </c>
      <c r="E39" s="26">
        <f>$G39*C33</f>
        <v>1</v>
      </c>
      <c r="F39" s="3" t="s">
        <v>59</v>
      </c>
      <c r="G39" s="9">
        <v>0.08</v>
      </c>
      <c r="H39" s="3" t="s">
        <v>59</v>
      </c>
      <c r="I39" s="23">
        <f>E39*C34</f>
        <v>200</v>
      </c>
      <c r="J39" s="10" t="s">
        <v>61</v>
      </c>
      <c r="K39" s="15">
        <f>I39/C39</f>
        <v>2</v>
      </c>
      <c r="N39" s="24" t="s">
        <v>884</v>
      </c>
      <c r="R39">
        <v>38</v>
      </c>
    </row>
    <row r="40" spans="1:18" ht="15.75" thickTop="1" x14ac:dyDescent="0.25">
      <c r="B40" t="s">
        <v>180</v>
      </c>
      <c r="D40" s="3"/>
      <c r="F40" s="3"/>
      <c r="H40" s="3"/>
      <c r="I40" s="2"/>
      <c r="J40" s="6"/>
      <c r="K40" s="8">
        <f>C34-SUM(K37:K39)</f>
        <v>158</v>
      </c>
      <c r="N40" s="24" t="s">
        <v>884</v>
      </c>
      <c r="R40">
        <v>39</v>
      </c>
    </row>
    <row r="41" spans="1:18" s="13" customFormat="1" ht="3.75" customHeight="1" thickBot="1" x14ac:dyDescent="0.25">
      <c r="A41" s="34"/>
      <c r="N41" s="24" t="s">
        <v>884</v>
      </c>
      <c r="R41">
        <v>40</v>
      </c>
    </row>
    <row r="42" spans="1:18" ht="17.25" thickTop="1" thickBot="1" x14ac:dyDescent="0.3">
      <c r="A42" s="30">
        <v>4</v>
      </c>
      <c r="B42" s="30">
        <v>4</v>
      </c>
      <c r="G42" t="s">
        <v>333</v>
      </c>
      <c r="J42" s="33">
        <v>25</v>
      </c>
      <c r="K42" t="s">
        <v>334</v>
      </c>
      <c r="L42" s="79">
        <f>J42/C43</f>
        <v>2</v>
      </c>
      <c r="N42" s="24" t="s">
        <v>884</v>
      </c>
      <c r="R42">
        <v>41</v>
      </c>
    </row>
    <row r="43" spans="1:18" ht="16.5" thickTop="1" thickBot="1" x14ac:dyDescent="0.25">
      <c r="A43" s="1">
        <f>A42</f>
        <v>4</v>
      </c>
      <c r="B43" s="27" t="s">
        <v>575</v>
      </c>
      <c r="C43" s="9">
        <v>12.5</v>
      </c>
      <c r="D43" t="s">
        <v>63</v>
      </c>
      <c r="G43" t="s">
        <v>332</v>
      </c>
      <c r="J43">
        <f>C44/(J42/C43)</f>
        <v>100</v>
      </c>
      <c r="K43" s="11"/>
      <c r="N43" s="24" t="s">
        <v>884</v>
      </c>
      <c r="R43">
        <v>42</v>
      </c>
    </row>
    <row r="44" spans="1:18" ht="14.25" thickTop="1" thickBot="1" x14ac:dyDescent="0.25">
      <c r="B44" t="s">
        <v>55</v>
      </c>
      <c r="C44" s="9">
        <v>200</v>
      </c>
      <c r="D44" t="s">
        <v>53</v>
      </c>
      <c r="K44" s="12"/>
      <c r="N44" s="24" t="s">
        <v>884</v>
      </c>
      <c r="R44">
        <v>43</v>
      </c>
    </row>
    <row r="45" spans="1:18" ht="3.75" customHeight="1" thickTop="1" x14ac:dyDescent="0.2">
      <c r="N45" s="24" t="s">
        <v>884</v>
      </c>
      <c r="R45">
        <v>44</v>
      </c>
    </row>
    <row r="46" spans="1:18" x14ac:dyDescent="0.2">
      <c r="C46" s="4" t="s">
        <v>56</v>
      </c>
      <c r="D46" s="18"/>
      <c r="E46" s="4" t="s">
        <v>69</v>
      </c>
      <c r="F46" s="19"/>
      <c r="G46" s="4" t="s">
        <v>70</v>
      </c>
      <c r="H46" s="19"/>
      <c r="I46" s="20" t="s">
        <v>60</v>
      </c>
      <c r="J46" s="21" t="s">
        <v>62</v>
      </c>
      <c r="K46" s="22" t="s">
        <v>64</v>
      </c>
      <c r="N46" s="24" t="s">
        <v>884</v>
      </c>
      <c r="R46">
        <v>45</v>
      </c>
    </row>
    <row r="47" spans="1:18" x14ac:dyDescent="0.2">
      <c r="C47" s="7"/>
      <c r="D47" s="5"/>
      <c r="E47" s="4"/>
      <c r="F47" s="5"/>
      <c r="G47" s="7"/>
      <c r="H47" s="5"/>
      <c r="I47" s="7"/>
      <c r="J47" s="7"/>
      <c r="K47" s="22"/>
      <c r="N47" s="24" t="s">
        <v>884</v>
      </c>
      <c r="R47">
        <v>46</v>
      </c>
    </row>
    <row r="48" spans="1:18" ht="15.75" thickBot="1" x14ac:dyDescent="0.3">
      <c r="A48" s="1">
        <v>26</v>
      </c>
      <c r="B48" t="s">
        <v>65</v>
      </c>
      <c r="C48" s="16">
        <v>100</v>
      </c>
      <c r="D48" s="7" t="s">
        <v>59</v>
      </c>
      <c r="E48" s="25">
        <f>$G48*C43</f>
        <v>12.5</v>
      </c>
      <c r="F48" s="3" t="s">
        <v>59</v>
      </c>
      <c r="G48" s="17">
        <v>1</v>
      </c>
      <c r="H48" s="3" t="s">
        <v>59</v>
      </c>
      <c r="I48" s="23">
        <f>E48*C44</f>
        <v>2500</v>
      </c>
      <c r="J48" s="10" t="s">
        <v>61</v>
      </c>
      <c r="K48" s="8">
        <f>I48/C48</f>
        <v>25</v>
      </c>
      <c r="N48" s="24" t="s">
        <v>884</v>
      </c>
      <c r="R48">
        <v>47</v>
      </c>
    </row>
    <row r="49" spans="1:18" ht="16.5" thickTop="1" thickBot="1" x14ac:dyDescent="0.3">
      <c r="A49" s="1">
        <v>27</v>
      </c>
      <c r="B49" t="s">
        <v>66</v>
      </c>
      <c r="C49" s="14">
        <v>100</v>
      </c>
      <c r="D49" s="7" t="s">
        <v>59</v>
      </c>
      <c r="E49" s="25">
        <f>$G49*C43</f>
        <v>12.5</v>
      </c>
      <c r="F49" s="3" t="s">
        <v>59</v>
      </c>
      <c r="G49" s="17">
        <v>1</v>
      </c>
      <c r="H49" s="3" t="s">
        <v>59</v>
      </c>
      <c r="I49" s="23">
        <f>E49*C44</f>
        <v>2500</v>
      </c>
      <c r="J49" s="10" t="s">
        <v>61</v>
      </c>
      <c r="K49" s="8">
        <f>I49/C49</f>
        <v>25</v>
      </c>
      <c r="N49" s="24" t="s">
        <v>884</v>
      </c>
      <c r="R49">
        <v>48</v>
      </c>
    </row>
    <row r="50" spans="1:18" ht="16.5" thickTop="1" thickBot="1" x14ac:dyDescent="0.3">
      <c r="A50" s="1">
        <v>37</v>
      </c>
      <c r="B50" t="s">
        <v>73</v>
      </c>
      <c r="C50" s="14">
        <v>100</v>
      </c>
      <c r="D50" s="7" t="s">
        <v>59</v>
      </c>
      <c r="E50" s="26">
        <f>$G50*C43</f>
        <v>2.5</v>
      </c>
      <c r="F50" s="3" t="s">
        <v>59</v>
      </c>
      <c r="G50" s="9">
        <v>0.2</v>
      </c>
      <c r="H50" s="3" t="s">
        <v>59</v>
      </c>
      <c r="I50" s="23">
        <f>E50*C44</f>
        <v>500</v>
      </c>
      <c r="J50" s="10" t="s">
        <v>61</v>
      </c>
      <c r="K50" s="15">
        <f>I50/C50</f>
        <v>5</v>
      </c>
      <c r="N50" s="24" t="s">
        <v>884</v>
      </c>
      <c r="R50">
        <v>49</v>
      </c>
    </row>
    <row r="51" spans="1:18" ht="15.75" thickTop="1" x14ac:dyDescent="0.25">
      <c r="B51" t="s">
        <v>180</v>
      </c>
      <c r="D51" s="3"/>
      <c r="F51" s="3"/>
      <c r="H51" s="3"/>
      <c r="I51" s="2"/>
      <c r="J51" s="6"/>
      <c r="K51" s="8">
        <f>C44-SUM(K48:K50)</f>
        <v>145</v>
      </c>
      <c r="N51" s="24" t="s">
        <v>884</v>
      </c>
      <c r="R51">
        <v>50</v>
      </c>
    </row>
    <row r="52" spans="1:18" s="13" customFormat="1" ht="3" customHeight="1" thickBot="1" x14ac:dyDescent="0.25">
      <c r="A52" s="34"/>
      <c r="N52" s="24" t="s">
        <v>884</v>
      </c>
      <c r="R52">
        <v>51</v>
      </c>
    </row>
    <row r="53" spans="1:18" ht="17.25" thickTop="1" thickBot="1" x14ac:dyDescent="0.3">
      <c r="A53" s="30">
        <v>5</v>
      </c>
      <c r="B53" s="30">
        <v>5</v>
      </c>
      <c r="G53" t="s">
        <v>333</v>
      </c>
      <c r="J53" s="33">
        <v>25</v>
      </c>
      <c r="K53" t="s">
        <v>334</v>
      </c>
      <c r="L53" s="79">
        <f>J53/C54</f>
        <v>2</v>
      </c>
      <c r="N53" s="24" t="s">
        <v>884</v>
      </c>
      <c r="R53">
        <v>52</v>
      </c>
    </row>
    <row r="54" spans="1:18" ht="16.5" thickTop="1" thickBot="1" x14ac:dyDescent="0.25">
      <c r="A54" s="1">
        <f>A53</f>
        <v>5</v>
      </c>
      <c r="B54" s="27" t="s">
        <v>576</v>
      </c>
      <c r="C54" s="9">
        <v>12.5</v>
      </c>
      <c r="D54" t="s">
        <v>63</v>
      </c>
      <c r="G54" t="s">
        <v>332</v>
      </c>
      <c r="J54">
        <f>C55/(J53/C54)</f>
        <v>100</v>
      </c>
      <c r="K54" s="11"/>
      <c r="N54" s="24" t="s">
        <v>884</v>
      </c>
      <c r="R54">
        <v>53</v>
      </c>
    </row>
    <row r="55" spans="1:18" ht="14.25" thickTop="1" thickBot="1" x14ac:dyDescent="0.25">
      <c r="B55" t="s">
        <v>55</v>
      </c>
      <c r="C55" s="9">
        <v>200</v>
      </c>
      <c r="D55" t="s">
        <v>53</v>
      </c>
      <c r="K55" s="12"/>
      <c r="N55" s="24" t="s">
        <v>884</v>
      </c>
      <c r="R55">
        <v>54</v>
      </c>
    </row>
    <row r="56" spans="1:18" ht="13.5" thickTop="1" x14ac:dyDescent="0.2">
      <c r="N56" s="24" t="s">
        <v>884</v>
      </c>
      <c r="R56">
        <v>55</v>
      </c>
    </row>
    <row r="57" spans="1:18" x14ac:dyDescent="0.2">
      <c r="C57" s="4" t="s">
        <v>56</v>
      </c>
      <c r="D57" s="18"/>
      <c r="E57" s="4" t="s">
        <v>69</v>
      </c>
      <c r="F57" s="19"/>
      <c r="G57" s="4" t="s">
        <v>70</v>
      </c>
      <c r="H57" s="19"/>
      <c r="I57" s="20" t="s">
        <v>60</v>
      </c>
      <c r="J57" s="21" t="s">
        <v>62</v>
      </c>
      <c r="K57" s="22" t="s">
        <v>64</v>
      </c>
      <c r="N57" s="24" t="s">
        <v>884</v>
      </c>
      <c r="R57">
        <v>56</v>
      </c>
    </row>
    <row r="58" spans="1:18" ht="15.75" thickBot="1" x14ac:dyDescent="0.3">
      <c r="A58" s="1">
        <v>28</v>
      </c>
      <c r="B58" t="s">
        <v>71</v>
      </c>
      <c r="C58" s="16">
        <v>100</v>
      </c>
      <c r="D58" s="7" t="s">
        <v>59</v>
      </c>
      <c r="E58" s="25">
        <f>$G58*C54</f>
        <v>10</v>
      </c>
      <c r="F58" s="3" t="s">
        <v>59</v>
      </c>
      <c r="G58" s="17">
        <v>0.8</v>
      </c>
      <c r="H58" s="3" t="s">
        <v>59</v>
      </c>
      <c r="I58" s="23">
        <f>E58*C55</f>
        <v>2000</v>
      </c>
      <c r="J58" s="10" t="s">
        <v>61</v>
      </c>
      <c r="K58" s="8">
        <f>I58/C58</f>
        <v>20</v>
      </c>
      <c r="N58" s="24" t="s">
        <v>884</v>
      </c>
      <c r="R58">
        <v>57</v>
      </c>
    </row>
    <row r="59" spans="1:18" ht="16.5" thickTop="1" thickBot="1" x14ac:dyDescent="0.3">
      <c r="A59" s="1">
        <v>29</v>
      </c>
      <c r="B59" t="s">
        <v>72</v>
      </c>
      <c r="C59" s="14">
        <v>100</v>
      </c>
      <c r="D59" s="7" t="s">
        <v>59</v>
      </c>
      <c r="E59" s="25">
        <f>$G59*C54</f>
        <v>10</v>
      </c>
      <c r="F59" s="3" t="s">
        <v>59</v>
      </c>
      <c r="G59" s="17">
        <v>0.8</v>
      </c>
      <c r="H59" s="3" t="s">
        <v>59</v>
      </c>
      <c r="I59" s="23">
        <f>E59*C55</f>
        <v>2000</v>
      </c>
      <c r="J59" s="10" t="s">
        <v>61</v>
      </c>
      <c r="K59" s="8">
        <f>I59/C59</f>
        <v>20</v>
      </c>
      <c r="N59" s="24" t="s">
        <v>884</v>
      </c>
      <c r="R59">
        <v>58</v>
      </c>
    </row>
    <row r="60" spans="1:18" ht="16.5" thickTop="1" thickBot="1" x14ac:dyDescent="0.3">
      <c r="A60" s="1">
        <v>38</v>
      </c>
      <c r="B60" t="s">
        <v>74</v>
      </c>
      <c r="C60" s="14">
        <v>100</v>
      </c>
      <c r="D60" s="7" t="s">
        <v>59</v>
      </c>
      <c r="E60" s="26">
        <f>$G60*C54</f>
        <v>1</v>
      </c>
      <c r="F60" s="3" t="s">
        <v>59</v>
      </c>
      <c r="G60" s="9">
        <v>0.08</v>
      </c>
      <c r="H60" s="3" t="s">
        <v>59</v>
      </c>
      <c r="I60" s="23">
        <f>E60*C55</f>
        <v>200</v>
      </c>
      <c r="J60" s="10" t="s">
        <v>61</v>
      </c>
      <c r="K60" s="15">
        <f>I60/C60</f>
        <v>2</v>
      </c>
      <c r="N60" s="24" t="s">
        <v>884</v>
      </c>
      <c r="R60">
        <v>59</v>
      </c>
    </row>
    <row r="61" spans="1:18" ht="15.75" thickTop="1" x14ac:dyDescent="0.25">
      <c r="B61" t="s">
        <v>180</v>
      </c>
      <c r="D61" s="3"/>
      <c r="F61" s="3"/>
      <c r="H61" s="3"/>
      <c r="I61" s="2"/>
      <c r="J61" s="6"/>
      <c r="K61" s="8">
        <f>C55-SUM(K58:K60)</f>
        <v>158</v>
      </c>
      <c r="N61" s="24" t="s">
        <v>884</v>
      </c>
      <c r="R61">
        <v>60</v>
      </c>
    </row>
    <row r="62" spans="1:18" s="13" customFormat="1" ht="13.5" thickBot="1" x14ac:dyDescent="0.25">
      <c r="A62" s="34"/>
      <c r="N62" s="24" t="s">
        <v>884</v>
      </c>
      <c r="R62">
        <v>61</v>
      </c>
    </row>
    <row r="63" spans="1:18" ht="17.25" thickTop="1" thickBot="1" x14ac:dyDescent="0.3">
      <c r="A63" s="30">
        <v>6</v>
      </c>
      <c r="B63" s="30">
        <v>6</v>
      </c>
      <c r="G63" t="s">
        <v>333</v>
      </c>
      <c r="J63" s="33">
        <v>25</v>
      </c>
      <c r="K63" t="s">
        <v>334</v>
      </c>
      <c r="L63" s="79">
        <f>J63/C64</f>
        <v>2</v>
      </c>
      <c r="N63" s="24" t="s">
        <v>884</v>
      </c>
      <c r="R63">
        <v>62</v>
      </c>
    </row>
    <row r="64" spans="1:18" ht="16.5" thickTop="1" thickBot="1" x14ac:dyDescent="0.25">
      <c r="B64" s="27" t="s">
        <v>577</v>
      </c>
      <c r="C64" s="9">
        <v>12.5</v>
      </c>
      <c r="D64" t="s">
        <v>63</v>
      </c>
      <c r="G64" t="s">
        <v>332</v>
      </c>
      <c r="J64">
        <f>C65/(J63/C64)</f>
        <v>100</v>
      </c>
      <c r="K64" s="11"/>
      <c r="N64" s="24" t="s">
        <v>884</v>
      </c>
      <c r="R64">
        <v>63</v>
      </c>
    </row>
    <row r="65" spans="1:18" ht="14.25" thickTop="1" thickBot="1" x14ac:dyDescent="0.25">
      <c r="B65" t="s">
        <v>55</v>
      </c>
      <c r="C65" s="9">
        <v>200</v>
      </c>
      <c r="D65" t="s">
        <v>53</v>
      </c>
      <c r="K65" s="12"/>
      <c r="N65" s="24" t="s">
        <v>884</v>
      </c>
      <c r="R65">
        <v>64</v>
      </c>
    </row>
    <row r="66" spans="1:18" ht="13.5" thickTop="1" x14ac:dyDescent="0.2">
      <c r="N66" s="24" t="s">
        <v>884</v>
      </c>
      <c r="R66">
        <v>65</v>
      </c>
    </row>
    <row r="67" spans="1:18" x14ac:dyDescent="0.2">
      <c r="C67" s="4" t="s">
        <v>56</v>
      </c>
      <c r="D67" s="18"/>
      <c r="E67" s="4" t="s">
        <v>69</v>
      </c>
      <c r="F67" s="19"/>
      <c r="G67" s="4" t="s">
        <v>70</v>
      </c>
      <c r="H67" s="19"/>
      <c r="I67" s="20" t="s">
        <v>60</v>
      </c>
      <c r="J67" s="21" t="s">
        <v>62</v>
      </c>
      <c r="K67" s="22" t="s">
        <v>64</v>
      </c>
      <c r="N67" s="24" t="s">
        <v>884</v>
      </c>
      <c r="R67">
        <v>66</v>
      </c>
    </row>
    <row r="68" spans="1:18" ht="15.75" thickBot="1" x14ac:dyDescent="0.3">
      <c r="A68" s="1">
        <v>28</v>
      </c>
      <c r="B68" t="s">
        <v>71</v>
      </c>
      <c r="C68" s="16">
        <v>100</v>
      </c>
      <c r="D68" s="7" t="s">
        <v>59</v>
      </c>
      <c r="E68" s="25">
        <f>$G68*C64</f>
        <v>12.5</v>
      </c>
      <c r="F68" s="3" t="s">
        <v>59</v>
      </c>
      <c r="G68" s="17">
        <v>1</v>
      </c>
      <c r="H68" s="3" t="s">
        <v>59</v>
      </c>
      <c r="I68" s="23">
        <f>E68*C65</f>
        <v>2500</v>
      </c>
      <c r="J68" s="10" t="s">
        <v>61</v>
      </c>
      <c r="K68" s="8">
        <f>I68/C68</f>
        <v>25</v>
      </c>
      <c r="N68" s="24" t="s">
        <v>884</v>
      </c>
      <c r="R68">
        <v>67</v>
      </c>
    </row>
    <row r="69" spans="1:18" ht="16.5" thickTop="1" thickBot="1" x14ac:dyDescent="0.3">
      <c r="A69" s="1">
        <v>29</v>
      </c>
      <c r="B69" t="s">
        <v>72</v>
      </c>
      <c r="C69" s="14">
        <v>100</v>
      </c>
      <c r="D69" s="7" t="s">
        <v>59</v>
      </c>
      <c r="E69" s="25">
        <f>$G69*C64</f>
        <v>12.5</v>
      </c>
      <c r="F69" s="3" t="s">
        <v>59</v>
      </c>
      <c r="G69" s="17">
        <v>1</v>
      </c>
      <c r="H69" s="3" t="s">
        <v>59</v>
      </c>
      <c r="I69" s="23">
        <f>E69*C65</f>
        <v>2500</v>
      </c>
      <c r="J69" s="10" t="s">
        <v>61</v>
      </c>
      <c r="K69" s="8">
        <f>I69/C69</f>
        <v>25</v>
      </c>
      <c r="N69" s="24" t="s">
        <v>884</v>
      </c>
      <c r="R69">
        <v>68</v>
      </c>
    </row>
    <row r="70" spans="1:18" ht="16.5" thickTop="1" thickBot="1" x14ac:dyDescent="0.3">
      <c r="A70" s="1">
        <v>38</v>
      </c>
      <c r="B70" t="s">
        <v>74</v>
      </c>
      <c r="C70" s="14">
        <v>100</v>
      </c>
      <c r="D70" s="7" t="s">
        <v>59</v>
      </c>
      <c r="E70" s="26">
        <f>$G70*C64</f>
        <v>2.5</v>
      </c>
      <c r="F70" s="3" t="s">
        <v>59</v>
      </c>
      <c r="G70" s="9">
        <v>0.2</v>
      </c>
      <c r="H70" s="3" t="s">
        <v>59</v>
      </c>
      <c r="I70" s="23">
        <f>E70*C65</f>
        <v>500</v>
      </c>
      <c r="J70" s="10" t="s">
        <v>61</v>
      </c>
      <c r="K70" s="15">
        <f>I70/C70</f>
        <v>5</v>
      </c>
      <c r="N70" s="24" t="s">
        <v>884</v>
      </c>
      <c r="R70">
        <v>69</v>
      </c>
    </row>
    <row r="71" spans="1:18" ht="15.75" thickTop="1" x14ac:dyDescent="0.25">
      <c r="B71" t="s">
        <v>180</v>
      </c>
      <c r="D71" s="3"/>
      <c r="F71" s="3"/>
      <c r="H71" s="3"/>
      <c r="I71" s="2"/>
      <c r="J71" s="6"/>
      <c r="K71" s="8">
        <f>C65-SUM(K68:K70)</f>
        <v>145</v>
      </c>
      <c r="N71" s="24" t="s">
        <v>884</v>
      </c>
      <c r="R71">
        <v>70</v>
      </c>
    </row>
    <row r="72" spans="1:18" s="13" customFormat="1" ht="13.5" thickBot="1" x14ac:dyDescent="0.25">
      <c r="A72" s="34"/>
      <c r="N72" s="24" t="s">
        <v>884</v>
      </c>
      <c r="R72">
        <v>71</v>
      </c>
    </row>
    <row r="73" spans="1:18" ht="17.25" thickTop="1" thickBot="1" x14ac:dyDescent="0.3">
      <c r="A73" s="30">
        <v>7</v>
      </c>
      <c r="B73" s="30">
        <v>7</v>
      </c>
      <c r="G73" t="s">
        <v>333</v>
      </c>
      <c r="J73" s="33">
        <v>25</v>
      </c>
      <c r="K73" t="s">
        <v>334</v>
      </c>
      <c r="L73" s="79">
        <f>J73/C74</f>
        <v>2</v>
      </c>
      <c r="N73" s="24" t="s">
        <v>884</v>
      </c>
      <c r="R73">
        <v>72</v>
      </c>
    </row>
    <row r="74" spans="1:18" ht="16.5" thickTop="1" thickBot="1" x14ac:dyDescent="0.25">
      <c r="A74" s="1">
        <f>A73</f>
        <v>7</v>
      </c>
      <c r="B74" s="27" t="s">
        <v>578</v>
      </c>
      <c r="C74" s="9">
        <v>12.5</v>
      </c>
      <c r="D74" t="s">
        <v>63</v>
      </c>
      <c r="G74" t="s">
        <v>332</v>
      </c>
      <c r="J74">
        <f>C75/(J73/C74)</f>
        <v>100</v>
      </c>
      <c r="K74" s="11"/>
      <c r="N74" s="24" t="s">
        <v>884</v>
      </c>
      <c r="R74">
        <v>73</v>
      </c>
    </row>
    <row r="75" spans="1:18" ht="14.25" thickTop="1" thickBot="1" x14ac:dyDescent="0.25">
      <c r="B75" t="s">
        <v>55</v>
      </c>
      <c r="C75" s="9">
        <v>200</v>
      </c>
      <c r="D75" t="s">
        <v>53</v>
      </c>
      <c r="K75" s="12"/>
      <c r="N75" s="24" t="s">
        <v>884</v>
      </c>
      <c r="R75">
        <v>74</v>
      </c>
    </row>
    <row r="76" spans="1:18" ht="13.5" thickTop="1" x14ac:dyDescent="0.2">
      <c r="N76" s="24" t="s">
        <v>884</v>
      </c>
      <c r="R76">
        <v>75</v>
      </c>
    </row>
    <row r="77" spans="1:18" x14ac:dyDescent="0.2">
      <c r="C77" s="4" t="s">
        <v>56</v>
      </c>
      <c r="D77" s="18"/>
      <c r="E77" s="4" t="s">
        <v>69</v>
      </c>
      <c r="F77" s="19"/>
      <c r="G77" s="4" t="s">
        <v>70</v>
      </c>
      <c r="H77" s="19"/>
      <c r="I77" s="20" t="s">
        <v>60</v>
      </c>
      <c r="J77" s="21" t="s">
        <v>62</v>
      </c>
      <c r="K77" s="22" t="s">
        <v>64</v>
      </c>
      <c r="N77" s="24" t="s">
        <v>884</v>
      </c>
      <c r="R77">
        <v>76</v>
      </c>
    </row>
    <row r="78" spans="1:18" ht="15.75" thickBot="1" x14ac:dyDescent="0.3">
      <c r="A78" s="1">
        <v>24</v>
      </c>
      <c r="B78" t="s">
        <v>75</v>
      </c>
      <c r="C78" s="16">
        <v>100</v>
      </c>
      <c r="D78" s="7" t="s">
        <v>59</v>
      </c>
      <c r="E78" s="25">
        <f>$G78*C74</f>
        <v>10</v>
      </c>
      <c r="F78" s="3" t="s">
        <v>59</v>
      </c>
      <c r="G78" s="17">
        <v>0.8</v>
      </c>
      <c r="H78" s="3" t="s">
        <v>59</v>
      </c>
      <c r="I78" s="23">
        <f>E78*C75</f>
        <v>2000</v>
      </c>
      <c r="J78" s="10" t="s">
        <v>61</v>
      </c>
      <c r="K78" s="8">
        <f>I78/C78</f>
        <v>20</v>
      </c>
      <c r="N78" s="24" t="s">
        <v>884</v>
      </c>
      <c r="R78">
        <v>77</v>
      </c>
    </row>
    <row r="79" spans="1:18" ht="16.5" thickTop="1" thickBot="1" x14ac:dyDescent="0.3">
      <c r="A79" s="1">
        <v>25</v>
      </c>
      <c r="B79" t="s">
        <v>76</v>
      </c>
      <c r="C79" s="14">
        <v>100</v>
      </c>
      <c r="D79" s="7" t="s">
        <v>59</v>
      </c>
      <c r="E79" s="25">
        <f>$G79*C74</f>
        <v>10</v>
      </c>
      <c r="F79" s="3" t="s">
        <v>59</v>
      </c>
      <c r="G79" s="17">
        <v>0.8</v>
      </c>
      <c r="H79" s="3" t="s">
        <v>59</v>
      </c>
      <c r="I79" s="23">
        <f>E79*C75</f>
        <v>2000</v>
      </c>
      <c r="J79" s="10" t="s">
        <v>61</v>
      </c>
      <c r="K79" s="8">
        <f>I79/C79</f>
        <v>20</v>
      </c>
      <c r="N79" s="24" t="s">
        <v>884</v>
      </c>
      <c r="R79">
        <v>78</v>
      </c>
    </row>
    <row r="80" spans="1:18" ht="16.5" thickTop="1" thickBot="1" x14ac:dyDescent="0.3">
      <c r="A80" s="1">
        <v>36</v>
      </c>
      <c r="B80" t="s">
        <v>77</v>
      </c>
      <c r="C80" s="14">
        <v>100</v>
      </c>
      <c r="D80" s="7" t="s">
        <v>59</v>
      </c>
      <c r="E80" s="26">
        <f>$G80*C74</f>
        <v>1</v>
      </c>
      <c r="F80" s="3" t="s">
        <v>59</v>
      </c>
      <c r="G80" s="9">
        <v>0.08</v>
      </c>
      <c r="H80" s="3" t="s">
        <v>59</v>
      </c>
      <c r="I80" s="23">
        <f>E80*C75</f>
        <v>200</v>
      </c>
      <c r="J80" s="10" t="s">
        <v>61</v>
      </c>
      <c r="K80" s="15">
        <f>I80/C80</f>
        <v>2</v>
      </c>
      <c r="N80" s="24" t="s">
        <v>884</v>
      </c>
      <c r="R80">
        <v>79</v>
      </c>
    </row>
    <row r="81" spans="1:18" ht="15.75" thickTop="1" x14ac:dyDescent="0.25">
      <c r="B81" t="s">
        <v>180</v>
      </c>
      <c r="D81" s="3"/>
      <c r="F81" s="3"/>
      <c r="H81" s="3"/>
      <c r="I81" s="2"/>
      <c r="J81" s="6"/>
      <c r="K81" s="8">
        <f>C75-SUM(K78:K80)</f>
        <v>158</v>
      </c>
      <c r="N81" s="24" t="s">
        <v>884</v>
      </c>
      <c r="R81">
        <v>80</v>
      </c>
    </row>
    <row r="82" spans="1:18" s="13" customFormat="1" ht="13.5" thickBot="1" x14ac:dyDescent="0.25">
      <c r="A82" s="34"/>
      <c r="N82" s="24" t="s">
        <v>884</v>
      </c>
      <c r="R82">
        <v>81</v>
      </c>
    </row>
    <row r="83" spans="1:18" ht="17.25" thickTop="1" thickBot="1" x14ac:dyDescent="0.3">
      <c r="A83" s="30">
        <v>8</v>
      </c>
      <c r="B83" s="30">
        <v>8</v>
      </c>
      <c r="G83" t="s">
        <v>333</v>
      </c>
      <c r="J83" s="33">
        <v>25</v>
      </c>
      <c r="K83" t="s">
        <v>334</v>
      </c>
      <c r="L83" s="79">
        <f>J83/C84</f>
        <v>2</v>
      </c>
      <c r="N83" s="24" t="s">
        <v>884</v>
      </c>
      <c r="R83">
        <v>82</v>
      </c>
    </row>
    <row r="84" spans="1:18" ht="16.5" thickTop="1" thickBot="1" x14ac:dyDescent="0.25">
      <c r="A84" s="1">
        <f>A83</f>
        <v>8</v>
      </c>
      <c r="B84" s="27" t="s">
        <v>78</v>
      </c>
      <c r="C84" s="9">
        <v>12.5</v>
      </c>
      <c r="D84" t="s">
        <v>63</v>
      </c>
      <c r="G84" t="s">
        <v>332</v>
      </c>
      <c r="J84">
        <f>C85/(J83/C84)</f>
        <v>100</v>
      </c>
      <c r="K84" s="11"/>
      <c r="N84" s="24" t="s">
        <v>884</v>
      </c>
      <c r="R84">
        <v>83</v>
      </c>
    </row>
    <row r="85" spans="1:18" ht="14.25" thickTop="1" thickBot="1" x14ac:dyDescent="0.25">
      <c r="B85" t="s">
        <v>55</v>
      </c>
      <c r="C85" s="9">
        <v>200</v>
      </c>
      <c r="D85" t="s">
        <v>53</v>
      </c>
      <c r="K85" s="12"/>
      <c r="N85" s="24" t="s">
        <v>884</v>
      </c>
      <c r="R85">
        <v>84</v>
      </c>
    </row>
    <row r="86" spans="1:18" ht="13.5" thickTop="1" x14ac:dyDescent="0.2">
      <c r="N86" s="24" t="s">
        <v>884</v>
      </c>
      <c r="R86">
        <v>85</v>
      </c>
    </row>
    <row r="87" spans="1:18" x14ac:dyDescent="0.2">
      <c r="C87" s="4" t="s">
        <v>56</v>
      </c>
      <c r="D87" s="18"/>
      <c r="E87" s="4" t="s">
        <v>69</v>
      </c>
      <c r="F87" s="19"/>
      <c r="G87" s="4" t="s">
        <v>70</v>
      </c>
      <c r="H87" s="19"/>
      <c r="I87" s="20" t="s">
        <v>60</v>
      </c>
      <c r="J87" s="21" t="s">
        <v>62</v>
      </c>
      <c r="K87" s="22" t="s">
        <v>64</v>
      </c>
      <c r="N87" s="24" t="s">
        <v>884</v>
      </c>
      <c r="R87">
        <v>86</v>
      </c>
    </row>
    <row r="88" spans="1:18" ht="15.75" thickBot="1" x14ac:dyDescent="0.3">
      <c r="A88" s="1">
        <v>24</v>
      </c>
      <c r="B88" t="s">
        <v>75</v>
      </c>
      <c r="C88" s="16">
        <v>100</v>
      </c>
      <c r="D88" s="7" t="s">
        <v>59</v>
      </c>
      <c r="E88" s="25">
        <f>$G88*C84</f>
        <v>3.75</v>
      </c>
      <c r="F88" s="3" t="s">
        <v>59</v>
      </c>
      <c r="G88" s="17">
        <v>0.3</v>
      </c>
      <c r="H88" s="3" t="s">
        <v>59</v>
      </c>
      <c r="I88" s="23">
        <f>E88*C85</f>
        <v>750</v>
      </c>
      <c r="J88" s="10" t="s">
        <v>61</v>
      </c>
      <c r="K88" s="8">
        <f>I88/C88</f>
        <v>7.5</v>
      </c>
      <c r="N88" s="24" t="s">
        <v>884</v>
      </c>
      <c r="R88">
        <v>87</v>
      </c>
    </row>
    <row r="89" spans="1:18" ht="16.5" thickTop="1" thickBot="1" x14ac:dyDescent="0.3">
      <c r="A89" s="1">
        <v>25</v>
      </c>
      <c r="B89" t="s">
        <v>76</v>
      </c>
      <c r="C89" s="14">
        <v>100</v>
      </c>
      <c r="D89" s="7" t="s">
        <v>59</v>
      </c>
      <c r="E89" s="25">
        <f>$G89*C84</f>
        <v>3.75</v>
      </c>
      <c r="F89" s="3" t="s">
        <v>59</v>
      </c>
      <c r="G89" s="17">
        <v>0.3</v>
      </c>
      <c r="H89" s="3" t="s">
        <v>59</v>
      </c>
      <c r="I89" s="23">
        <f>E89*C85</f>
        <v>750</v>
      </c>
      <c r="J89" s="10" t="s">
        <v>61</v>
      </c>
      <c r="K89" s="8">
        <f>I89/C89</f>
        <v>7.5</v>
      </c>
      <c r="N89" s="24" t="s">
        <v>884</v>
      </c>
      <c r="R89">
        <v>88</v>
      </c>
    </row>
    <row r="90" spans="1:18" ht="16.5" thickTop="1" thickBot="1" x14ac:dyDescent="0.3">
      <c r="A90" s="1">
        <v>36</v>
      </c>
      <c r="B90" t="s">
        <v>77</v>
      </c>
      <c r="C90" s="14">
        <v>100</v>
      </c>
      <c r="D90" s="7" t="s">
        <v>59</v>
      </c>
      <c r="E90" s="26">
        <f>$G90*C84</f>
        <v>1.25</v>
      </c>
      <c r="F90" s="3" t="s">
        <v>59</v>
      </c>
      <c r="G90" s="9">
        <v>0.1</v>
      </c>
      <c r="H90" s="3" t="s">
        <v>59</v>
      </c>
      <c r="I90" s="23">
        <f>E90*C85</f>
        <v>250</v>
      </c>
      <c r="J90" s="10" t="s">
        <v>61</v>
      </c>
      <c r="K90" s="15">
        <f>I90/C90</f>
        <v>2.5</v>
      </c>
      <c r="N90" s="24" t="s">
        <v>884</v>
      </c>
      <c r="R90">
        <v>89</v>
      </c>
    </row>
    <row r="91" spans="1:18" ht="15.75" thickTop="1" x14ac:dyDescent="0.25">
      <c r="B91" t="s">
        <v>180</v>
      </c>
      <c r="D91" s="3"/>
      <c r="F91" s="3"/>
      <c r="H91" s="3"/>
      <c r="I91" s="2"/>
      <c r="J91" s="6"/>
      <c r="K91" s="8">
        <f>C85-SUM(K88:K90)</f>
        <v>182.5</v>
      </c>
      <c r="N91" s="24" t="s">
        <v>884</v>
      </c>
      <c r="R91">
        <v>90</v>
      </c>
    </row>
    <row r="92" spans="1:18" s="13" customFormat="1" ht="13.5" thickBot="1" x14ac:dyDescent="0.25">
      <c r="A92" s="34"/>
      <c r="N92" s="24" t="s">
        <v>884</v>
      </c>
      <c r="R92">
        <v>91</v>
      </c>
    </row>
    <row r="93" spans="1:18" ht="17.25" thickTop="1" thickBot="1" x14ac:dyDescent="0.3">
      <c r="A93" s="30">
        <v>9</v>
      </c>
      <c r="B93" s="30">
        <v>9</v>
      </c>
      <c r="G93" t="s">
        <v>333</v>
      </c>
      <c r="J93" s="33">
        <v>25</v>
      </c>
      <c r="K93" t="s">
        <v>334</v>
      </c>
      <c r="L93" s="79">
        <f>J93/C94</f>
        <v>2</v>
      </c>
      <c r="N93" s="24" t="s">
        <v>884</v>
      </c>
      <c r="R93">
        <v>92</v>
      </c>
    </row>
    <row r="94" spans="1:18" ht="16.5" thickTop="1" thickBot="1" x14ac:dyDescent="0.25">
      <c r="A94" s="1">
        <f>A93</f>
        <v>9</v>
      </c>
      <c r="B94" s="27" t="s">
        <v>86</v>
      </c>
      <c r="C94" s="9">
        <v>12.5</v>
      </c>
      <c r="D94" t="s">
        <v>63</v>
      </c>
      <c r="G94" t="s">
        <v>332</v>
      </c>
      <c r="J94">
        <f>C95/(J93/C94)</f>
        <v>100</v>
      </c>
      <c r="K94" s="11"/>
      <c r="N94" s="24" t="s">
        <v>884</v>
      </c>
      <c r="R94">
        <v>93</v>
      </c>
    </row>
    <row r="95" spans="1:18" ht="14.25" thickTop="1" thickBot="1" x14ac:dyDescent="0.25">
      <c r="B95" t="s">
        <v>55</v>
      </c>
      <c r="C95" s="9">
        <v>200</v>
      </c>
      <c r="D95" t="s">
        <v>53</v>
      </c>
      <c r="K95" s="12"/>
      <c r="N95" s="24" t="s">
        <v>884</v>
      </c>
      <c r="R95">
        <v>94</v>
      </c>
    </row>
    <row r="96" spans="1:18" ht="13.5" thickTop="1" x14ac:dyDescent="0.2">
      <c r="N96" s="24" t="s">
        <v>884</v>
      </c>
      <c r="R96">
        <v>95</v>
      </c>
    </row>
    <row r="97" spans="1:18" x14ac:dyDescent="0.2">
      <c r="C97" s="4" t="s">
        <v>56</v>
      </c>
      <c r="D97" s="18"/>
      <c r="E97" s="4" t="s">
        <v>69</v>
      </c>
      <c r="F97" s="19"/>
      <c r="G97" s="4" t="s">
        <v>70</v>
      </c>
      <c r="H97" s="19"/>
      <c r="I97" s="20" t="s">
        <v>60</v>
      </c>
      <c r="J97" s="21" t="s">
        <v>62</v>
      </c>
      <c r="K97" s="22" t="s">
        <v>64</v>
      </c>
      <c r="N97" s="24" t="s">
        <v>884</v>
      </c>
      <c r="R97">
        <v>96</v>
      </c>
    </row>
    <row r="98" spans="1:18" ht="15.75" thickBot="1" x14ac:dyDescent="0.3">
      <c r="A98" s="1">
        <v>30</v>
      </c>
      <c r="B98" t="s">
        <v>79</v>
      </c>
      <c r="C98" s="16">
        <v>100</v>
      </c>
      <c r="D98" s="7" t="s">
        <v>59</v>
      </c>
      <c r="E98" s="25">
        <f>$G98*C94</f>
        <v>10</v>
      </c>
      <c r="F98" s="3" t="s">
        <v>59</v>
      </c>
      <c r="G98" s="17">
        <v>0.8</v>
      </c>
      <c r="H98" s="3" t="s">
        <v>59</v>
      </c>
      <c r="I98" s="23">
        <f>E98*C95</f>
        <v>2000</v>
      </c>
      <c r="J98" s="10" t="s">
        <v>61</v>
      </c>
      <c r="K98" s="8">
        <f>I98/C98</f>
        <v>20</v>
      </c>
      <c r="N98" s="24" t="s">
        <v>884</v>
      </c>
      <c r="R98">
        <v>97</v>
      </c>
    </row>
    <row r="99" spans="1:18" ht="16.5" thickTop="1" thickBot="1" x14ac:dyDescent="0.3">
      <c r="A99" s="1">
        <v>31</v>
      </c>
      <c r="B99" t="s">
        <v>81</v>
      </c>
      <c r="C99" s="14">
        <v>100</v>
      </c>
      <c r="D99" s="7" t="s">
        <v>59</v>
      </c>
      <c r="E99" s="25">
        <f>$G99*C94</f>
        <v>10</v>
      </c>
      <c r="F99" s="3" t="s">
        <v>59</v>
      </c>
      <c r="G99" s="17">
        <v>0.8</v>
      </c>
      <c r="H99" s="3" t="s">
        <v>59</v>
      </c>
      <c r="I99" s="23">
        <f>E99*C95</f>
        <v>2000</v>
      </c>
      <c r="J99" s="10" t="s">
        <v>61</v>
      </c>
      <c r="K99" s="8">
        <f>I99/C99</f>
        <v>20</v>
      </c>
      <c r="N99" s="24" t="s">
        <v>884</v>
      </c>
      <c r="R99">
        <v>98</v>
      </c>
    </row>
    <row r="100" spans="1:18" ht="16.5" thickTop="1" thickBot="1" x14ac:dyDescent="0.3">
      <c r="A100" s="1">
        <v>39</v>
      </c>
      <c r="B100" t="s">
        <v>82</v>
      </c>
      <c r="C100" s="14">
        <v>100</v>
      </c>
      <c r="D100" s="7" t="s">
        <v>59</v>
      </c>
      <c r="E100" s="26">
        <f>$G100*C94</f>
        <v>1</v>
      </c>
      <c r="F100" s="3" t="s">
        <v>59</v>
      </c>
      <c r="G100" s="9">
        <v>0.08</v>
      </c>
      <c r="H100" s="3" t="s">
        <v>59</v>
      </c>
      <c r="I100" s="23">
        <f>E100*C95</f>
        <v>200</v>
      </c>
      <c r="J100" s="10" t="s">
        <v>61</v>
      </c>
      <c r="K100" s="15">
        <f>I100/C100</f>
        <v>2</v>
      </c>
      <c r="N100" s="24" t="s">
        <v>884</v>
      </c>
      <c r="R100">
        <v>99</v>
      </c>
    </row>
    <row r="101" spans="1:18" ht="16.5" thickTop="1" thickBot="1" x14ac:dyDescent="0.3">
      <c r="A101" s="1">
        <v>40</v>
      </c>
      <c r="B101" t="s">
        <v>85</v>
      </c>
      <c r="C101" s="14">
        <v>100</v>
      </c>
      <c r="D101" s="7" t="s">
        <v>59</v>
      </c>
      <c r="E101" s="26">
        <f>$G101*C94</f>
        <v>1</v>
      </c>
      <c r="F101" s="3" t="s">
        <v>59</v>
      </c>
      <c r="G101" s="9">
        <v>0.08</v>
      </c>
      <c r="H101" s="3" t="s">
        <v>59</v>
      </c>
      <c r="I101" s="23">
        <f>E101*C95</f>
        <v>200</v>
      </c>
      <c r="J101" s="10" t="s">
        <v>61</v>
      </c>
      <c r="K101" s="15">
        <f>I101/C101</f>
        <v>2</v>
      </c>
      <c r="N101" s="24" t="s">
        <v>884</v>
      </c>
      <c r="R101">
        <v>100</v>
      </c>
    </row>
    <row r="102" spans="1:18" ht="15.75" thickTop="1" x14ac:dyDescent="0.25">
      <c r="B102" t="s">
        <v>180</v>
      </c>
      <c r="D102" s="3"/>
      <c r="F102" s="3"/>
      <c r="H102" s="3"/>
      <c r="I102" s="2"/>
      <c r="J102" s="6"/>
      <c r="K102" s="8">
        <f>C95-SUM(K98:K101)</f>
        <v>156</v>
      </c>
      <c r="N102" s="24" t="s">
        <v>884</v>
      </c>
      <c r="R102">
        <v>101</v>
      </c>
    </row>
    <row r="103" spans="1:18" s="13" customFormat="1" ht="13.5" thickBot="1" x14ac:dyDescent="0.25">
      <c r="A103" s="34"/>
      <c r="N103" s="24" t="s">
        <v>884</v>
      </c>
      <c r="R103">
        <v>102</v>
      </c>
    </row>
    <row r="104" spans="1:18" ht="17.25" thickTop="1" thickBot="1" x14ac:dyDescent="0.3">
      <c r="A104" s="30">
        <v>10</v>
      </c>
      <c r="B104" s="30"/>
      <c r="G104" t="s">
        <v>333</v>
      </c>
      <c r="J104" s="33">
        <v>25</v>
      </c>
      <c r="K104" t="s">
        <v>334</v>
      </c>
      <c r="L104" s="79">
        <f>J104/C105</f>
        <v>2</v>
      </c>
      <c r="N104" s="24" t="s">
        <v>884</v>
      </c>
      <c r="R104">
        <v>103</v>
      </c>
    </row>
    <row r="105" spans="1:18" ht="16.5" thickTop="1" thickBot="1" x14ac:dyDescent="0.25">
      <c r="A105" s="1">
        <f>A104</f>
        <v>10</v>
      </c>
      <c r="B105" s="27" t="s">
        <v>87</v>
      </c>
      <c r="C105" s="9">
        <v>12.5</v>
      </c>
      <c r="D105" t="s">
        <v>63</v>
      </c>
      <c r="G105" t="s">
        <v>332</v>
      </c>
      <c r="J105">
        <f>C106/(J104/C105)</f>
        <v>100</v>
      </c>
      <c r="K105" s="11"/>
      <c r="N105" s="24" t="s">
        <v>884</v>
      </c>
      <c r="R105">
        <v>104</v>
      </c>
    </row>
    <row r="106" spans="1:18" ht="14.25" thickTop="1" thickBot="1" x14ac:dyDescent="0.25">
      <c r="B106" t="s">
        <v>55</v>
      </c>
      <c r="C106" s="9">
        <v>200</v>
      </c>
      <c r="D106" t="s">
        <v>53</v>
      </c>
      <c r="K106" s="12"/>
      <c r="N106" s="24" t="s">
        <v>884</v>
      </c>
      <c r="R106">
        <v>105</v>
      </c>
    </row>
    <row r="107" spans="1:18" ht="13.5" thickTop="1" x14ac:dyDescent="0.2">
      <c r="N107" s="24" t="s">
        <v>884</v>
      </c>
      <c r="R107">
        <v>106</v>
      </c>
    </row>
    <row r="108" spans="1:18" x14ac:dyDescent="0.2">
      <c r="C108" s="4" t="s">
        <v>56</v>
      </c>
      <c r="D108" s="18"/>
      <c r="E108" s="4" t="s">
        <v>69</v>
      </c>
      <c r="F108" s="19"/>
      <c r="G108" s="4" t="s">
        <v>70</v>
      </c>
      <c r="H108" s="19"/>
      <c r="I108" s="20" t="s">
        <v>60</v>
      </c>
      <c r="J108" s="21" t="s">
        <v>62</v>
      </c>
      <c r="K108" s="22" t="s">
        <v>64</v>
      </c>
      <c r="N108" s="24" t="s">
        <v>884</v>
      </c>
      <c r="R108">
        <v>107</v>
      </c>
    </row>
    <row r="109" spans="1:18" ht="15.75" thickBot="1" x14ac:dyDescent="0.3">
      <c r="A109" s="1">
        <v>30</v>
      </c>
      <c r="B109" t="s">
        <v>79</v>
      </c>
      <c r="C109" s="16">
        <v>100</v>
      </c>
      <c r="D109" s="7" t="s">
        <v>59</v>
      </c>
      <c r="E109" s="25">
        <f>$G109*C105</f>
        <v>5</v>
      </c>
      <c r="F109" s="3" t="s">
        <v>59</v>
      </c>
      <c r="G109" s="17">
        <v>0.4</v>
      </c>
      <c r="H109" s="3" t="s">
        <v>59</v>
      </c>
      <c r="I109" s="23">
        <f>E109*C106</f>
        <v>1000</v>
      </c>
      <c r="J109" s="10" t="s">
        <v>61</v>
      </c>
      <c r="K109" s="8">
        <f>I109/C109</f>
        <v>10</v>
      </c>
      <c r="N109" s="24" t="s">
        <v>884</v>
      </c>
      <c r="R109">
        <v>108</v>
      </c>
    </row>
    <row r="110" spans="1:18" ht="16.5" thickTop="1" thickBot="1" x14ac:dyDescent="0.3">
      <c r="A110" s="1">
        <v>31</v>
      </c>
      <c r="B110" t="s">
        <v>81</v>
      </c>
      <c r="C110" s="14">
        <v>100</v>
      </c>
      <c r="D110" s="7" t="s">
        <v>59</v>
      </c>
      <c r="E110" s="25">
        <f>$G110*C105</f>
        <v>5</v>
      </c>
      <c r="F110" s="3" t="s">
        <v>59</v>
      </c>
      <c r="G110" s="17">
        <v>0.4</v>
      </c>
      <c r="H110" s="3" t="s">
        <v>59</v>
      </c>
      <c r="I110" s="23">
        <f>E110*C106</f>
        <v>1000</v>
      </c>
      <c r="J110" s="10" t="s">
        <v>61</v>
      </c>
      <c r="K110" s="8">
        <f>I110/C110</f>
        <v>10</v>
      </c>
      <c r="N110" s="24" t="s">
        <v>884</v>
      </c>
      <c r="R110">
        <v>109</v>
      </c>
    </row>
    <row r="111" spans="1:18" ht="16.5" thickTop="1" thickBot="1" x14ac:dyDescent="0.3">
      <c r="A111" s="1">
        <v>39</v>
      </c>
      <c r="B111" t="s">
        <v>82</v>
      </c>
      <c r="C111" s="14">
        <v>100</v>
      </c>
      <c r="D111" s="7" t="s">
        <v>59</v>
      </c>
      <c r="E111" s="26">
        <f>$G111*C105</f>
        <v>3.125</v>
      </c>
      <c r="F111" s="3" t="s">
        <v>59</v>
      </c>
      <c r="G111" s="9">
        <v>0.25</v>
      </c>
      <c r="H111" s="3" t="s">
        <v>59</v>
      </c>
      <c r="I111" s="23">
        <f>E111*C106</f>
        <v>625</v>
      </c>
      <c r="J111" s="10" t="s">
        <v>61</v>
      </c>
      <c r="K111" s="15">
        <f>I111/C111</f>
        <v>6.25</v>
      </c>
      <c r="N111" s="24" t="s">
        <v>884</v>
      </c>
      <c r="R111">
        <v>110</v>
      </c>
    </row>
    <row r="112" spans="1:18" ht="16.5" thickTop="1" thickBot="1" x14ac:dyDescent="0.3">
      <c r="A112" s="1">
        <v>40</v>
      </c>
      <c r="B112" t="s">
        <v>85</v>
      </c>
      <c r="C112" s="14">
        <v>100</v>
      </c>
      <c r="D112" s="7" t="s">
        <v>59</v>
      </c>
      <c r="E112" s="26">
        <f>$G112*C105</f>
        <v>3.125</v>
      </c>
      <c r="F112" s="3" t="s">
        <v>59</v>
      </c>
      <c r="G112" s="9">
        <v>0.25</v>
      </c>
      <c r="H112" s="3" t="s">
        <v>59</v>
      </c>
      <c r="I112" s="23">
        <f>E112*C106</f>
        <v>625</v>
      </c>
      <c r="J112" s="10" t="s">
        <v>61</v>
      </c>
      <c r="K112" s="15">
        <f>I112/C112</f>
        <v>6.25</v>
      </c>
      <c r="N112" s="24" t="s">
        <v>884</v>
      </c>
      <c r="R112">
        <v>111</v>
      </c>
    </row>
    <row r="113" spans="1:18" ht="15.75" thickTop="1" x14ac:dyDescent="0.25">
      <c r="B113" t="s">
        <v>180</v>
      </c>
      <c r="D113" s="3"/>
      <c r="F113" s="3"/>
      <c r="H113" s="3"/>
      <c r="I113" s="2"/>
      <c r="J113" s="6"/>
      <c r="K113" s="8">
        <f>C106-SUM(K109:K112)</f>
        <v>167.5</v>
      </c>
      <c r="N113" s="24" t="s">
        <v>884</v>
      </c>
      <c r="R113">
        <v>112</v>
      </c>
    </row>
    <row r="114" spans="1:18" s="13" customFormat="1" ht="13.5" thickBot="1" x14ac:dyDescent="0.25">
      <c r="A114" s="34"/>
      <c r="N114" s="24" t="s">
        <v>884</v>
      </c>
      <c r="R114">
        <v>113</v>
      </c>
    </row>
    <row r="115" spans="1:18" ht="17.25" thickTop="1" thickBot="1" x14ac:dyDescent="0.3">
      <c r="A115" s="30">
        <v>11</v>
      </c>
      <c r="B115" s="30"/>
      <c r="G115" t="s">
        <v>333</v>
      </c>
      <c r="J115" s="33">
        <v>25</v>
      </c>
      <c r="K115" t="s">
        <v>334</v>
      </c>
      <c r="L115" s="79">
        <f>J115/C116</f>
        <v>2</v>
      </c>
      <c r="N115" s="24" t="s">
        <v>884</v>
      </c>
      <c r="R115">
        <v>114</v>
      </c>
    </row>
    <row r="116" spans="1:18" ht="16.5" thickTop="1" thickBot="1" x14ac:dyDescent="0.25">
      <c r="A116" s="1">
        <f>A115</f>
        <v>11</v>
      </c>
      <c r="B116" s="27" t="s">
        <v>80</v>
      </c>
      <c r="C116" s="9">
        <v>12.5</v>
      </c>
      <c r="D116" t="s">
        <v>63</v>
      </c>
      <c r="G116" t="s">
        <v>332</v>
      </c>
      <c r="J116">
        <f>C117/(J115/C116)</f>
        <v>100</v>
      </c>
      <c r="K116" s="11"/>
      <c r="N116" s="24" t="s">
        <v>884</v>
      </c>
      <c r="R116">
        <v>115</v>
      </c>
    </row>
    <row r="117" spans="1:18" ht="14.25" thickTop="1" thickBot="1" x14ac:dyDescent="0.25">
      <c r="B117" t="s">
        <v>55</v>
      </c>
      <c r="C117" s="9">
        <v>200</v>
      </c>
      <c r="D117" t="s">
        <v>53</v>
      </c>
      <c r="K117" s="12"/>
      <c r="N117" s="24" t="s">
        <v>884</v>
      </c>
      <c r="R117">
        <v>116</v>
      </c>
    </row>
    <row r="118" spans="1:18" ht="13.5" thickTop="1" x14ac:dyDescent="0.2">
      <c r="N118" s="24" t="s">
        <v>884</v>
      </c>
      <c r="R118">
        <v>117</v>
      </c>
    </row>
    <row r="119" spans="1:18" x14ac:dyDescent="0.2">
      <c r="C119" s="4" t="s">
        <v>56</v>
      </c>
      <c r="D119" s="18"/>
      <c r="E119" s="4" t="s">
        <v>69</v>
      </c>
      <c r="F119" s="19"/>
      <c r="G119" s="4" t="s">
        <v>70</v>
      </c>
      <c r="H119" s="19"/>
      <c r="I119" s="20" t="s">
        <v>60</v>
      </c>
      <c r="J119" s="21" t="s">
        <v>62</v>
      </c>
      <c r="K119" s="22" t="s">
        <v>64</v>
      </c>
      <c r="N119" s="24" t="s">
        <v>884</v>
      </c>
      <c r="R119">
        <v>118</v>
      </c>
    </row>
    <row r="120" spans="1:18" ht="15.75" thickBot="1" x14ac:dyDescent="0.3">
      <c r="A120" s="1">
        <v>30</v>
      </c>
      <c r="B120" t="s">
        <v>79</v>
      </c>
      <c r="C120" s="16">
        <v>100</v>
      </c>
      <c r="D120" s="7" t="s">
        <v>59</v>
      </c>
      <c r="E120" s="25">
        <f>$G120*C116</f>
        <v>10</v>
      </c>
      <c r="F120" s="3" t="s">
        <v>59</v>
      </c>
      <c r="G120" s="17">
        <v>0.8</v>
      </c>
      <c r="H120" s="3" t="s">
        <v>59</v>
      </c>
      <c r="I120" s="23">
        <f>E120*C117</f>
        <v>2000</v>
      </c>
      <c r="J120" s="10" t="s">
        <v>61</v>
      </c>
      <c r="K120" s="8">
        <f>I120/C120</f>
        <v>20</v>
      </c>
      <c r="N120" s="24" t="s">
        <v>884</v>
      </c>
      <c r="R120">
        <v>119</v>
      </c>
    </row>
    <row r="121" spans="1:18" ht="16.5" thickTop="1" thickBot="1" x14ac:dyDescent="0.3">
      <c r="A121" s="1">
        <v>31</v>
      </c>
      <c r="B121" t="s">
        <v>81</v>
      </c>
      <c r="C121" s="14">
        <v>100</v>
      </c>
      <c r="D121" s="7" t="s">
        <v>59</v>
      </c>
      <c r="E121" s="25">
        <f>$G121*C116</f>
        <v>10</v>
      </c>
      <c r="F121" s="3" t="s">
        <v>59</v>
      </c>
      <c r="G121" s="17">
        <v>0.8</v>
      </c>
      <c r="H121" s="3" t="s">
        <v>59</v>
      </c>
      <c r="I121" s="23">
        <f>E121*C117</f>
        <v>2000</v>
      </c>
      <c r="J121" s="10" t="s">
        <v>61</v>
      </c>
      <c r="K121" s="8">
        <f>I121/C121</f>
        <v>20</v>
      </c>
      <c r="N121" s="24" t="s">
        <v>884</v>
      </c>
      <c r="R121">
        <v>120</v>
      </c>
    </row>
    <row r="122" spans="1:18" ht="16.5" thickTop="1" thickBot="1" x14ac:dyDescent="0.3">
      <c r="A122" s="1">
        <v>39</v>
      </c>
      <c r="B122" t="s">
        <v>82</v>
      </c>
      <c r="C122" s="14">
        <v>100</v>
      </c>
      <c r="D122" s="7" t="s">
        <v>59</v>
      </c>
      <c r="E122" s="26">
        <f>$G122*C116</f>
        <v>1</v>
      </c>
      <c r="F122" s="3" t="s">
        <v>59</v>
      </c>
      <c r="G122" s="9">
        <v>0.08</v>
      </c>
      <c r="H122" s="3" t="s">
        <v>59</v>
      </c>
      <c r="I122" s="23">
        <f>E122*C117</f>
        <v>200</v>
      </c>
      <c r="J122" s="10" t="s">
        <v>61</v>
      </c>
      <c r="K122" s="15">
        <f>I122/C122</f>
        <v>2</v>
      </c>
      <c r="N122" s="24" t="s">
        <v>884</v>
      </c>
      <c r="R122">
        <v>121</v>
      </c>
    </row>
    <row r="123" spans="1:18" ht="15.75" thickTop="1" x14ac:dyDescent="0.25">
      <c r="B123" t="s">
        <v>180</v>
      </c>
      <c r="D123" s="3"/>
      <c r="F123" s="3"/>
      <c r="H123" s="3"/>
      <c r="I123" s="2"/>
      <c r="J123" s="6"/>
      <c r="K123" s="8">
        <f>C117-SUM(K120:K122)</f>
        <v>158</v>
      </c>
      <c r="N123" s="24" t="s">
        <v>884</v>
      </c>
      <c r="R123">
        <v>122</v>
      </c>
    </row>
    <row r="124" spans="1:18" s="13" customFormat="1" ht="13.5" thickBot="1" x14ac:dyDescent="0.25">
      <c r="A124" s="34"/>
      <c r="N124" s="24" t="s">
        <v>884</v>
      </c>
      <c r="R124">
        <v>123</v>
      </c>
    </row>
    <row r="125" spans="1:18" ht="17.25" thickTop="1" thickBot="1" x14ac:dyDescent="0.3">
      <c r="A125" s="30">
        <v>12</v>
      </c>
      <c r="B125" s="30"/>
      <c r="G125" t="s">
        <v>333</v>
      </c>
      <c r="J125" s="33">
        <v>25</v>
      </c>
      <c r="K125" t="s">
        <v>334</v>
      </c>
      <c r="L125" s="79">
        <f>J125/C126</f>
        <v>2</v>
      </c>
      <c r="N125" s="24" t="s">
        <v>884</v>
      </c>
      <c r="R125">
        <v>124</v>
      </c>
    </row>
    <row r="126" spans="1:18" ht="16.5" thickTop="1" thickBot="1" x14ac:dyDescent="0.25">
      <c r="A126" s="1">
        <f>A125</f>
        <v>12</v>
      </c>
      <c r="B126" s="27" t="s">
        <v>83</v>
      </c>
      <c r="C126" s="9">
        <v>12.5</v>
      </c>
      <c r="D126" t="s">
        <v>63</v>
      </c>
      <c r="G126" t="s">
        <v>332</v>
      </c>
      <c r="J126">
        <f>C127/(J125/C126)</f>
        <v>100</v>
      </c>
      <c r="K126" s="11"/>
      <c r="N126" s="24" t="s">
        <v>884</v>
      </c>
      <c r="R126">
        <v>125</v>
      </c>
    </row>
    <row r="127" spans="1:18" ht="14.25" thickTop="1" thickBot="1" x14ac:dyDescent="0.25">
      <c r="B127" t="s">
        <v>55</v>
      </c>
      <c r="C127" s="9">
        <v>200</v>
      </c>
      <c r="D127" t="s">
        <v>53</v>
      </c>
      <c r="K127" s="12"/>
      <c r="N127" s="24" t="s">
        <v>884</v>
      </c>
      <c r="R127">
        <v>126</v>
      </c>
    </row>
    <row r="128" spans="1:18" ht="13.5" thickTop="1" x14ac:dyDescent="0.2">
      <c r="N128" s="24" t="s">
        <v>884</v>
      </c>
      <c r="R128">
        <v>127</v>
      </c>
    </row>
    <row r="129" spans="1:18" x14ac:dyDescent="0.2">
      <c r="C129" s="4" t="s">
        <v>56</v>
      </c>
      <c r="D129" s="18"/>
      <c r="E129" s="4" t="s">
        <v>69</v>
      </c>
      <c r="F129" s="19"/>
      <c r="G129" s="4" t="s">
        <v>70</v>
      </c>
      <c r="H129" s="19"/>
      <c r="I129" s="20" t="s">
        <v>60</v>
      </c>
      <c r="J129" s="21" t="s">
        <v>62</v>
      </c>
      <c r="K129" s="22" t="s">
        <v>64</v>
      </c>
      <c r="N129" s="24" t="s">
        <v>884</v>
      </c>
      <c r="R129">
        <v>128</v>
      </c>
    </row>
    <row r="130" spans="1:18" ht="15.75" thickBot="1" x14ac:dyDescent="0.3">
      <c r="A130" s="1">
        <v>30</v>
      </c>
      <c r="B130" t="s">
        <v>79</v>
      </c>
      <c r="C130" s="16">
        <v>100</v>
      </c>
      <c r="D130" s="7" t="s">
        <v>59</v>
      </c>
      <c r="E130" s="25">
        <f>$G130*C126</f>
        <v>5</v>
      </c>
      <c r="F130" s="3" t="s">
        <v>59</v>
      </c>
      <c r="G130" s="17">
        <v>0.4</v>
      </c>
      <c r="H130" s="3" t="s">
        <v>59</v>
      </c>
      <c r="I130" s="23">
        <f>E130*C127</f>
        <v>1000</v>
      </c>
      <c r="J130" s="10" t="s">
        <v>61</v>
      </c>
      <c r="K130" s="8">
        <f>I130/C130</f>
        <v>10</v>
      </c>
      <c r="N130" s="24" t="s">
        <v>884</v>
      </c>
      <c r="R130">
        <v>129</v>
      </c>
    </row>
    <row r="131" spans="1:18" ht="16.5" thickTop="1" thickBot="1" x14ac:dyDescent="0.3">
      <c r="A131" s="1">
        <v>31</v>
      </c>
      <c r="B131" t="s">
        <v>81</v>
      </c>
      <c r="C131" s="14">
        <v>100</v>
      </c>
      <c r="D131" s="7" t="s">
        <v>59</v>
      </c>
      <c r="E131" s="25">
        <f>$G131*C126</f>
        <v>5</v>
      </c>
      <c r="F131" s="3" t="s">
        <v>59</v>
      </c>
      <c r="G131" s="17">
        <v>0.4</v>
      </c>
      <c r="H131" s="3" t="s">
        <v>59</v>
      </c>
      <c r="I131" s="23">
        <f>E131*C127</f>
        <v>1000</v>
      </c>
      <c r="J131" s="10" t="s">
        <v>61</v>
      </c>
      <c r="K131" s="8">
        <f>I131/C131</f>
        <v>10</v>
      </c>
      <c r="N131" s="24" t="s">
        <v>884</v>
      </c>
      <c r="R131">
        <v>130</v>
      </c>
    </row>
    <row r="132" spans="1:18" ht="16.5" thickTop="1" thickBot="1" x14ac:dyDescent="0.3">
      <c r="A132" s="1">
        <v>39</v>
      </c>
      <c r="B132" t="s">
        <v>82</v>
      </c>
      <c r="C132" s="14">
        <v>100</v>
      </c>
      <c r="D132" s="7" t="s">
        <v>59</v>
      </c>
      <c r="E132" s="26">
        <f>$G132*C126</f>
        <v>3.125</v>
      </c>
      <c r="F132" s="3" t="s">
        <v>59</v>
      </c>
      <c r="G132" s="9">
        <v>0.25</v>
      </c>
      <c r="H132" s="3" t="s">
        <v>59</v>
      </c>
      <c r="I132" s="23">
        <f>E132*C127</f>
        <v>625</v>
      </c>
      <c r="J132" s="10" t="s">
        <v>61</v>
      </c>
      <c r="K132" s="15">
        <f>I132/C132</f>
        <v>6.25</v>
      </c>
      <c r="N132" s="24" t="s">
        <v>884</v>
      </c>
      <c r="R132">
        <v>131</v>
      </c>
    </row>
    <row r="133" spans="1:18" ht="15.75" thickTop="1" x14ac:dyDescent="0.25">
      <c r="B133" t="s">
        <v>180</v>
      </c>
      <c r="D133" s="3"/>
      <c r="F133" s="3"/>
      <c r="H133" s="3"/>
      <c r="I133" s="2"/>
      <c r="J133" s="6"/>
      <c r="K133" s="8">
        <f>C127-SUM(K130:K132)</f>
        <v>173.75</v>
      </c>
      <c r="N133" s="24" t="s">
        <v>884</v>
      </c>
      <c r="R133">
        <v>132</v>
      </c>
    </row>
    <row r="134" spans="1:18" s="13" customFormat="1" ht="13.5" thickBot="1" x14ac:dyDescent="0.25">
      <c r="A134" s="34"/>
      <c r="N134" s="24" t="s">
        <v>884</v>
      </c>
      <c r="R134">
        <v>133</v>
      </c>
    </row>
    <row r="135" spans="1:18" ht="17.25" thickTop="1" thickBot="1" x14ac:dyDescent="0.3">
      <c r="A135" s="30">
        <v>13</v>
      </c>
      <c r="B135" s="30"/>
      <c r="G135" t="s">
        <v>333</v>
      </c>
      <c r="J135" s="33">
        <v>25</v>
      </c>
      <c r="K135" t="s">
        <v>334</v>
      </c>
      <c r="L135" s="79">
        <f>J135/C136</f>
        <v>2</v>
      </c>
      <c r="N135" s="24" t="s">
        <v>884</v>
      </c>
      <c r="R135">
        <v>134</v>
      </c>
    </row>
    <row r="136" spans="1:18" ht="16.5" thickTop="1" thickBot="1" x14ac:dyDescent="0.25">
      <c r="A136" s="1">
        <f>A135</f>
        <v>13</v>
      </c>
      <c r="B136" s="27" t="s">
        <v>88</v>
      </c>
      <c r="C136" s="9">
        <v>12.5</v>
      </c>
      <c r="D136" t="s">
        <v>63</v>
      </c>
      <c r="G136" t="s">
        <v>332</v>
      </c>
      <c r="J136">
        <f>C137/(J135/C136)</f>
        <v>100</v>
      </c>
      <c r="K136" s="11"/>
      <c r="N136" s="24" t="s">
        <v>884</v>
      </c>
      <c r="R136">
        <v>135</v>
      </c>
    </row>
    <row r="137" spans="1:18" ht="14.25" thickTop="1" thickBot="1" x14ac:dyDescent="0.25">
      <c r="B137" t="s">
        <v>55</v>
      </c>
      <c r="C137" s="9">
        <v>200</v>
      </c>
      <c r="D137" t="s">
        <v>53</v>
      </c>
      <c r="K137" s="12"/>
      <c r="N137" s="24" t="s">
        <v>884</v>
      </c>
      <c r="R137">
        <v>136</v>
      </c>
    </row>
    <row r="138" spans="1:18" ht="13.5" thickTop="1" x14ac:dyDescent="0.2">
      <c r="N138" s="24" t="s">
        <v>884</v>
      </c>
      <c r="R138">
        <v>137</v>
      </c>
    </row>
    <row r="139" spans="1:18" x14ac:dyDescent="0.2">
      <c r="C139" s="4" t="s">
        <v>56</v>
      </c>
      <c r="D139" s="18"/>
      <c r="E139" s="4" t="s">
        <v>69</v>
      </c>
      <c r="F139" s="19"/>
      <c r="G139" s="4" t="s">
        <v>70</v>
      </c>
      <c r="H139" s="19"/>
      <c r="I139" s="20" t="s">
        <v>60</v>
      </c>
      <c r="J139" s="21" t="s">
        <v>62</v>
      </c>
      <c r="K139" s="22" t="s">
        <v>64</v>
      </c>
      <c r="N139" s="24" t="s">
        <v>884</v>
      </c>
      <c r="R139">
        <v>138</v>
      </c>
    </row>
    <row r="140" spans="1:18" ht="15.75" thickBot="1" x14ac:dyDescent="0.3">
      <c r="A140" s="1">
        <v>30</v>
      </c>
      <c r="B140" t="s">
        <v>79</v>
      </c>
      <c r="C140" s="16">
        <v>100</v>
      </c>
      <c r="D140" s="7" t="s">
        <v>59</v>
      </c>
      <c r="E140" s="25">
        <f>$G140*C136</f>
        <v>10</v>
      </c>
      <c r="F140" s="3" t="s">
        <v>59</v>
      </c>
      <c r="G140" s="17">
        <v>0.8</v>
      </c>
      <c r="H140" s="3" t="s">
        <v>59</v>
      </c>
      <c r="I140" s="23">
        <f>E140*C137</f>
        <v>2000</v>
      </c>
      <c r="J140" s="10" t="s">
        <v>61</v>
      </c>
      <c r="K140" s="8">
        <f>I140/C140</f>
        <v>20</v>
      </c>
      <c r="N140" s="24" t="s">
        <v>884</v>
      </c>
      <c r="R140">
        <v>139</v>
      </c>
    </row>
    <row r="141" spans="1:18" ht="16.5" thickTop="1" thickBot="1" x14ac:dyDescent="0.3">
      <c r="A141" s="1">
        <v>31</v>
      </c>
      <c r="B141" t="s">
        <v>81</v>
      </c>
      <c r="C141" s="14">
        <v>100</v>
      </c>
      <c r="D141" s="7" t="s">
        <v>59</v>
      </c>
      <c r="E141" s="25">
        <f>$G141*C136</f>
        <v>10</v>
      </c>
      <c r="F141" s="3" t="s">
        <v>59</v>
      </c>
      <c r="G141" s="17">
        <v>0.8</v>
      </c>
      <c r="H141" s="3" t="s">
        <v>59</v>
      </c>
      <c r="I141" s="23">
        <f>E141*C137</f>
        <v>2000</v>
      </c>
      <c r="J141" s="10" t="s">
        <v>61</v>
      </c>
      <c r="K141" s="8">
        <f>I141/C141</f>
        <v>20</v>
      </c>
      <c r="N141" s="24" t="s">
        <v>884</v>
      </c>
      <c r="R141">
        <v>140</v>
      </c>
    </row>
    <row r="142" spans="1:18" ht="16.5" thickTop="1" thickBot="1" x14ac:dyDescent="0.3">
      <c r="A142" s="1">
        <v>40</v>
      </c>
      <c r="B142" t="s">
        <v>85</v>
      </c>
      <c r="C142" s="14">
        <v>100</v>
      </c>
      <c r="D142" s="7" t="s">
        <v>59</v>
      </c>
      <c r="E142" s="26">
        <f>$G142*C136</f>
        <v>1</v>
      </c>
      <c r="F142" s="3" t="s">
        <v>59</v>
      </c>
      <c r="G142" s="9">
        <v>0.08</v>
      </c>
      <c r="H142" s="3" t="s">
        <v>59</v>
      </c>
      <c r="I142" s="23">
        <f>E142*C137</f>
        <v>200</v>
      </c>
      <c r="J142" s="10" t="s">
        <v>61</v>
      </c>
      <c r="K142" s="15">
        <f>I142/C142</f>
        <v>2</v>
      </c>
      <c r="N142" s="24" t="s">
        <v>884</v>
      </c>
      <c r="R142">
        <v>141</v>
      </c>
    </row>
    <row r="143" spans="1:18" ht="15.75" thickTop="1" x14ac:dyDescent="0.25">
      <c r="B143" t="s">
        <v>180</v>
      </c>
      <c r="D143" s="3"/>
      <c r="F143" s="3"/>
      <c r="H143" s="3"/>
      <c r="I143" s="2"/>
      <c r="J143" s="6"/>
      <c r="K143" s="8">
        <f>C137-SUM(K140:K142)</f>
        <v>158</v>
      </c>
      <c r="N143" s="24" t="s">
        <v>884</v>
      </c>
      <c r="R143">
        <v>142</v>
      </c>
    </row>
    <row r="144" spans="1:18" s="13" customFormat="1" ht="13.5" thickBot="1" x14ac:dyDescent="0.25">
      <c r="A144" s="34"/>
      <c r="N144" s="24" t="s">
        <v>884</v>
      </c>
      <c r="R144">
        <v>143</v>
      </c>
    </row>
    <row r="145" spans="1:18" ht="17.25" thickTop="1" thickBot="1" x14ac:dyDescent="0.3">
      <c r="A145" s="30">
        <v>14</v>
      </c>
      <c r="B145" s="30"/>
      <c r="G145" t="s">
        <v>333</v>
      </c>
      <c r="J145" s="33">
        <v>25</v>
      </c>
      <c r="K145" t="s">
        <v>334</v>
      </c>
      <c r="L145" s="79">
        <f>J145/C146</f>
        <v>2</v>
      </c>
      <c r="N145" s="24" t="s">
        <v>884</v>
      </c>
      <c r="R145">
        <v>144</v>
      </c>
    </row>
    <row r="146" spans="1:18" ht="16.5" thickTop="1" thickBot="1" x14ac:dyDescent="0.25">
      <c r="A146" s="1">
        <f>A145</f>
        <v>14</v>
      </c>
      <c r="B146" s="27" t="s">
        <v>84</v>
      </c>
      <c r="C146" s="9">
        <v>12.5</v>
      </c>
      <c r="D146" t="s">
        <v>63</v>
      </c>
      <c r="G146" t="s">
        <v>332</v>
      </c>
      <c r="J146">
        <f>C147/(J145/C146)</f>
        <v>100</v>
      </c>
      <c r="K146" s="11"/>
      <c r="N146" s="24" t="s">
        <v>884</v>
      </c>
      <c r="R146">
        <v>145</v>
      </c>
    </row>
    <row r="147" spans="1:18" ht="14.25" thickTop="1" thickBot="1" x14ac:dyDescent="0.25">
      <c r="B147" t="s">
        <v>55</v>
      </c>
      <c r="C147" s="9">
        <v>200</v>
      </c>
      <c r="D147" t="s">
        <v>53</v>
      </c>
      <c r="K147" s="12"/>
      <c r="N147" s="24" t="s">
        <v>884</v>
      </c>
      <c r="R147">
        <v>146</v>
      </c>
    </row>
    <row r="148" spans="1:18" ht="13.5" thickTop="1" x14ac:dyDescent="0.2">
      <c r="N148" s="24" t="s">
        <v>884</v>
      </c>
      <c r="R148">
        <v>147</v>
      </c>
    </row>
    <row r="149" spans="1:18" x14ac:dyDescent="0.2">
      <c r="C149" s="4" t="s">
        <v>56</v>
      </c>
      <c r="D149" s="18"/>
      <c r="E149" s="4" t="s">
        <v>69</v>
      </c>
      <c r="F149" s="19"/>
      <c r="G149" s="4" t="s">
        <v>70</v>
      </c>
      <c r="H149" s="19"/>
      <c r="I149" s="20" t="s">
        <v>60</v>
      </c>
      <c r="J149" s="21" t="s">
        <v>62</v>
      </c>
      <c r="K149" s="22" t="s">
        <v>64</v>
      </c>
      <c r="N149" s="24" t="s">
        <v>884</v>
      </c>
      <c r="R149">
        <v>148</v>
      </c>
    </row>
    <row r="150" spans="1:18" ht="15.75" thickBot="1" x14ac:dyDescent="0.3">
      <c r="A150" s="1">
        <v>30</v>
      </c>
      <c r="B150" t="s">
        <v>79</v>
      </c>
      <c r="C150" s="16">
        <v>100</v>
      </c>
      <c r="D150" s="7" t="s">
        <v>59</v>
      </c>
      <c r="E150" s="25">
        <f>$G150*C146</f>
        <v>5</v>
      </c>
      <c r="F150" s="3" t="s">
        <v>59</v>
      </c>
      <c r="G150" s="17">
        <v>0.4</v>
      </c>
      <c r="H150" s="3" t="s">
        <v>59</v>
      </c>
      <c r="I150" s="23">
        <f>E150*C147</f>
        <v>1000</v>
      </c>
      <c r="J150" s="10" t="s">
        <v>61</v>
      </c>
      <c r="K150" s="8">
        <f>I150/C150</f>
        <v>10</v>
      </c>
      <c r="N150" s="24" t="s">
        <v>884</v>
      </c>
      <c r="R150">
        <v>149</v>
      </c>
    </row>
    <row r="151" spans="1:18" ht="16.5" thickTop="1" thickBot="1" x14ac:dyDescent="0.3">
      <c r="A151" s="1">
        <v>31</v>
      </c>
      <c r="B151" t="s">
        <v>81</v>
      </c>
      <c r="C151" s="14">
        <v>100</v>
      </c>
      <c r="D151" s="7" t="s">
        <v>59</v>
      </c>
      <c r="E151" s="25">
        <f>$G151*C146</f>
        <v>5</v>
      </c>
      <c r="F151" s="3" t="s">
        <v>59</v>
      </c>
      <c r="G151" s="17">
        <v>0.4</v>
      </c>
      <c r="H151" s="3" t="s">
        <v>59</v>
      </c>
      <c r="I151" s="23">
        <f>E151*C147</f>
        <v>1000</v>
      </c>
      <c r="J151" s="10" t="s">
        <v>61</v>
      </c>
      <c r="K151" s="8">
        <f>I151/C151</f>
        <v>10</v>
      </c>
      <c r="N151" s="24" t="s">
        <v>884</v>
      </c>
      <c r="R151">
        <v>150</v>
      </c>
    </row>
    <row r="152" spans="1:18" ht="16.5" thickTop="1" thickBot="1" x14ac:dyDescent="0.3">
      <c r="A152" s="1">
        <v>40</v>
      </c>
      <c r="B152" t="s">
        <v>85</v>
      </c>
      <c r="C152" s="14">
        <v>100</v>
      </c>
      <c r="D152" s="7" t="s">
        <v>59</v>
      </c>
      <c r="E152" s="26">
        <f>$G152*C146</f>
        <v>3.125</v>
      </c>
      <c r="F152" s="3" t="s">
        <v>59</v>
      </c>
      <c r="G152" s="9">
        <v>0.25</v>
      </c>
      <c r="H152" s="3" t="s">
        <v>59</v>
      </c>
      <c r="I152" s="23">
        <f>E152*C147</f>
        <v>625</v>
      </c>
      <c r="J152" s="10" t="s">
        <v>61</v>
      </c>
      <c r="K152" s="15">
        <f>I152/C152</f>
        <v>6.25</v>
      </c>
      <c r="N152" s="24" t="s">
        <v>884</v>
      </c>
      <c r="R152">
        <v>151</v>
      </c>
    </row>
    <row r="153" spans="1:18" ht="15.75" thickTop="1" x14ac:dyDescent="0.25">
      <c r="B153" t="s">
        <v>180</v>
      </c>
      <c r="D153" s="3"/>
      <c r="F153" s="3"/>
      <c r="H153" s="3"/>
      <c r="I153" s="2"/>
      <c r="J153" s="6"/>
      <c r="K153" s="8">
        <f>C147-SUM(K150:K152)</f>
        <v>173.75</v>
      </c>
      <c r="N153" s="24" t="s">
        <v>884</v>
      </c>
      <c r="R153">
        <v>152</v>
      </c>
    </row>
    <row r="154" spans="1:18" s="13" customFormat="1" ht="13.5" thickBot="1" x14ac:dyDescent="0.25">
      <c r="A154" s="34"/>
      <c r="N154" s="24" t="s">
        <v>884</v>
      </c>
      <c r="R154">
        <v>153</v>
      </c>
    </row>
    <row r="155" spans="1:18" ht="17.25" thickTop="1" thickBot="1" x14ac:dyDescent="0.3">
      <c r="A155" s="30">
        <v>15</v>
      </c>
      <c r="B155" s="30"/>
      <c r="G155" t="s">
        <v>333</v>
      </c>
      <c r="J155" s="33">
        <v>25</v>
      </c>
      <c r="K155" t="s">
        <v>334</v>
      </c>
      <c r="L155" s="79">
        <f>J155/C156</f>
        <v>2</v>
      </c>
      <c r="N155" s="24" t="s">
        <v>884</v>
      </c>
      <c r="R155">
        <v>154</v>
      </c>
    </row>
    <row r="156" spans="1:18" ht="16.5" thickTop="1" thickBot="1" x14ac:dyDescent="0.25">
      <c r="A156" s="1">
        <f>A155</f>
        <v>15</v>
      </c>
      <c r="B156" s="27" t="s">
        <v>177</v>
      </c>
      <c r="C156" s="9">
        <v>12.5</v>
      </c>
      <c r="D156" t="s">
        <v>63</v>
      </c>
      <c r="G156" t="s">
        <v>332</v>
      </c>
      <c r="J156">
        <f>C157/(J155/C156)</f>
        <v>100</v>
      </c>
      <c r="K156" s="11"/>
      <c r="N156" s="24" t="s">
        <v>884</v>
      </c>
      <c r="R156">
        <v>155</v>
      </c>
    </row>
    <row r="157" spans="1:18" ht="14.25" thickTop="1" thickBot="1" x14ac:dyDescent="0.25">
      <c r="B157" t="s">
        <v>55</v>
      </c>
      <c r="C157" s="9">
        <v>200</v>
      </c>
      <c r="D157" t="s">
        <v>53</v>
      </c>
      <c r="K157" s="12"/>
      <c r="N157" s="24" t="s">
        <v>884</v>
      </c>
      <c r="R157">
        <v>156</v>
      </c>
    </row>
    <row r="158" spans="1:18" ht="13.5" thickTop="1" x14ac:dyDescent="0.2">
      <c r="N158" s="24" t="s">
        <v>884</v>
      </c>
      <c r="R158">
        <v>157</v>
      </c>
    </row>
    <row r="159" spans="1:18" x14ac:dyDescent="0.2">
      <c r="C159" s="4" t="s">
        <v>56</v>
      </c>
      <c r="D159" s="18"/>
      <c r="E159" s="4" t="s">
        <v>69</v>
      </c>
      <c r="F159" s="19"/>
      <c r="G159" s="4" t="s">
        <v>70</v>
      </c>
      <c r="H159" s="19"/>
      <c r="I159" s="20" t="s">
        <v>60</v>
      </c>
      <c r="J159" s="21" t="s">
        <v>62</v>
      </c>
      <c r="K159" s="22" t="s">
        <v>64</v>
      </c>
      <c r="N159" s="24" t="s">
        <v>884</v>
      </c>
      <c r="R159">
        <v>158</v>
      </c>
    </row>
    <row r="160" spans="1:18" ht="15.75" thickBot="1" x14ac:dyDescent="0.3">
      <c r="A160" s="1">
        <v>19</v>
      </c>
      <c r="B160" t="s">
        <v>99</v>
      </c>
      <c r="C160" s="16">
        <v>100</v>
      </c>
      <c r="D160" s="7" t="s">
        <v>59</v>
      </c>
      <c r="E160" s="25">
        <f>$G160*C156</f>
        <v>10</v>
      </c>
      <c r="F160" s="3" t="s">
        <v>59</v>
      </c>
      <c r="G160" s="36">
        <v>0.8</v>
      </c>
      <c r="H160" s="3" t="s">
        <v>59</v>
      </c>
      <c r="I160" s="23">
        <f>E160*C157</f>
        <v>2000</v>
      </c>
      <c r="J160" s="10" t="s">
        <v>61</v>
      </c>
      <c r="K160" s="8">
        <f>I160/C160</f>
        <v>20</v>
      </c>
      <c r="N160" s="24" t="s">
        <v>884</v>
      </c>
      <c r="R160">
        <v>159</v>
      </c>
    </row>
    <row r="161" spans="1:18" ht="16.5" thickTop="1" thickBot="1" x14ac:dyDescent="0.3">
      <c r="A161" s="1">
        <v>20</v>
      </c>
      <c r="B161" t="s">
        <v>100</v>
      </c>
      <c r="C161" s="14">
        <v>100</v>
      </c>
      <c r="D161" s="7" t="s">
        <v>59</v>
      </c>
      <c r="E161" s="25">
        <f>$G161*C156</f>
        <v>10</v>
      </c>
      <c r="F161" s="3" t="s">
        <v>59</v>
      </c>
      <c r="G161" s="36">
        <v>0.8</v>
      </c>
      <c r="H161" s="3" t="s">
        <v>59</v>
      </c>
      <c r="I161" s="23">
        <f>E161*C157</f>
        <v>2000</v>
      </c>
      <c r="J161" s="10" t="s">
        <v>61</v>
      </c>
      <c r="K161" s="8">
        <f>I161/C161</f>
        <v>20</v>
      </c>
      <c r="N161" s="24" t="s">
        <v>884</v>
      </c>
      <c r="R161">
        <v>160</v>
      </c>
    </row>
    <row r="162" spans="1:18" ht="16.5" thickTop="1" thickBot="1" x14ac:dyDescent="0.3">
      <c r="A162" s="1">
        <v>23</v>
      </c>
      <c r="B162" t="s">
        <v>98</v>
      </c>
      <c r="C162" s="14">
        <v>100</v>
      </c>
      <c r="D162" s="7" t="s">
        <v>59</v>
      </c>
      <c r="E162" s="26">
        <f>$G162*C156</f>
        <v>1.25</v>
      </c>
      <c r="F162" s="3" t="s">
        <v>59</v>
      </c>
      <c r="G162" s="35">
        <v>0.1</v>
      </c>
      <c r="H162" s="3" t="s">
        <v>59</v>
      </c>
      <c r="I162" s="23">
        <f>E162*C157</f>
        <v>250</v>
      </c>
      <c r="J162" s="10" t="s">
        <v>61</v>
      </c>
      <c r="K162" s="15">
        <f>I162/C162</f>
        <v>2.5</v>
      </c>
      <c r="N162" s="24" t="s">
        <v>884</v>
      </c>
      <c r="R162">
        <v>161</v>
      </c>
    </row>
    <row r="163" spans="1:18" ht="15.75" thickTop="1" x14ac:dyDescent="0.25">
      <c r="B163" t="s">
        <v>180</v>
      </c>
      <c r="D163" s="3"/>
      <c r="F163" s="3"/>
      <c r="H163" s="3"/>
      <c r="I163" s="2"/>
      <c r="J163" s="6"/>
      <c r="K163" s="8">
        <f>C157-SUM(K160:K162)</f>
        <v>157.5</v>
      </c>
      <c r="N163" s="24" t="s">
        <v>884</v>
      </c>
      <c r="R163">
        <v>162</v>
      </c>
    </row>
    <row r="164" spans="1:18" s="13" customFormat="1" ht="13.5" thickBot="1" x14ac:dyDescent="0.25">
      <c r="A164" s="34"/>
      <c r="N164" s="24" t="s">
        <v>884</v>
      </c>
      <c r="R164">
        <v>163</v>
      </c>
    </row>
    <row r="165" spans="1:18" ht="17.25" thickTop="1" thickBot="1" x14ac:dyDescent="0.3">
      <c r="A165" s="30">
        <v>16</v>
      </c>
      <c r="B165" s="30"/>
      <c r="G165" t="s">
        <v>333</v>
      </c>
      <c r="J165" s="33">
        <v>25</v>
      </c>
      <c r="K165" t="s">
        <v>334</v>
      </c>
      <c r="L165" s="79">
        <f>J165/C166</f>
        <v>2</v>
      </c>
      <c r="N165" s="24" t="s">
        <v>884</v>
      </c>
      <c r="R165">
        <v>164</v>
      </c>
    </row>
    <row r="166" spans="1:18" ht="16.5" thickTop="1" thickBot="1" x14ac:dyDescent="0.25">
      <c r="A166" s="1">
        <f>A165</f>
        <v>16</v>
      </c>
      <c r="B166" s="27" t="s">
        <v>178</v>
      </c>
      <c r="C166" s="9">
        <v>12.5</v>
      </c>
      <c r="D166" t="s">
        <v>63</v>
      </c>
      <c r="G166" t="s">
        <v>332</v>
      </c>
      <c r="J166">
        <f>C167/(J165/C166)</f>
        <v>100</v>
      </c>
      <c r="K166" s="11"/>
      <c r="N166" s="24" t="s">
        <v>884</v>
      </c>
      <c r="R166">
        <v>165</v>
      </c>
    </row>
    <row r="167" spans="1:18" ht="14.25" thickTop="1" thickBot="1" x14ac:dyDescent="0.25">
      <c r="B167" t="s">
        <v>55</v>
      </c>
      <c r="C167" s="9">
        <v>200</v>
      </c>
      <c r="D167" t="s">
        <v>53</v>
      </c>
      <c r="K167" s="12"/>
      <c r="N167" s="24" t="s">
        <v>884</v>
      </c>
      <c r="R167">
        <v>166</v>
      </c>
    </row>
    <row r="168" spans="1:18" ht="13.5" thickTop="1" x14ac:dyDescent="0.2">
      <c r="N168" s="24" t="s">
        <v>884</v>
      </c>
      <c r="R168">
        <v>167</v>
      </c>
    </row>
    <row r="169" spans="1:18" x14ac:dyDescent="0.2">
      <c r="C169" s="4" t="s">
        <v>56</v>
      </c>
      <c r="D169" s="18"/>
      <c r="E169" s="4" t="s">
        <v>69</v>
      </c>
      <c r="F169" s="19"/>
      <c r="G169" s="4" t="s">
        <v>70</v>
      </c>
      <c r="H169" s="19"/>
      <c r="I169" s="20" t="s">
        <v>60</v>
      </c>
      <c r="J169" s="21" t="s">
        <v>62</v>
      </c>
      <c r="K169" s="22" t="s">
        <v>64</v>
      </c>
      <c r="N169" s="24" t="s">
        <v>884</v>
      </c>
      <c r="R169">
        <v>168</v>
      </c>
    </row>
    <row r="170" spans="1:18" ht="15.75" thickBot="1" x14ac:dyDescent="0.3">
      <c r="A170" s="1">
        <v>21</v>
      </c>
      <c r="B170" t="s">
        <v>101</v>
      </c>
      <c r="C170" s="16">
        <v>100</v>
      </c>
      <c r="D170" s="7" t="s">
        <v>59</v>
      </c>
      <c r="E170" s="25">
        <f>$G170*C166</f>
        <v>10</v>
      </c>
      <c r="F170" s="3" t="s">
        <v>59</v>
      </c>
      <c r="G170" s="17">
        <v>0.8</v>
      </c>
      <c r="H170" s="3" t="s">
        <v>59</v>
      </c>
      <c r="I170" s="23">
        <f>E170*C167</f>
        <v>2000</v>
      </c>
      <c r="J170" s="10" t="s">
        <v>61</v>
      </c>
      <c r="K170" s="8">
        <f>I170/C170</f>
        <v>20</v>
      </c>
      <c r="N170" s="24" t="s">
        <v>884</v>
      </c>
      <c r="R170">
        <v>169</v>
      </c>
    </row>
    <row r="171" spans="1:18" ht="16.5" thickTop="1" thickBot="1" x14ac:dyDescent="0.3">
      <c r="A171" s="1">
        <v>22</v>
      </c>
      <c r="B171" t="s">
        <v>124</v>
      </c>
      <c r="C171" s="14">
        <v>100</v>
      </c>
      <c r="D171" s="7" t="s">
        <v>59</v>
      </c>
      <c r="E171" s="25">
        <f>$G171*C166</f>
        <v>10</v>
      </c>
      <c r="F171" s="3" t="s">
        <v>59</v>
      </c>
      <c r="G171" s="17">
        <v>0.8</v>
      </c>
      <c r="H171" s="3" t="s">
        <v>59</v>
      </c>
      <c r="I171" s="23">
        <f>E171*C167</f>
        <v>2000</v>
      </c>
      <c r="J171" s="10" t="s">
        <v>61</v>
      </c>
      <c r="K171" s="8">
        <f>I171/C171</f>
        <v>20</v>
      </c>
      <c r="N171" s="24" t="s">
        <v>884</v>
      </c>
      <c r="R171">
        <v>170</v>
      </c>
    </row>
    <row r="172" spans="1:18" ht="16.5" thickTop="1" thickBot="1" x14ac:dyDescent="0.3">
      <c r="A172" s="1">
        <v>23</v>
      </c>
      <c r="B172" t="s">
        <v>98</v>
      </c>
      <c r="C172" s="14">
        <v>100</v>
      </c>
      <c r="D172" s="7" t="s">
        <v>59</v>
      </c>
      <c r="E172" s="26">
        <f>$G172*C166</f>
        <v>1.25</v>
      </c>
      <c r="F172" s="3" t="s">
        <v>59</v>
      </c>
      <c r="G172" s="9">
        <v>0.1</v>
      </c>
      <c r="H172" s="3" t="s">
        <v>59</v>
      </c>
      <c r="I172" s="23">
        <f>E172*C167</f>
        <v>250</v>
      </c>
      <c r="J172" s="10" t="s">
        <v>61</v>
      </c>
      <c r="K172" s="15">
        <f>I172/C172</f>
        <v>2.5</v>
      </c>
      <c r="N172" s="24" t="s">
        <v>884</v>
      </c>
      <c r="R172">
        <v>171</v>
      </c>
    </row>
    <row r="173" spans="1:18" ht="15.75" thickTop="1" x14ac:dyDescent="0.25">
      <c r="B173" t="s">
        <v>180</v>
      </c>
      <c r="D173" s="3"/>
      <c r="F173" s="3"/>
      <c r="H173" s="3"/>
      <c r="I173" s="2"/>
      <c r="J173" s="6"/>
      <c r="K173" s="8">
        <f>C167-SUM(K170:K172)</f>
        <v>157.5</v>
      </c>
      <c r="N173" s="24" t="s">
        <v>884</v>
      </c>
      <c r="R173">
        <v>172</v>
      </c>
    </row>
    <row r="174" spans="1:18" s="13" customFormat="1" ht="13.5" thickBot="1" x14ac:dyDescent="0.25">
      <c r="A174" s="34"/>
      <c r="N174" s="24" t="s">
        <v>884</v>
      </c>
      <c r="R174">
        <v>173</v>
      </c>
    </row>
    <row r="175" spans="1:18" ht="17.25" thickTop="1" thickBot="1" x14ac:dyDescent="0.3">
      <c r="A175" s="30">
        <v>17</v>
      </c>
      <c r="B175" s="30"/>
      <c r="G175" t="s">
        <v>333</v>
      </c>
      <c r="J175" s="33">
        <v>25</v>
      </c>
      <c r="K175" t="s">
        <v>334</v>
      </c>
      <c r="L175" s="79">
        <f>J175/C176</f>
        <v>2</v>
      </c>
      <c r="N175" s="24" t="s">
        <v>884</v>
      </c>
      <c r="R175">
        <v>174</v>
      </c>
    </row>
    <row r="176" spans="1:18" ht="16.5" thickTop="1" thickBot="1" x14ac:dyDescent="0.25">
      <c r="A176" s="1">
        <f>A175</f>
        <v>17</v>
      </c>
      <c r="B176" s="27" t="s">
        <v>125</v>
      </c>
      <c r="C176" s="9">
        <v>12.5</v>
      </c>
      <c r="D176" t="s">
        <v>63</v>
      </c>
      <c r="G176" t="s">
        <v>332</v>
      </c>
      <c r="J176">
        <f>C177/(J175/C176)</f>
        <v>100</v>
      </c>
      <c r="K176" s="11"/>
      <c r="N176" s="24" t="s">
        <v>884</v>
      </c>
      <c r="R176">
        <v>175</v>
      </c>
    </row>
    <row r="177" spans="1:18" ht="14.25" thickTop="1" thickBot="1" x14ac:dyDescent="0.25">
      <c r="B177" t="s">
        <v>55</v>
      </c>
      <c r="C177" s="9">
        <v>200</v>
      </c>
      <c r="D177" t="s">
        <v>53</v>
      </c>
      <c r="K177" s="12"/>
      <c r="N177" s="24" t="s">
        <v>884</v>
      </c>
      <c r="R177">
        <v>176</v>
      </c>
    </row>
    <row r="178" spans="1:18" ht="13.5" thickTop="1" x14ac:dyDescent="0.2">
      <c r="N178" s="24" t="s">
        <v>884</v>
      </c>
      <c r="R178">
        <v>177</v>
      </c>
    </row>
    <row r="179" spans="1:18" x14ac:dyDescent="0.2">
      <c r="C179" s="4" t="s">
        <v>56</v>
      </c>
      <c r="D179" s="18"/>
      <c r="E179" s="4" t="s">
        <v>69</v>
      </c>
      <c r="F179" s="19"/>
      <c r="G179" s="4" t="s">
        <v>70</v>
      </c>
      <c r="H179" s="19"/>
      <c r="I179" s="20" t="s">
        <v>60</v>
      </c>
      <c r="J179" s="21" t="s">
        <v>62</v>
      </c>
      <c r="K179" s="22" t="s">
        <v>64</v>
      </c>
      <c r="N179" s="24" t="s">
        <v>884</v>
      </c>
      <c r="R179">
        <v>178</v>
      </c>
    </row>
    <row r="180" spans="1:18" ht="15.75" thickBot="1" x14ac:dyDescent="0.3">
      <c r="A180" s="1">
        <v>1</v>
      </c>
      <c r="B180" t="s">
        <v>126</v>
      </c>
      <c r="C180" s="16">
        <v>100</v>
      </c>
      <c r="D180" s="7" t="s">
        <v>59</v>
      </c>
      <c r="E180" s="25">
        <f>$G180*C176</f>
        <v>10</v>
      </c>
      <c r="F180" s="3" t="s">
        <v>59</v>
      </c>
      <c r="G180" s="17">
        <v>0.8</v>
      </c>
      <c r="H180" s="3" t="s">
        <v>59</v>
      </c>
      <c r="I180" s="23">
        <f>E180*C177</f>
        <v>2000</v>
      </c>
      <c r="J180" s="10" t="s">
        <v>61</v>
      </c>
      <c r="K180" s="8">
        <f>I180/C180</f>
        <v>20</v>
      </c>
      <c r="N180" s="24" t="s">
        <v>884</v>
      </c>
      <c r="R180">
        <v>179</v>
      </c>
    </row>
    <row r="181" spans="1:18" ht="16.5" thickTop="1" thickBot="1" x14ac:dyDescent="0.3">
      <c r="A181" s="1">
        <v>2</v>
      </c>
      <c r="B181" t="s">
        <v>127</v>
      </c>
      <c r="C181" s="14">
        <v>100</v>
      </c>
      <c r="D181" s="7" t="s">
        <v>59</v>
      </c>
      <c r="E181" s="25">
        <f>$G181*C176</f>
        <v>10</v>
      </c>
      <c r="F181" s="3" t="s">
        <v>59</v>
      </c>
      <c r="G181" s="17">
        <v>0.8</v>
      </c>
      <c r="H181" s="3" t="s">
        <v>59</v>
      </c>
      <c r="I181" s="23">
        <f>E181*C177</f>
        <v>2000</v>
      </c>
      <c r="J181" s="10" t="s">
        <v>61</v>
      </c>
      <c r="K181" s="8">
        <f>I181/C181</f>
        <v>20</v>
      </c>
      <c r="N181" s="24" t="s">
        <v>884</v>
      </c>
      <c r="R181">
        <v>180</v>
      </c>
    </row>
    <row r="182" spans="1:18" ht="16.5" thickTop="1" thickBot="1" x14ac:dyDescent="0.3">
      <c r="A182" s="1">
        <v>11</v>
      </c>
      <c r="B182" t="s">
        <v>128</v>
      </c>
      <c r="C182" s="14">
        <v>100</v>
      </c>
      <c r="D182" s="7" t="s">
        <v>59</v>
      </c>
      <c r="E182" s="26">
        <f>$G182*C176</f>
        <v>1</v>
      </c>
      <c r="F182" s="3" t="s">
        <v>59</v>
      </c>
      <c r="G182" s="9">
        <v>0.08</v>
      </c>
      <c r="H182" s="3" t="s">
        <v>59</v>
      </c>
      <c r="I182" s="23">
        <f>E182*C177</f>
        <v>200</v>
      </c>
      <c r="J182" s="10" t="s">
        <v>61</v>
      </c>
      <c r="K182" s="15">
        <f>I182/C182</f>
        <v>2</v>
      </c>
      <c r="N182" s="24" t="s">
        <v>884</v>
      </c>
      <c r="R182">
        <v>181</v>
      </c>
    </row>
    <row r="183" spans="1:18" ht="15.75" thickTop="1" x14ac:dyDescent="0.25">
      <c r="B183" t="s">
        <v>180</v>
      </c>
      <c r="D183" s="3"/>
      <c r="F183" s="3"/>
      <c r="H183" s="3"/>
      <c r="I183" s="2"/>
      <c r="J183" s="6"/>
      <c r="K183" s="8">
        <f>C177-SUM(K180:K182)</f>
        <v>158</v>
      </c>
      <c r="N183" s="24" t="s">
        <v>884</v>
      </c>
      <c r="R183">
        <v>182</v>
      </c>
    </row>
    <row r="184" spans="1:18" s="13" customFormat="1" ht="13.5" thickBot="1" x14ac:dyDescent="0.25">
      <c r="A184" s="34"/>
      <c r="N184" s="24" t="s">
        <v>884</v>
      </c>
      <c r="R184">
        <v>183</v>
      </c>
    </row>
    <row r="185" spans="1:18" ht="17.25" thickTop="1" thickBot="1" x14ac:dyDescent="0.3">
      <c r="A185" s="30">
        <v>18</v>
      </c>
      <c r="B185" s="30"/>
      <c r="G185" t="s">
        <v>333</v>
      </c>
      <c r="J185" s="33">
        <v>25</v>
      </c>
      <c r="K185" t="s">
        <v>334</v>
      </c>
      <c r="L185" s="79">
        <f>J185/C186</f>
        <v>2</v>
      </c>
      <c r="N185" s="24" t="s">
        <v>886</v>
      </c>
      <c r="R185">
        <v>184</v>
      </c>
    </row>
    <row r="186" spans="1:18" ht="16.5" thickTop="1" thickBot="1" x14ac:dyDescent="0.25">
      <c r="A186" s="1">
        <f>A185</f>
        <v>18</v>
      </c>
      <c r="B186" s="27" t="s">
        <v>129</v>
      </c>
      <c r="C186" s="9">
        <v>12.5</v>
      </c>
      <c r="D186" t="s">
        <v>63</v>
      </c>
      <c r="G186" t="s">
        <v>332</v>
      </c>
      <c r="J186">
        <f>C187/(J185/C186)</f>
        <v>25</v>
      </c>
      <c r="K186" s="11"/>
      <c r="N186" s="24" t="s">
        <v>886</v>
      </c>
      <c r="R186">
        <v>185</v>
      </c>
    </row>
    <row r="187" spans="1:18" ht="14.25" thickTop="1" thickBot="1" x14ac:dyDescent="0.25">
      <c r="B187" t="s">
        <v>55</v>
      </c>
      <c r="C187" s="9">
        <v>50</v>
      </c>
      <c r="D187" t="s">
        <v>53</v>
      </c>
      <c r="K187" s="12"/>
      <c r="N187" s="24" t="s">
        <v>886</v>
      </c>
      <c r="R187">
        <v>186</v>
      </c>
    </row>
    <row r="188" spans="1:18" ht="13.5" thickTop="1" x14ac:dyDescent="0.2">
      <c r="N188" s="24" t="s">
        <v>886</v>
      </c>
      <c r="R188">
        <v>187</v>
      </c>
    </row>
    <row r="189" spans="1:18" x14ac:dyDescent="0.2">
      <c r="C189" s="4" t="s">
        <v>56</v>
      </c>
      <c r="D189" s="18"/>
      <c r="E189" s="4" t="s">
        <v>69</v>
      </c>
      <c r="F189" s="19"/>
      <c r="G189" s="4" t="s">
        <v>70</v>
      </c>
      <c r="H189" s="19"/>
      <c r="I189" s="20" t="s">
        <v>60</v>
      </c>
      <c r="J189" s="21" t="s">
        <v>62</v>
      </c>
      <c r="K189" s="22" t="s">
        <v>64</v>
      </c>
      <c r="N189" s="24" t="s">
        <v>886</v>
      </c>
      <c r="R189">
        <v>188</v>
      </c>
    </row>
    <row r="190" spans="1:18" ht="15.75" thickBot="1" x14ac:dyDescent="0.3">
      <c r="A190" s="1">
        <v>1</v>
      </c>
      <c r="B190" t="s">
        <v>126</v>
      </c>
      <c r="C190" s="16">
        <v>100</v>
      </c>
      <c r="D190" s="7" t="s">
        <v>59</v>
      </c>
      <c r="E190" s="25">
        <f>$G190*C186</f>
        <v>10</v>
      </c>
      <c r="F190" s="3" t="s">
        <v>59</v>
      </c>
      <c r="G190" s="17">
        <v>0.8</v>
      </c>
      <c r="H190" s="3" t="s">
        <v>59</v>
      </c>
      <c r="I190" s="23">
        <f>E190*C187</f>
        <v>500</v>
      </c>
      <c r="J190" s="10" t="s">
        <v>61</v>
      </c>
      <c r="K190" s="8">
        <f>I190/C190</f>
        <v>5</v>
      </c>
      <c r="N190" s="24" t="s">
        <v>886</v>
      </c>
      <c r="R190">
        <v>189</v>
      </c>
    </row>
    <row r="191" spans="1:18" ht="16.5" thickTop="1" thickBot="1" x14ac:dyDescent="0.3">
      <c r="A191" s="1">
        <v>2</v>
      </c>
      <c r="B191" t="s">
        <v>127</v>
      </c>
      <c r="C191" s="14">
        <v>100</v>
      </c>
      <c r="D191" s="7" t="s">
        <v>59</v>
      </c>
      <c r="E191" s="25">
        <f>$G191*C186</f>
        <v>10</v>
      </c>
      <c r="F191" s="3" t="s">
        <v>59</v>
      </c>
      <c r="G191" s="17">
        <v>0.8</v>
      </c>
      <c r="H191" s="3" t="s">
        <v>59</v>
      </c>
      <c r="I191" s="23">
        <f>E191*C187</f>
        <v>500</v>
      </c>
      <c r="J191" s="10" t="s">
        <v>61</v>
      </c>
      <c r="K191" s="8">
        <f>I191/C191</f>
        <v>5</v>
      </c>
      <c r="N191" s="24" t="s">
        <v>886</v>
      </c>
      <c r="R191">
        <v>190</v>
      </c>
    </row>
    <row r="192" spans="1:18" ht="16.5" thickTop="1" thickBot="1" x14ac:dyDescent="0.3">
      <c r="A192" s="1">
        <v>12</v>
      </c>
      <c r="B192" t="s">
        <v>130</v>
      </c>
      <c r="C192" s="14">
        <v>100</v>
      </c>
      <c r="D192" s="7" t="s">
        <v>59</v>
      </c>
      <c r="E192" s="26">
        <f>$G192*C186</f>
        <v>1</v>
      </c>
      <c r="F192" s="3" t="s">
        <v>59</v>
      </c>
      <c r="G192" s="9">
        <v>0.08</v>
      </c>
      <c r="H192" s="3" t="s">
        <v>59</v>
      </c>
      <c r="I192" s="23">
        <f>E192*C187</f>
        <v>50</v>
      </c>
      <c r="J192" s="10" t="s">
        <v>61</v>
      </c>
      <c r="K192" s="15">
        <f>I192/C192</f>
        <v>0.5</v>
      </c>
      <c r="N192" s="24" t="s">
        <v>886</v>
      </c>
      <c r="R192">
        <v>191</v>
      </c>
    </row>
    <row r="193" spans="1:18" ht="15.75" thickTop="1" x14ac:dyDescent="0.25">
      <c r="B193" t="s">
        <v>180</v>
      </c>
      <c r="D193" s="3"/>
      <c r="F193" s="3"/>
      <c r="H193" s="3"/>
      <c r="I193" s="2"/>
      <c r="J193" s="6"/>
      <c r="K193" s="8">
        <f>C187-SUM(K190:K192)</f>
        <v>39.5</v>
      </c>
      <c r="N193" s="24" t="s">
        <v>886</v>
      </c>
      <c r="R193">
        <v>192</v>
      </c>
    </row>
    <row r="194" spans="1:18" s="13" customFormat="1" ht="13.5" thickBot="1" x14ac:dyDescent="0.25">
      <c r="A194" s="34"/>
      <c r="N194" s="24" t="s">
        <v>886</v>
      </c>
      <c r="R194">
        <v>193</v>
      </c>
    </row>
    <row r="195" spans="1:18" ht="17.25" thickTop="1" thickBot="1" x14ac:dyDescent="0.3">
      <c r="A195" s="30">
        <v>19</v>
      </c>
      <c r="B195" s="30"/>
      <c r="G195" t="s">
        <v>333</v>
      </c>
      <c r="J195" s="33">
        <v>25</v>
      </c>
      <c r="K195" t="s">
        <v>334</v>
      </c>
      <c r="L195" s="79">
        <f>J195/C196</f>
        <v>2</v>
      </c>
      <c r="N195" s="24" t="s">
        <v>885</v>
      </c>
      <c r="R195">
        <v>194</v>
      </c>
    </row>
    <row r="196" spans="1:18" ht="16.5" thickTop="1" thickBot="1" x14ac:dyDescent="0.25">
      <c r="A196" s="1">
        <f>A195</f>
        <v>19</v>
      </c>
      <c r="B196" s="27" t="s">
        <v>131</v>
      </c>
      <c r="C196" s="9">
        <v>12.5</v>
      </c>
      <c r="D196" t="s">
        <v>63</v>
      </c>
      <c r="G196" t="s">
        <v>332</v>
      </c>
      <c r="J196">
        <f>C197/(J195/C196)</f>
        <v>25</v>
      </c>
      <c r="K196" s="11"/>
      <c r="N196" s="24" t="s">
        <v>885</v>
      </c>
      <c r="R196">
        <v>195</v>
      </c>
    </row>
    <row r="197" spans="1:18" ht="14.25" thickTop="1" thickBot="1" x14ac:dyDescent="0.25">
      <c r="B197" t="s">
        <v>55</v>
      </c>
      <c r="C197" s="9">
        <v>50</v>
      </c>
      <c r="D197" t="s">
        <v>53</v>
      </c>
      <c r="K197" s="12"/>
      <c r="N197" s="24" t="s">
        <v>885</v>
      </c>
      <c r="R197">
        <v>196</v>
      </c>
    </row>
    <row r="198" spans="1:18" ht="13.5" thickTop="1" x14ac:dyDescent="0.2">
      <c r="N198" s="24" t="s">
        <v>885</v>
      </c>
      <c r="R198">
        <v>197</v>
      </c>
    </row>
    <row r="199" spans="1:18" x14ac:dyDescent="0.2">
      <c r="C199" s="4" t="s">
        <v>56</v>
      </c>
      <c r="D199" s="18"/>
      <c r="E199" s="4" t="s">
        <v>69</v>
      </c>
      <c r="F199" s="19"/>
      <c r="G199" s="4" t="s">
        <v>70</v>
      </c>
      <c r="H199" s="19"/>
      <c r="I199" s="20" t="s">
        <v>60</v>
      </c>
      <c r="J199" s="21" t="s">
        <v>62</v>
      </c>
      <c r="K199" s="22" t="s">
        <v>64</v>
      </c>
      <c r="N199" s="24" t="s">
        <v>885</v>
      </c>
      <c r="R199">
        <v>198</v>
      </c>
    </row>
    <row r="200" spans="1:18" ht="15.75" thickBot="1" x14ac:dyDescent="0.3">
      <c r="A200" s="1">
        <v>1</v>
      </c>
      <c r="B200" t="s">
        <v>126</v>
      </c>
      <c r="C200" s="16">
        <v>100</v>
      </c>
      <c r="D200" s="7" t="s">
        <v>59</v>
      </c>
      <c r="E200" s="25">
        <f>$G200*C196</f>
        <v>10</v>
      </c>
      <c r="F200" s="3" t="s">
        <v>59</v>
      </c>
      <c r="G200" s="17">
        <v>0.8</v>
      </c>
      <c r="H200" s="3" t="s">
        <v>59</v>
      </c>
      <c r="I200" s="23">
        <f>E200*C197</f>
        <v>500</v>
      </c>
      <c r="J200" s="10" t="s">
        <v>61</v>
      </c>
      <c r="K200" s="8">
        <f>I200/C200</f>
        <v>5</v>
      </c>
      <c r="N200" s="24" t="s">
        <v>885</v>
      </c>
      <c r="R200">
        <v>199</v>
      </c>
    </row>
    <row r="201" spans="1:18" ht="16.5" thickTop="1" thickBot="1" x14ac:dyDescent="0.3">
      <c r="A201" s="1">
        <v>2</v>
      </c>
      <c r="B201" t="s">
        <v>127</v>
      </c>
      <c r="C201" s="14">
        <v>100</v>
      </c>
      <c r="D201" s="7" t="s">
        <v>59</v>
      </c>
      <c r="E201" s="25">
        <f>$G201*C196</f>
        <v>10</v>
      </c>
      <c r="F201" s="3" t="s">
        <v>59</v>
      </c>
      <c r="G201" s="17">
        <v>0.8</v>
      </c>
      <c r="H201" s="3" t="s">
        <v>59</v>
      </c>
      <c r="I201" s="23">
        <f>E201*C197</f>
        <v>500</v>
      </c>
      <c r="J201" s="10" t="s">
        <v>61</v>
      </c>
      <c r="K201" s="8">
        <f>I201/C201</f>
        <v>5</v>
      </c>
      <c r="N201" s="24" t="s">
        <v>885</v>
      </c>
      <c r="R201">
        <v>200</v>
      </c>
    </row>
    <row r="202" spans="1:18" ht="16.5" thickTop="1" thickBot="1" x14ac:dyDescent="0.3">
      <c r="A202" s="1">
        <v>13</v>
      </c>
      <c r="B202" t="s">
        <v>132</v>
      </c>
      <c r="C202" s="14">
        <v>100</v>
      </c>
      <c r="D202" s="7" t="s">
        <v>59</v>
      </c>
      <c r="E202" s="26">
        <f>$G202*C196</f>
        <v>1</v>
      </c>
      <c r="F202" s="3" t="s">
        <v>59</v>
      </c>
      <c r="G202" s="9">
        <v>0.08</v>
      </c>
      <c r="H202" s="3" t="s">
        <v>59</v>
      </c>
      <c r="I202" s="23">
        <f>E202*C197</f>
        <v>50</v>
      </c>
      <c r="J202" s="10" t="s">
        <v>61</v>
      </c>
      <c r="K202" s="15">
        <f>I202/C202</f>
        <v>0.5</v>
      </c>
      <c r="N202" s="24" t="s">
        <v>885</v>
      </c>
      <c r="R202">
        <v>201</v>
      </c>
    </row>
    <row r="203" spans="1:18" ht="15.75" thickTop="1" x14ac:dyDescent="0.25">
      <c r="B203" t="s">
        <v>180</v>
      </c>
      <c r="D203" s="3"/>
      <c r="F203" s="3"/>
      <c r="H203" s="3"/>
      <c r="I203" s="2"/>
      <c r="J203" s="6"/>
      <c r="K203" s="8">
        <f>C197-SUM(K200:K202)</f>
        <v>39.5</v>
      </c>
      <c r="N203" s="24" t="s">
        <v>885</v>
      </c>
      <c r="R203">
        <v>202</v>
      </c>
    </row>
    <row r="204" spans="1:18" s="13" customFormat="1" ht="13.5" thickBot="1" x14ac:dyDescent="0.25">
      <c r="A204" s="34"/>
      <c r="N204" s="24" t="s">
        <v>885</v>
      </c>
      <c r="R204">
        <v>203</v>
      </c>
    </row>
    <row r="205" spans="1:18" ht="17.25" thickTop="1" thickBot="1" x14ac:dyDescent="0.3">
      <c r="A205" s="30">
        <v>20</v>
      </c>
      <c r="B205" s="30"/>
      <c r="G205" t="s">
        <v>333</v>
      </c>
      <c r="J205" s="33">
        <v>25</v>
      </c>
      <c r="K205" t="s">
        <v>334</v>
      </c>
      <c r="L205" s="79">
        <f>J205/C206</f>
        <v>2</v>
      </c>
      <c r="N205" s="24" t="s">
        <v>176</v>
      </c>
      <c r="R205">
        <v>204</v>
      </c>
    </row>
    <row r="206" spans="1:18" ht="16.5" thickTop="1" thickBot="1" x14ac:dyDescent="0.25">
      <c r="A206" s="1">
        <f>A205</f>
        <v>20</v>
      </c>
      <c r="B206" s="27" t="s">
        <v>133</v>
      </c>
      <c r="C206" s="9">
        <v>12.5</v>
      </c>
      <c r="D206" t="s">
        <v>63</v>
      </c>
      <c r="G206" t="s">
        <v>332</v>
      </c>
      <c r="J206">
        <f>C207/(J205/C206)</f>
        <v>100</v>
      </c>
      <c r="K206" s="11"/>
      <c r="N206" s="24" t="s">
        <v>176</v>
      </c>
      <c r="R206">
        <v>205</v>
      </c>
    </row>
    <row r="207" spans="1:18" ht="14.25" thickTop="1" thickBot="1" x14ac:dyDescent="0.25">
      <c r="B207" t="s">
        <v>55</v>
      </c>
      <c r="C207" s="9">
        <v>200</v>
      </c>
      <c r="D207" t="s">
        <v>53</v>
      </c>
      <c r="K207" s="12"/>
      <c r="N207" s="24" t="s">
        <v>176</v>
      </c>
      <c r="R207">
        <v>206</v>
      </c>
    </row>
    <row r="208" spans="1:18" ht="13.5" thickTop="1" x14ac:dyDescent="0.2">
      <c r="N208" s="24" t="s">
        <v>176</v>
      </c>
      <c r="R208">
        <v>207</v>
      </c>
    </row>
    <row r="209" spans="1:18" x14ac:dyDescent="0.2">
      <c r="C209" s="4" t="s">
        <v>56</v>
      </c>
      <c r="D209" s="18"/>
      <c r="E209" s="4" t="s">
        <v>69</v>
      </c>
      <c r="F209" s="19"/>
      <c r="G209" s="4" t="s">
        <v>70</v>
      </c>
      <c r="H209" s="19"/>
      <c r="I209" s="20" t="s">
        <v>60</v>
      </c>
      <c r="J209" s="21" t="s">
        <v>62</v>
      </c>
      <c r="K209" s="22" t="s">
        <v>64</v>
      </c>
      <c r="N209" s="24" t="s">
        <v>176</v>
      </c>
      <c r="R209">
        <v>208</v>
      </c>
    </row>
    <row r="210" spans="1:18" ht="15.75" thickBot="1" x14ac:dyDescent="0.3">
      <c r="A210" s="1">
        <v>1</v>
      </c>
      <c r="B210" t="s">
        <v>126</v>
      </c>
      <c r="C210" s="16">
        <v>100</v>
      </c>
      <c r="D210" s="7" t="s">
        <v>59</v>
      </c>
      <c r="E210" s="25">
        <f>$G210*C206</f>
        <v>10</v>
      </c>
      <c r="F210" s="3" t="s">
        <v>59</v>
      </c>
      <c r="G210" s="17">
        <v>0.8</v>
      </c>
      <c r="H210" s="3" t="s">
        <v>59</v>
      </c>
      <c r="I210" s="23">
        <f>E210*C207</f>
        <v>2000</v>
      </c>
      <c r="J210" s="10" t="s">
        <v>61</v>
      </c>
      <c r="K210" s="8">
        <f>I210/C210</f>
        <v>20</v>
      </c>
      <c r="N210" s="24" t="s">
        <v>176</v>
      </c>
      <c r="R210">
        <v>209</v>
      </c>
    </row>
    <row r="211" spans="1:18" ht="16.5" thickTop="1" thickBot="1" x14ac:dyDescent="0.3">
      <c r="A211" s="1">
        <v>2</v>
      </c>
      <c r="B211" t="s">
        <v>127</v>
      </c>
      <c r="C211" s="14">
        <v>100</v>
      </c>
      <c r="D211" s="7" t="s">
        <v>59</v>
      </c>
      <c r="E211" s="25">
        <f>$G211*C206</f>
        <v>10</v>
      </c>
      <c r="F211" s="3" t="s">
        <v>59</v>
      </c>
      <c r="G211" s="17">
        <v>0.8</v>
      </c>
      <c r="H211" s="3" t="s">
        <v>59</v>
      </c>
      <c r="I211" s="23">
        <f>E211*C207</f>
        <v>2000</v>
      </c>
      <c r="J211" s="10" t="s">
        <v>61</v>
      </c>
      <c r="K211" s="8">
        <f>I211/C211</f>
        <v>20</v>
      </c>
      <c r="N211" s="24" t="s">
        <v>176</v>
      </c>
      <c r="R211">
        <v>210</v>
      </c>
    </row>
    <row r="212" spans="1:18" ht="16.5" thickTop="1" thickBot="1" x14ac:dyDescent="0.3">
      <c r="A212" s="1">
        <v>14</v>
      </c>
      <c r="B212" t="s">
        <v>134</v>
      </c>
      <c r="C212" s="14">
        <v>100</v>
      </c>
      <c r="D212" s="7" t="s">
        <v>59</v>
      </c>
      <c r="E212" s="26">
        <f>$G212*C206</f>
        <v>1</v>
      </c>
      <c r="F212" s="3" t="s">
        <v>59</v>
      </c>
      <c r="G212" s="9">
        <v>0.08</v>
      </c>
      <c r="H212" s="3" t="s">
        <v>59</v>
      </c>
      <c r="I212" s="23">
        <f>E212*C207</f>
        <v>200</v>
      </c>
      <c r="J212" s="10" t="s">
        <v>61</v>
      </c>
      <c r="K212" s="15">
        <f>I212/C212</f>
        <v>2</v>
      </c>
      <c r="N212" s="24" t="s">
        <v>176</v>
      </c>
      <c r="R212">
        <v>211</v>
      </c>
    </row>
    <row r="213" spans="1:18" ht="15.75" thickTop="1" x14ac:dyDescent="0.25">
      <c r="B213" t="s">
        <v>180</v>
      </c>
      <c r="D213" s="3"/>
      <c r="F213" s="3"/>
      <c r="H213" s="3"/>
      <c r="I213" s="2"/>
      <c r="J213" s="6"/>
      <c r="K213" s="8">
        <f>C207-SUM(K210:K212)</f>
        <v>158</v>
      </c>
      <c r="N213" s="24" t="s">
        <v>176</v>
      </c>
      <c r="R213">
        <v>212</v>
      </c>
    </row>
    <row r="214" spans="1:18" s="13" customFormat="1" ht="13.5" thickBot="1" x14ac:dyDescent="0.25">
      <c r="A214" s="34"/>
      <c r="N214" s="24" t="s">
        <v>176</v>
      </c>
      <c r="R214">
        <v>213</v>
      </c>
    </row>
    <row r="215" spans="1:18" ht="17.25" thickTop="1" thickBot="1" x14ac:dyDescent="0.3">
      <c r="A215" s="30">
        <v>21</v>
      </c>
      <c r="B215" s="30"/>
      <c r="G215" t="s">
        <v>333</v>
      </c>
      <c r="J215" s="33">
        <v>25</v>
      </c>
      <c r="K215" t="s">
        <v>334</v>
      </c>
      <c r="L215" s="79">
        <f>J215/C216</f>
        <v>2</v>
      </c>
      <c r="N215" s="24" t="s">
        <v>887</v>
      </c>
      <c r="R215">
        <v>214</v>
      </c>
    </row>
    <row r="216" spans="1:18" ht="16.5" thickTop="1" thickBot="1" x14ac:dyDescent="0.25">
      <c r="A216" s="1">
        <f>A215</f>
        <v>21</v>
      </c>
      <c r="B216" s="27" t="s">
        <v>135</v>
      </c>
      <c r="C216" s="9">
        <v>12.5</v>
      </c>
      <c r="D216" t="s">
        <v>63</v>
      </c>
      <c r="G216" t="s">
        <v>332</v>
      </c>
      <c r="J216">
        <f>C217/(J215/C216)</f>
        <v>100</v>
      </c>
      <c r="K216" s="11"/>
      <c r="N216" s="24" t="s">
        <v>887</v>
      </c>
      <c r="R216">
        <v>215</v>
      </c>
    </row>
    <row r="217" spans="1:18" ht="14.25" thickTop="1" thickBot="1" x14ac:dyDescent="0.25">
      <c r="B217" t="s">
        <v>55</v>
      </c>
      <c r="C217" s="9">
        <v>200</v>
      </c>
      <c r="D217" t="s">
        <v>53</v>
      </c>
      <c r="K217" s="12"/>
      <c r="N217" s="24" t="s">
        <v>887</v>
      </c>
      <c r="R217">
        <v>216</v>
      </c>
    </row>
    <row r="218" spans="1:18" ht="13.5" thickTop="1" x14ac:dyDescent="0.2">
      <c r="N218" s="24" t="s">
        <v>887</v>
      </c>
      <c r="R218">
        <v>217</v>
      </c>
    </row>
    <row r="219" spans="1:18" x14ac:dyDescent="0.2">
      <c r="C219" s="4" t="s">
        <v>56</v>
      </c>
      <c r="D219" s="18"/>
      <c r="E219" s="4" t="s">
        <v>69</v>
      </c>
      <c r="F219" s="19"/>
      <c r="G219" s="4" t="s">
        <v>70</v>
      </c>
      <c r="H219" s="19"/>
      <c r="I219" s="20" t="s">
        <v>60</v>
      </c>
      <c r="J219" s="21" t="s">
        <v>62</v>
      </c>
      <c r="K219" s="22" t="s">
        <v>64</v>
      </c>
      <c r="N219" s="24" t="s">
        <v>887</v>
      </c>
      <c r="R219">
        <v>218</v>
      </c>
    </row>
    <row r="220" spans="1:18" ht="15.75" thickBot="1" x14ac:dyDescent="0.3">
      <c r="A220" s="1">
        <v>4</v>
      </c>
      <c r="B220" t="s">
        <v>138</v>
      </c>
      <c r="C220" s="16">
        <v>100</v>
      </c>
      <c r="D220" s="7" t="s">
        <v>59</v>
      </c>
      <c r="E220" s="25">
        <f>$G220*C216</f>
        <v>10</v>
      </c>
      <c r="F220" s="3" t="s">
        <v>59</v>
      </c>
      <c r="G220" s="17">
        <v>0.8</v>
      </c>
      <c r="H220" s="3" t="s">
        <v>59</v>
      </c>
      <c r="I220" s="23">
        <f>E220*C217</f>
        <v>2000</v>
      </c>
      <c r="J220" s="10" t="s">
        <v>61</v>
      </c>
      <c r="K220" s="8">
        <f>I220/C220</f>
        <v>20</v>
      </c>
      <c r="N220" s="24" t="s">
        <v>887</v>
      </c>
      <c r="R220">
        <v>219</v>
      </c>
    </row>
    <row r="221" spans="1:18" ht="16.5" thickTop="1" thickBot="1" x14ac:dyDescent="0.3">
      <c r="A221" s="1">
        <v>3</v>
      </c>
      <c r="B221" t="s">
        <v>137</v>
      </c>
      <c r="C221" s="14">
        <v>100</v>
      </c>
      <c r="D221" s="7" t="s">
        <v>59</v>
      </c>
      <c r="E221" s="25">
        <f>$G221*C216</f>
        <v>10</v>
      </c>
      <c r="F221" s="3" t="s">
        <v>59</v>
      </c>
      <c r="G221" s="17">
        <v>0.8</v>
      </c>
      <c r="H221" s="3" t="s">
        <v>59</v>
      </c>
      <c r="I221" s="23">
        <f>E221*C217</f>
        <v>2000</v>
      </c>
      <c r="J221" s="10" t="s">
        <v>61</v>
      </c>
      <c r="K221" s="8">
        <f>I221/C221</f>
        <v>20</v>
      </c>
      <c r="N221" s="24" t="s">
        <v>887</v>
      </c>
      <c r="R221">
        <v>220</v>
      </c>
    </row>
    <row r="222" spans="1:18" ht="16.5" thickTop="1" thickBot="1" x14ac:dyDescent="0.3">
      <c r="A222" s="1">
        <v>15</v>
      </c>
      <c r="B222" t="s">
        <v>136</v>
      </c>
      <c r="C222" s="14">
        <v>100</v>
      </c>
      <c r="D222" s="7" t="s">
        <v>59</v>
      </c>
      <c r="E222" s="26">
        <f>$G222*C216</f>
        <v>1</v>
      </c>
      <c r="F222" s="3" t="s">
        <v>59</v>
      </c>
      <c r="G222" s="9">
        <v>0.08</v>
      </c>
      <c r="H222" s="3" t="s">
        <v>59</v>
      </c>
      <c r="I222" s="23">
        <f>E222*C217</f>
        <v>200</v>
      </c>
      <c r="J222" s="10" t="s">
        <v>61</v>
      </c>
      <c r="K222" s="15">
        <f>I222/C222</f>
        <v>2</v>
      </c>
      <c r="N222" s="24" t="s">
        <v>887</v>
      </c>
      <c r="R222">
        <v>221</v>
      </c>
    </row>
    <row r="223" spans="1:18" ht="15.75" thickTop="1" x14ac:dyDescent="0.25">
      <c r="B223" t="s">
        <v>180</v>
      </c>
      <c r="D223" s="3"/>
      <c r="F223" s="3"/>
      <c r="H223" s="3"/>
      <c r="I223" s="2"/>
      <c r="J223" s="6"/>
      <c r="K223" s="8">
        <f>C217-SUM(K220:K222)</f>
        <v>158</v>
      </c>
      <c r="N223" s="24" t="s">
        <v>887</v>
      </c>
      <c r="R223">
        <v>222</v>
      </c>
    </row>
    <row r="224" spans="1:18" s="13" customFormat="1" ht="13.5" thickBot="1" x14ac:dyDescent="0.25">
      <c r="A224" s="34"/>
      <c r="N224" s="24" t="s">
        <v>887</v>
      </c>
      <c r="R224">
        <v>223</v>
      </c>
    </row>
    <row r="225" spans="1:18" ht="17.25" thickTop="1" thickBot="1" x14ac:dyDescent="0.3">
      <c r="A225" s="30">
        <v>22</v>
      </c>
      <c r="B225" s="30"/>
      <c r="G225" t="s">
        <v>333</v>
      </c>
      <c r="J225" s="33">
        <v>25</v>
      </c>
      <c r="K225" t="s">
        <v>334</v>
      </c>
      <c r="L225" s="79">
        <f>J225/C226</f>
        <v>2</v>
      </c>
      <c r="N225" s="24" t="s">
        <v>344</v>
      </c>
      <c r="R225">
        <v>224</v>
      </c>
    </row>
    <row r="226" spans="1:18" ht="16.5" thickTop="1" thickBot="1" x14ac:dyDescent="0.25">
      <c r="A226" s="1">
        <f>A225</f>
        <v>22</v>
      </c>
      <c r="B226" s="27" t="s">
        <v>139</v>
      </c>
      <c r="C226" s="9">
        <v>12.5</v>
      </c>
      <c r="D226" t="s">
        <v>63</v>
      </c>
      <c r="G226" t="s">
        <v>332</v>
      </c>
      <c r="J226">
        <f>C227/(J225/C226)</f>
        <v>100</v>
      </c>
      <c r="K226" s="11"/>
      <c r="N226" s="24" t="s">
        <v>344</v>
      </c>
      <c r="R226">
        <v>225</v>
      </c>
    </row>
    <row r="227" spans="1:18" ht="14.25" thickTop="1" thickBot="1" x14ac:dyDescent="0.25">
      <c r="B227" t="s">
        <v>55</v>
      </c>
      <c r="C227" s="9">
        <v>200</v>
      </c>
      <c r="D227" t="s">
        <v>53</v>
      </c>
      <c r="K227" s="12"/>
      <c r="N227" s="24" t="s">
        <v>344</v>
      </c>
      <c r="R227">
        <v>226</v>
      </c>
    </row>
    <row r="228" spans="1:18" ht="13.5" thickTop="1" x14ac:dyDescent="0.2">
      <c r="N228" s="24" t="s">
        <v>344</v>
      </c>
      <c r="R228">
        <v>227</v>
      </c>
    </row>
    <row r="229" spans="1:18" x14ac:dyDescent="0.2">
      <c r="C229" s="4" t="s">
        <v>56</v>
      </c>
      <c r="D229" s="18"/>
      <c r="E229" s="4" t="s">
        <v>69</v>
      </c>
      <c r="F229" s="19"/>
      <c r="G229" s="4" t="s">
        <v>70</v>
      </c>
      <c r="H229" s="19"/>
      <c r="I229" s="20" t="s">
        <v>60</v>
      </c>
      <c r="J229" s="21" t="s">
        <v>62</v>
      </c>
      <c r="K229" s="22" t="s">
        <v>64</v>
      </c>
      <c r="N229" s="24" t="s">
        <v>344</v>
      </c>
      <c r="R229">
        <v>228</v>
      </c>
    </row>
    <row r="230" spans="1:18" ht="15.75" thickBot="1" x14ac:dyDescent="0.3">
      <c r="A230" s="1">
        <v>5</v>
      </c>
      <c r="B230" t="s">
        <v>167</v>
      </c>
      <c r="C230" s="16">
        <v>100</v>
      </c>
      <c r="D230" s="7" t="s">
        <v>59</v>
      </c>
      <c r="E230" s="25">
        <f>$G230*C226</f>
        <v>10</v>
      </c>
      <c r="F230" s="3" t="s">
        <v>59</v>
      </c>
      <c r="G230" s="17">
        <v>0.8</v>
      </c>
      <c r="H230" s="3" t="s">
        <v>59</v>
      </c>
      <c r="I230" s="23">
        <f>E230*C227</f>
        <v>2000</v>
      </c>
      <c r="J230" s="10" t="s">
        <v>61</v>
      </c>
      <c r="K230" s="8">
        <f>I230/C230</f>
        <v>20</v>
      </c>
      <c r="N230" s="24" t="s">
        <v>344</v>
      </c>
      <c r="R230">
        <v>229</v>
      </c>
    </row>
    <row r="231" spans="1:18" ht="16.5" thickTop="1" thickBot="1" x14ac:dyDescent="0.3">
      <c r="A231" s="1">
        <v>6</v>
      </c>
      <c r="B231" t="s">
        <v>168</v>
      </c>
      <c r="C231" s="14">
        <v>100</v>
      </c>
      <c r="D231" s="7" t="s">
        <v>59</v>
      </c>
      <c r="E231" s="25">
        <f>$G231*C226</f>
        <v>10</v>
      </c>
      <c r="F231" s="3" t="s">
        <v>59</v>
      </c>
      <c r="G231" s="17">
        <v>0.8</v>
      </c>
      <c r="H231" s="3" t="s">
        <v>59</v>
      </c>
      <c r="I231" s="23">
        <f>E231*C227</f>
        <v>2000</v>
      </c>
      <c r="J231" s="10" t="s">
        <v>61</v>
      </c>
      <c r="K231" s="8">
        <f>I231/C231</f>
        <v>20</v>
      </c>
      <c r="N231" s="24" t="s">
        <v>344</v>
      </c>
      <c r="R231">
        <v>230</v>
      </c>
    </row>
    <row r="232" spans="1:18" ht="16.5" thickTop="1" thickBot="1" x14ac:dyDescent="0.3">
      <c r="A232" s="1">
        <v>16</v>
      </c>
      <c r="B232" t="s">
        <v>140</v>
      </c>
      <c r="C232" s="14">
        <v>100</v>
      </c>
      <c r="D232" s="7" t="s">
        <v>59</v>
      </c>
      <c r="E232" s="26">
        <f>$G232*C226</f>
        <v>1</v>
      </c>
      <c r="F232" s="3" t="s">
        <v>59</v>
      </c>
      <c r="G232" s="9">
        <v>0.08</v>
      </c>
      <c r="H232" s="3" t="s">
        <v>59</v>
      </c>
      <c r="I232" s="23">
        <f>E232*C227</f>
        <v>200</v>
      </c>
      <c r="J232" s="10" t="s">
        <v>61</v>
      </c>
      <c r="K232" s="15">
        <f>I232/C232</f>
        <v>2</v>
      </c>
      <c r="N232" s="24" t="s">
        <v>344</v>
      </c>
      <c r="R232">
        <v>231</v>
      </c>
    </row>
    <row r="233" spans="1:18" ht="15.75" thickTop="1" x14ac:dyDescent="0.25">
      <c r="B233" t="s">
        <v>180</v>
      </c>
      <c r="D233" s="3"/>
      <c r="F233" s="3"/>
      <c r="H233" s="3"/>
      <c r="I233" s="2"/>
      <c r="J233" s="6"/>
      <c r="K233" s="8">
        <f>C227-SUM(K230:K232)</f>
        <v>158</v>
      </c>
      <c r="N233" s="24" t="s">
        <v>344</v>
      </c>
      <c r="R233">
        <v>232</v>
      </c>
    </row>
    <row r="234" spans="1:18" s="13" customFormat="1" ht="13.5" thickBot="1" x14ac:dyDescent="0.25">
      <c r="A234" s="34"/>
      <c r="N234" s="24" t="s">
        <v>344</v>
      </c>
      <c r="R234">
        <v>233</v>
      </c>
    </row>
    <row r="235" spans="1:18" ht="17.25" thickTop="1" thickBot="1" x14ac:dyDescent="0.3">
      <c r="A235" s="30">
        <v>23</v>
      </c>
      <c r="B235" s="30"/>
      <c r="G235" t="s">
        <v>333</v>
      </c>
      <c r="J235" s="33">
        <v>25</v>
      </c>
      <c r="K235" t="s">
        <v>334</v>
      </c>
      <c r="L235" s="79">
        <f>J235/C236</f>
        <v>2</v>
      </c>
      <c r="N235" s="24" t="s">
        <v>345</v>
      </c>
      <c r="R235">
        <v>234</v>
      </c>
    </row>
    <row r="236" spans="1:18" ht="16.5" thickTop="1" thickBot="1" x14ac:dyDescent="0.25">
      <c r="A236" s="1">
        <f>A235</f>
        <v>23</v>
      </c>
      <c r="B236" s="27" t="s">
        <v>169</v>
      </c>
      <c r="C236" s="9">
        <v>12.5</v>
      </c>
      <c r="D236" t="s">
        <v>63</v>
      </c>
      <c r="G236" t="s">
        <v>332</v>
      </c>
      <c r="J236">
        <f>C237/(J235/C236)</f>
        <v>100</v>
      </c>
      <c r="K236" s="11"/>
      <c r="N236" s="24" t="s">
        <v>345</v>
      </c>
      <c r="R236">
        <v>235</v>
      </c>
    </row>
    <row r="237" spans="1:18" ht="14.25" thickTop="1" thickBot="1" x14ac:dyDescent="0.25">
      <c r="B237" t="s">
        <v>55</v>
      </c>
      <c r="C237" s="9">
        <v>200</v>
      </c>
      <c r="D237" t="s">
        <v>53</v>
      </c>
      <c r="K237" s="12"/>
      <c r="N237" s="24" t="s">
        <v>345</v>
      </c>
      <c r="R237">
        <v>236</v>
      </c>
    </row>
    <row r="238" spans="1:18" ht="13.5" thickTop="1" x14ac:dyDescent="0.2">
      <c r="N238" s="24" t="s">
        <v>345</v>
      </c>
      <c r="R238">
        <v>237</v>
      </c>
    </row>
    <row r="239" spans="1:18" x14ac:dyDescent="0.2">
      <c r="C239" s="4" t="s">
        <v>56</v>
      </c>
      <c r="D239" s="18"/>
      <c r="E239" s="4" t="s">
        <v>69</v>
      </c>
      <c r="F239" s="19"/>
      <c r="G239" s="4" t="s">
        <v>70</v>
      </c>
      <c r="H239" s="19"/>
      <c r="I239" s="20" t="s">
        <v>60</v>
      </c>
      <c r="J239" s="21" t="s">
        <v>62</v>
      </c>
      <c r="K239" s="22" t="s">
        <v>64</v>
      </c>
      <c r="N239" s="24" t="s">
        <v>345</v>
      </c>
      <c r="R239">
        <v>238</v>
      </c>
    </row>
    <row r="240" spans="1:18" ht="15.75" thickBot="1" x14ac:dyDescent="0.3">
      <c r="A240" s="1">
        <v>8</v>
      </c>
      <c r="B240" t="s">
        <v>171</v>
      </c>
      <c r="C240" s="16">
        <v>100</v>
      </c>
      <c r="D240" s="7" t="s">
        <v>59</v>
      </c>
      <c r="E240" s="25">
        <f>$G240*C236</f>
        <v>10</v>
      </c>
      <c r="F240" s="3" t="s">
        <v>59</v>
      </c>
      <c r="G240" s="17">
        <v>0.8</v>
      </c>
      <c r="H240" s="3" t="s">
        <v>59</v>
      </c>
      <c r="I240" s="23">
        <f>E240*C237</f>
        <v>2000</v>
      </c>
      <c r="J240" s="10" t="s">
        <v>61</v>
      </c>
      <c r="K240" s="8">
        <f>I240/C240</f>
        <v>20</v>
      </c>
      <c r="N240" s="24" t="s">
        <v>345</v>
      </c>
      <c r="R240">
        <v>239</v>
      </c>
    </row>
    <row r="241" spans="1:18" ht="16.5" thickTop="1" thickBot="1" x14ac:dyDescent="0.3">
      <c r="A241" s="1">
        <v>7</v>
      </c>
      <c r="B241" t="s">
        <v>172</v>
      </c>
      <c r="C241" s="14">
        <v>100</v>
      </c>
      <c r="D241" s="7" t="s">
        <v>59</v>
      </c>
      <c r="E241" s="25">
        <f>$G241*C236</f>
        <v>10</v>
      </c>
      <c r="F241" s="3" t="s">
        <v>59</v>
      </c>
      <c r="G241" s="17">
        <v>0.8</v>
      </c>
      <c r="H241" s="3" t="s">
        <v>59</v>
      </c>
      <c r="I241" s="23">
        <f>E241*C237</f>
        <v>2000</v>
      </c>
      <c r="J241" s="10" t="s">
        <v>61</v>
      </c>
      <c r="K241" s="8">
        <f>I241/C241</f>
        <v>20</v>
      </c>
      <c r="N241" s="24" t="s">
        <v>345</v>
      </c>
      <c r="R241">
        <v>240</v>
      </c>
    </row>
    <row r="242" spans="1:18" ht="16.5" thickTop="1" thickBot="1" x14ac:dyDescent="0.3">
      <c r="A242" s="1">
        <v>17</v>
      </c>
      <c r="B242" t="s">
        <v>170</v>
      </c>
      <c r="C242" s="14">
        <v>100</v>
      </c>
      <c r="D242" s="7" t="s">
        <v>59</v>
      </c>
      <c r="E242" s="26">
        <f>$G242*C236</f>
        <v>1</v>
      </c>
      <c r="F242" s="3" t="s">
        <v>59</v>
      </c>
      <c r="G242" s="9">
        <v>0.08</v>
      </c>
      <c r="H242" s="3" t="s">
        <v>59</v>
      </c>
      <c r="I242" s="23">
        <f>E242*C237</f>
        <v>200</v>
      </c>
      <c r="J242" s="10" t="s">
        <v>61</v>
      </c>
      <c r="K242" s="15">
        <f>I242/C242</f>
        <v>2</v>
      </c>
      <c r="N242" s="24" t="s">
        <v>345</v>
      </c>
      <c r="R242">
        <v>241</v>
      </c>
    </row>
    <row r="243" spans="1:18" ht="15.75" thickTop="1" x14ac:dyDescent="0.25">
      <c r="B243" t="s">
        <v>180</v>
      </c>
      <c r="D243" s="3"/>
      <c r="F243" s="3"/>
      <c r="H243" s="3"/>
      <c r="I243" s="2"/>
      <c r="J243" s="6"/>
      <c r="K243" s="8">
        <f>C237-SUM(K240:K242)</f>
        <v>158</v>
      </c>
      <c r="N243" s="24" t="s">
        <v>345</v>
      </c>
      <c r="R243">
        <v>242</v>
      </c>
    </row>
    <row r="244" spans="1:18" s="13" customFormat="1" ht="13.5" thickBot="1" x14ac:dyDescent="0.25">
      <c r="N244" s="13" t="s">
        <v>345</v>
      </c>
      <c r="R244" s="13">
        <v>243</v>
      </c>
    </row>
    <row r="245" spans="1:18" ht="17.25" thickTop="1" thickBot="1" x14ac:dyDescent="0.3">
      <c r="A245" s="30">
        <v>24</v>
      </c>
      <c r="B245" s="30"/>
      <c r="G245" t="s">
        <v>333</v>
      </c>
      <c r="J245" s="33">
        <v>25</v>
      </c>
      <c r="K245" t="s">
        <v>334</v>
      </c>
      <c r="L245" s="79">
        <f>J245/C246</f>
        <v>2</v>
      </c>
      <c r="N245" s="24" t="s">
        <v>343</v>
      </c>
      <c r="R245">
        <v>244</v>
      </c>
    </row>
    <row r="246" spans="1:18" ht="16.5" thickTop="1" thickBot="1" x14ac:dyDescent="0.25">
      <c r="A246" s="1">
        <f>A245</f>
        <v>24</v>
      </c>
      <c r="B246" s="27" t="s">
        <v>2045</v>
      </c>
      <c r="C246" s="9">
        <v>12.5</v>
      </c>
      <c r="D246" t="s">
        <v>63</v>
      </c>
      <c r="G246" t="s">
        <v>332</v>
      </c>
      <c r="J246">
        <f>C247/(J245/C246)</f>
        <v>100</v>
      </c>
      <c r="K246" s="11"/>
      <c r="N246" s="24" t="s">
        <v>343</v>
      </c>
      <c r="R246">
        <v>245</v>
      </c>
    </row>
    <row r="247" spans="1:18" ht="14.25" thickTop="1" thickBot="1" x14ac:dyDescent="0.25">
      <c r="B247" t="s">
        <v>55</v>
      </c>
      <c r="C247" s="9">
        <v>200</v>
      </c>
      <c r="D247" t="s">
        <v>53</v>
      </c>
      <c r="K247" s="12"/>
      <c r="N247" s="24" t="s">
        <v>343</v>
      </c>
      <c r="R247">
        <v>246</v>
      </c>
    </row>
    <row r="248" spans="1:18" ht="13.5" thickTop="1" x14ac:dyDescent="0.2">
      <c r="N248" s="24" t="s">
        <v>343</v>
      </c>
      <c r="R248">
        <v>247</v>
      </c>
    </row>
    <row r="249" spans="1:18" x14ac:dyDescent="0.2">
      <c r="C249" s="4" t="s">
        <v>56</v>
      </c>
      <c r="D249" s="18"/>
      <c r="E249" s="4" t="s">
        <v>69</v>
      </c>
      <c r="F249" s="19"/>
      <c r="G249" s="4" t="s">
        <v>70</v>
      </c>
      <c r="H249" s="19"/>
      <c r="I249" s="20" t="s">
        <v>60</v>
      </c>
      <c r="J249" s="21" t="s">
        <v>62</v>
      </c>
      <c r="K249" s="22" t="s">
        <v>64</v>
      </c>
      <c r="N249" s="24" t="s">
        <v>343</v>
      </c>
      <c r="R249">
        <v>248</v>
      </c>
    </row>
    <row r="250" spans="1:18" ht="15.75" thickBot="1" x14ac:dyDescent="0.3">
      <c r="A250" s="1">
        <v>9</v>
      </c>
      <c r="B250" t="s">
        <v>174</v>
      </c>
      <c r="C250" s="16">
        <v>100</v>
      </c>
      <c r="D250" s="7" t="s">
        <v>59</v>
      </c>
      <c r="E250" s="25">
        <f>$G250*C246</f>
        <v>10</v>
      </c>
      <c r="F250" s="3" t="s">
        <v>59</v>
      </c>
      <c r="G250" s="17">
        <v>0.8</v>
      </c>
      <c r="H250" s="3" t="s">
        <v>59</v>
      </c>
      <c r="I250" s="23">
        <f>E250*C247</f>
        <v>2000</v>
      </c>
      <c r="J250" s="10" t="s">
        <v>61</v>
      </c>
      <c r="K250" s="8">
        <f>I250/C250</f>
        <v>20</v>
      </c>
      <c r="N250" s="24" t="s">
        <v>343</v>
      </c>
      <c r="R250">
        <v>249</v>
      </c>
    </row>
    <row r="251" spans="1:18" ht="16.5" thickTop="1" thickBot="1" x14ac:dyDescent="0.3">
      <c r="A251" s="1">
        <v>10</v>
      </c>
      <c r="B251" t="s">
        <v>175</v>
      </c>
      <c r="C251" s="14">
        <v>100</v>
      </c>
      <c r="D251" s="7" t="s">
        <v>59</v>
      </c>
      <c r="E251" s="25">
        <f>$G251*C246</f>
        <v>10</v>
      </c>
      <c r="F251" s="3" t="s">
        <v>59</v>
      </c>
      <c r="G251" s="17">
        <v>0.8</v>
      </c>
      <c r="H251" s="3" t="s">
        <v>59</v>
      </c>
      <c r="I251" s="23">
        <f>E251*C247</f>
        <v>2000</v>
      </c>
      <c r="J251" s="10" t="s">
        <v>61</v>
      </c>
      <c r="K251" s="8">
        <f>I251/C251</f>
        <v>20</v>
      </c>
      <c r="N251" s="24" t="s">
        <v>343</v>
      </c>
      <c r="R251">
        <v>250</v>
      </c>
    </row>
    <row r="252" spans="1:18" ht="16.5" thickTop="1" thickBot="1" x14ac:dyDescent="0.3">
      <c r="A252" s="1">
        <v>18</v>
      </c>
      <c r="B252" t="s">
        <v>173</v>
      </c>
      <c r="C252" s="14">
        <v>100</v>
      </c>
      <c r="D252" s="7" t="s">
        <v>59</v>
      </c>
      <c r="E252" s="26">
        <f>$G252*C246</f>
        <v>1</v>
      </c>
      <c r="F252" s="3" t="s">
        <v>59</v>
      </c>
      <c r="G252" s="9">
        <v>0.08</v>
      </c>
      <c r="H252" s="3" t="s">
        <v>59</v>
      </c>
      <c r="I252" s="23">
        <f>E252*C247</f>
        <v>200</v>
      </c>
      <c r="J252" s="10" t="s">
        <v>61</v>
      </c>
      <c r="K252" s="15">
        <f>I252/C252</f>
        <v>2</v>
      </c>
      <c r="N252" s="24" t="s">
        <v>343</v>
      </c>
      <c r="R252">
        <v>251</v>
      </c>
    </row>
    <row r="253" spans="1:18" ht="15.75" thickTop="1" x14ac:dyDescent="0.25">
      <c r="B253" t="s">
        <v>180</v>
      </c>
      <c r="D253" s="3"/>
      <c r="F253" s="3"/>
      <c r="H253" s="3"/>
      <c r="I253" s="2"/>
      <c r="J253" s="6"/>
      <c r="K253" s="8">
        <f>C247-SUM(K250:K252)</f>
        <v>158</v>
      </c>
      <c r="N253" s="24" t="s">
        <v>343</v>
      </c>
      <c r="R253">
        <v>252</v>
      </c>
    </row>
    <row r="254" spans="1:18" s="13" customFormat="1" ht="13.5" thickBot="1" x14ac:dyDescent="0.25">
      <c r="N254" s="13" t="s">
        <v>343</v>
      </c>
      <c r="R254" s="13">
        <v>253</v>
      </c>
    </row>
    <row r="255" spans="1:18" ht="17.25" thickTop="1" thickBot="1" x14ac:dyDescent="0.3">
      <c r="A255" s="30">
        <v>25</v>
      </c>
      <c r="B255" s="30"/>
      <c r="G255" t="s">
        <v>333</v>
      </c>
      <c r="J255" s="33">
        <v>25</v>
      </c>
      <c r="K255" t="s">
        <v>334</v>
      </c>
      <c r="L255" s="79">
        <f>J255/C256</f>
        <v>2</v>
      </c>
      <c r="N255" t="s">
        <v>1969</v>
      </c>
      <c r="R255">
        <v>254</v>
      </c>
    </row>
    <row r="256" spans="1:18" ht="16.5" thickTop="1" thickBot="1" x14ac:dyDescent="0.25">
      <c r="A256" s="1">
        <f>A255</f>
        <v>25</v>
      </c>
      <c r="B256" s="27" t="s">
        <v>263</v>
      </c>
      <c r="C256" s="9">
        <v>12.5</v>
      </c>
      <c r="D256" t="s">
        <v>63</v>
      </c>
      <c r="G256" t="s">
        <v>332</v>
      </c>
      <c r="J256">
        <f>C257/(J255/C256)</f>
        <v>25</v>
      </c>
      <c r="K256" s="11"/>
      <c r="N256" t="s">
        <v>1969</v>
      </c>
      <c r="R256">
        <v>255</v>
      </c>
    </row>
    <row r="257" spans="1:18" ht="14.25" thickTop="1" thickBot="1" x14ac:dyDescent="0.25">
      <c r="B257" t="s">
        <v>55</v>
      </c>
      <c r="C257" s="9">
        <v>50</v>
      </c>
      <c r="D257" t="s">
        <v>53</v>
      </c>
      <c r="K257" s="12"/>
      <c r="N257" t="s">
        <v>1969</v>
      </c>
      <c r="R257">
        <v>256</v>
      </c>
    </row>
    <row r="258" spans="1:18" ht="13.5" thickTop="1" x14ac:dyDescent="0.2">
      <c r="N258" t="s">
        <v>1969</v>
      </c>
      <c r="R258">
        <v>257</v>
      </c>
    </row>
    <row r="259" spans="1:18" x14ac:dyDescent="0.2">
      <c r="C259" s="4" t="s">
        <v>56</v>
      </c>
      <c r="D259" s="18"/>
      <c r="E259" s="4" t="s">
        <v>69</v>
      </c>
      <c r="F259" s="19"/>
      <c r="G259" s="4" t="s">
        <v>70</v>
      </c>
      <c r="H259" s="19"/>
      <c r="I259" s="20" t="s">
        <v>60</v>
      </c>
      <c r="J259" s="21" t="s">
        <v>62</v>
      </c>
      <c r="K259" s="22" t="s">
        <v>64</v>
      </c>
      <c r="N259" t="s">
        <v>1969</v>
      </c>
      <c r="R259">
        <v>258</v>
      </c>
    </row>
    <row r="260" spans="1:18" ht="15.75" thickBot="1" x14ac:dyDescent="0.3">
      <c r="A260" s="1">
        <v>57</v>
      </c>
      <c r="B260" t="s">
        <v>264</v>
      </c>
      <c r="C260" s="16">
        <v>100</v>
      </c>
      <c r="D260" s="7" t="s">
        <v>59</v>
      </c>
      <c r="E260" s="25">
        <f>G260*C256</f>
        <v>10</v>
      </c>
      <c r="F260" s="3" t="s">
        <v>59</v>
      </c>
      <c r="G260" s="17">
        <v>0.8</v>
      </c>
      <c r="H260" s="3" t="s">
        <v>59</v>
      </c>
      <c r="I260" s="23">
        <f>E260*C257</f>
        <v>500</v>
      </c>
      <c r="J260" s="10" t="s">
        <v>61</v>
      </c>
      <c r="K260" s="8">
        <f>I260/C260</f>
        <v>5</v>
      </c>
      <c r="N260" t="s">
        <v>1969</v>
      </c>
      <c r="R260">
        <v>259</v>
      </c>
    </row>
    <row r="261" spans="1:18" ht="16.5" thickTop="1" thickBot="1" x14ac:dyDescent="0.3">
      <c r="A261" s="1">
        <v>58</v>
      </c>
      <c r="B261" t="s">
        <v>265</v>
      </c>
      <c r="C261" s="14">
        <v>100</v>
      </c>
      <c r="D261" s="7" t="s">
        <v>59</v>
      </c>
      <c r="E261" s="25">
        <f>G261*C256</f>
        <v>10</v>
      </c>
      <c r="F261" s="3" t="s">
        <v>59</v>
      </c>
      <c r="G261" s="17">
        <v>0.8</v>
      </c>
      <c r="H261" s="3" t="s">
        <v>59</v>
      </c>
      <c r="I261" s="23">
        <f>E261*C257</f>
        <v>500</v>
      </c>
      <c r="J261" s="10" t="s">
        <v>61</v>
      </c>
      <c r="K261" s="8">
        <f>I261/C261</f>
        <v>5</v>
      </c>
      <c r="N261" t="s">
        <v>1969</v>
      </c>
      <c r="R261">
        <v>260</v>
      </c>
    </row>
    <row r="262" spans="1:18" ht="16.5" thickTop="1" thickBot="1" x14ac:dyDescent="0.3">
      <c r="A262" s="1">
        <v>59</v>
      </c>
      <c r="B262" t="s">
        <v>266</v>
      </c>
      <c r="C262" s="14">
        <v>100</v>
      </c>
      <c r="D262" s="7" t="s">
        <v>59</v>
      </c>
      <c r="E262" s="25">
        <f>G262*C256</f>
        <v>1</v>
      </c>
      <c r="F262" s="3" t="s">
        <v>59</v>
      </c>
      <c r="G262" s="9">
        <v>0.08</v>
      </c>
      <c r="H262" s="3" t="s">
        <v>59</v>
      </c>
      <c r="I262" s="23">
        <f>E262*C257</f>
        <v>50</v>
      </c>
      <c r="J262" s="10" t="s">
        <v>61</v>
      </c>
      <c r="K262" s="15">
        <f>I262/C262</f>
        <v>0.5</v>
      </c>
      <c r="N262" t="s">
        <v>1969</v>
      </c>
      <c r="R262">
        <v>261</v>
      </c>
    </row>
    <row r="263" spans="1:18" ht="16.5" thickTop="1" thickBot="1" x14ac:dyDescent="0.3">
      <c r="A263" s="1">
        <v>60</v>
      </c>
      <c r="B263" t="s">
        <v>267</v>
      </c>
      <c r="C263" s="14">
        <v>100</v>
      </c>
      <c r="D263" s="7" t="s">
        <v>59</v>
      </c>
      <c r="E263" s="25">
        <f>G263*C256</f>
        <v>1</v>
      </c>
      <c r="F263" s="3" t="s">
        <v>59</v>
      </c>
      <c r="G263" s="9">
        <v>0.08</v>
      </c>
      <c r="H263" s="3" t="s">
        <v>59</v>
      </c>
      <c r="I263" s="23">
        <f>E263*C257</f>
        <v>50</v>
      </c>
      <c r="J263" s="10" t="s">
        <v>61</v>
      </c>
      <c r="K263" s="15">
        <f>I263/C263</f>
        <v>0.5</v>
      </c>
      <c r="N263" t="s">
        <v>1969</v>
      </c>
      <c r="R263">
        <v>262</v>
      </c>
    </row>
    <row r="264" spans="1:18" ht="16.5" thickTop="1" thickBot="1" x14ac:dyDescent="0.3">
      <c r="A264" s="1">
        <v>61</v>
      </c>
      <c r="B264" t="s">
        <v>268</v>
      </c>
      <c r="C264" s="14">
        <v>100</v>
      </c>
      <c r="D264" s="7" t="s">
        <v>59</v>
      </c>
      <c r="E264" s="25">
        <f>G264*C256</f>
        <v>1</v>
      </c>
      <c r="F264" s="3" t="s">
        <v>59</v>
      </c>
      <c r="G264" s="9">
        <v>0.08</v>
      </c>
      <c r="H264" s="3" t="s">
        <v>59</v>
      </c>
      <c r="I264" s="23">
        <f>E264*C257</f>
        <v>50</v>
      </c>
      <c r="J264" s="10" t="s">
        <v>61</v>
      </c>
      <c r="K264" s="15">
        <f>I264/C264</f>
        <v>0.5</v>
      </c>
      <c r="N264" t="s">
        <v>1969</v>
      </c>
      <c r="R264">
        <v>263</v>
      </c>
    </row>
    <row r="265" spans="1:18" ht="15.75" thickTop="1" x14ac:dyDescent="0.25">
      <c r="B265" t="s">
        <v>180</v>
      </c>
      <c r="D265" s="3"/>
      <c r="F265" s="3"/>
      <c r="H265" s="3"/>
      <c r="I265" s="2"/>
      <c r="J265" s="6"/>
      <c r="K265" s="8">
        <f>C257-SUM(K260:K264)</f>
        <v>38.5</v>
      </c>
      <c r="N265" t="s">
        <v>1969</v>
      </c>
      <c r="R265">
        <v>264</v>
      </c>
    </row>
    <row r="266" spans="1:18" s="13" customFormat="1" ht="13.5" thickBot="1" x14ac:dyDescent="0.25">
      <c r="A266" s="34"/>
      <c r="N266" t="s">
        <v>1969</v>
      </c>
      <c r="R266">
        <v>265</v>
      </c>
    </row>
    <row r="267" spans="1:18" ht="17.25" thickTop="1" thickBot="1" x14ac:dyDescent="0.3">
      <c r="A267" s="30">
        <v>26</v>
      </c>
      <c r="B267" s="30"/>
      <c r="G267" t="s">
        <v>333</v>
      </c>
      <c r="J267" s="33">
        <v>25</v>
      </c>
      <c r="K267" t="s">
        <v>334</v>
      </c>
      <c r="L267" s="79">
        <f>J267/C268</f>
        <v>2</v>
      </c>
      <c r="N267" t="s">
        <v>1969</v>
      </c>
      <c r="R267">
        <v>266</v>
      </c>
    </row>
    <row r="268" spans="1:18" ht="16.5" thickTop="1" thickBot="1" x14ac:dyDescent="0.25">
      <c r="A268" s="1">
        <f>A267</f>
        <v>26</v>
      </c>
      <c r="B268" s="27" t="s">
        <v>269</v>
      </c>
      <c r="C268" s="9">
        <v>12.5</v>
      </c>
      <c r="D268" t="s">
        <v>63</v>
      </c>
      <c r="G268" t="s">
        <v>332</v>
      </c>
      <c r="J268">
        <f>C269/(J267/C268)</f>
        <v>25</v>
      </c>
      <c r="K268" s="11"/>
      <c r="N268" t="s">
        <v>1969</v>
      </c>
      <c r="R268">
        <v>267</v>
      </c>
    </row>
    <row r="269" spans="1:18" ht="14.25" thickTop="1" thickBot="1" x14ac:dyDescent="0.25">
      <c r="B269" t="s">
        <v>55</v>
      </c>
      <c r="C269" s="9">
        <v>50</v>
      </c>
      <c r="D269" t="s">
        <v>53</v>
      </c>
      <c r="K269" s="12"/>
      <c r="N269" t="s">
        <v>1969</v>
      </c>
      <c r="R269">
        <v>268</v>
      </c>
    </row>
    <row r="270" spans="1:18" ht="13.5" thickTop="1" x14ac:dyDescent="0.2">
      <c r="N270" t="s">
        <v>1969</v>
      </c>
      <c r="R270">
        <v>269</v>
      </c>
    </row>
    <row r="271" spans="1:18" x14ac:dyDescent="0.2">
      <c r="C271" s="4" t="s">
        <v>56</v>
      </c>
      <c r="D271" s="18"/>
      <c r="E271" s="4" t="s">
        <v>69</v>
      </c>
      <c r="F271" s="19"/>
      <c r="G271" s="4" t="s">
        <v>70</v>
      </c>
      <c r="H271" s="19"/>
      <c r="I271" s="20" t="s">
        <v>60</v>
      </c>
      <c r="J271" s="21" t="s">
        <v>62</v>
      </c>
      <c r="K271" s="22" t="s">
        <v>64</v>
      </c>
      <c r="N271" t="s">
        <v>1969</v>
      </c>
      <c r="R271">
        <v>270</v>
      </c>
    </row>
    <row r="272" spans="1:18" ht="15.75" thickBot="1" x14ac:dyDescent="0.3">
      <c r="A272" s="1">
        <v>57</v>
      </c>
      <c r="B272" t="s">
        <v>264</v>
      </c>
      <c r="C272" s="16">
        <v>100</v>
      </c>
      <c r="D272" s="7" t="s">
        <v>59</v>
      </c>
      <c r="E272" s="25">
        <f>G272*C268</f>
        <v>10</v>
      </c>
      <c r="F272" s="3" t="s">
        <v>59</v>
      </c>
      <c r="G272" s="17">
        <v>0.8</v>
      </c>
      <c r="H272" s="3" t="s">
        <v>59</v>
      </c>
      <c r="I272" s="23">
        <f>E272*C269</f>
        <v>500</v>
      </c>
      <c r="J272" s="10" t="s">
        <v>61</v>
      </c>
      <c r="K272" s="8">
        <f>I272/C272</f>
        <v>5</v>
      </c>
      <c r="N272" t="s">
        <v>1969</v>
      </c>
      <c r="R272">
        <v>271</v>
      </c>
    </row>
    <row r="273" spans="1:18" ht="16.5" thickTop="1" thickBot="1" x14ac:dyDescent="0.3">
      <c r="A273" s="1">
        <v>58</v>
      </c>
      <c r="B273" t="s">
        <v>265</v>
      </c>
      <c r="C273" s="14">
        <v>100</v>
      </c>
      <c r="D273" s="7" t="s">
        <v>59</v>
      </c>
      <c r="E273" s="25">
        <f>G273*C268</f>
        <v>10</v>
      </c>
      <c r="F273" s="3" t="s">
        <v>59</v>
      </c>
      <c r="G273" s="17">
        <v>0.8</v>
      </c>
      <c r="H273" s="3" t="s">
        <v>59</v>
      </c>
      <c r="I273" s="23">
        <f>E273*C269</f>
        <v>500</v>
      </c>
      <c r="J273" s="10" t="s">
        <v>61</v>
      </c>
      <c r="K273" s="8">
        <f>I273/C273</f>
        <v>5</v>
      </c>
      <c r="N273" t="s">
        <v>1969</v>
      </c>
      <c r="R273">
        <v>272</v>
      </c>
    </row>
    <row r="274" spans="1:18" ht="16.5" thickTop="1" thickBot="1" x14ac:dyDescent="0.3">
      <c r="A274" s="1">
        <v>59</v>
      </c>
      <c r="B274" t="s">
        <v>266</v>
      </c>
      <c r="C274" s="14">
        <v>100</v>
      </c>
      <c r="D274" s="7" t="s">
        <v>59</v>
      </c>
      <c r="E274" s="25">
        <f>G274*C268</f>
        <v>1</v>
      </c>
      <c r="F274" s="3" t="s">
        <v>59</v>
      </c>
      <c r="G274" s="9">
        <v>0.08</v>
      </c>
      <c r="H274" s="3" t="s">
        <v>59</v>
      </c>
      <c r="I274" s="23">
        <f>E274*C269</f>
        <v>50</v>
      </c>
      <c r="J274" s="10" t="s">
        <v>61</v>
      </c>
      <c r="K274" s="15">
        <f>I274/C274</f>
        <v>0.5</v>
      </c>
      <c r="N274" t="s">
        <v>1969</v>
      </c>
      <c r="R274">
        <v>273</v>
      </c>
    </row>
    <row r="275" spans="1:18" ht="16.5" thickTop="1" thickBot="1" x14ac:dyDescent="0.3">
      <c r="A275" s="1">
        <v>60</v>
      </c>
      <c r="B275" t="s">
        <v>267</v>
      </c>
      <c r="C275" s="14">
        <v>100</v>
      </c>
      <c r="D275" s="7" t="s">
        <v>59</v>
      </c>
      <c r="E275" s="25">
        <f>G275*C268</f>
        <v>0</v>
      </c>
      <c r="F275" s="3" t="s">
        <v>59</v>
      </c>
      <c r="G275" s="9">
        <v>0</v>
      </c>
      <c r="H275" s="3" t="s">
        <v>59</v>
      </c>
      <c r="I275" s="23">
        <f>E275*C269</f>
        <v>0</v>
      </c>
      <c r="J275" s="10" t="s">
        <v>61</v>
      </c>
      <c r="K275" s="15">
        <f>I275/C275</f>
        <v>0</v>
      </c>
      <c r="N275" t="s">
        <v>1969</v>
      </c>
      <c r="R275">
        <v>274</v>
      </c>
    </row>
    <row r="276" spans="1:18" ht="16.5" thickTop="1" thickBot="1" x14ac:dyDescent="0.3">
      <c r="A276" s="1">
        <v>61</v>
      </c>
      <c r="B276" t="s">
        <v>268</v>
      </c>
      <c r="C276" s="14">
        <v>100</v>
      </c>
      <c r="D276" s="7" t="s">
        <v>59</v>
      </c>
      <c r="E276" s="25">
        <f>G276*C268</f>
        <v>0</v>
      </c>
      <c r="F276" s="3" t="s">
        <v>59</v>
      </c>
      <c r="G276" s="9">
        <v>0</v>
      </c>
      <c r="H276" s="3" t="s">
        <v>59</v>
      </c>
      <c r="I276" s="23">
        <f>E276*C269</f>
        <v>0</v>
      </c>
      <c r="J276" s="10" t="s">
        <v>61</v>
      </c>
      <c r="K276" s="15">
        <f>I276/C276</f>
        <v>0</v>
      </c>
      <c r="N276" t="s">
        <v>1969</v>
      </c>
      <c r="R276">
        <v>275</v>
      </c>
    </row>
    <row r="277" spans="1:18" ht="15.75" thickTop="1" x14ac:dyDescent="0.25">
      <c r="B277" t="s">
        <v>180</v>
      </c>
      <c r="D277" s="3"/>
      <c r="F277" s="3"/>
      <c r="H277" s="3"/>
      <c r="I277" s="2"/>
      <c r="J277" s="6"/>
      <c r="K277" s="8">
        <f>C269-SUM(K272:K276)</f>
        <v>39.5</v>
      </c>
      <c r="N277" t="s">
        <v>1969</v>
      </c>
      <c r="R277">
        <v>276</v>
      </c>
    </row>
    <row r="278" spans="1:18" s="13" customFormat="1" ht="13.5" thickBot="1" x14ac:dyDescent="0.25">
      <c r="A278" s="34"/>
      <c r="N278" t="s">
        <v>1969</v>
      </c>
      <c r="R278">
        <v>277</v>
      </c>
    </row>
    <row r="279" spans="1:18" ht="17.25" thickTop="1" thickBot="1" x14ac:dyDescent="0.3">
      <c r="A279" s="30">
        <v>27</v>
      </c>
      <c r="B279" s="30"/>
      <c r="G279" t="s">
        <v>333</v>
      </c>
      <c r="J279" s="33">
        <v>25</v>
      </c>
      <c r="K279" t="s">
        <v>334</v>
      </c>
      <c r="L279" s="79">
        <f>J279/C280</f>
        <v>2</v>
      </c>
      <c r="N279" t="s">
        <v>1969</v>
      </c>
      <c r="R279">
        <v>278</v>
      </c>
    </row>
    <row r="280" spans="1:18" ht="16.5" thickTop="1" thickBot="1" x14ac:dyDescent="0.25">
      <c r="A280" s="1">
        <f>A279</f>
        <v>27</v>
      </c>
      <c r="B280" s="27" t="s">
        <v>270</v>
      </c>
      <c r="C280" s="9">
        <v>12.5</v>
      </c>
      <c r="D280" t="s">
        <v>63</v>
      </c>
      <c r="G280" t="s">
        <v>332</v>
      </c>
      <c r="J280">
        <f>C281/(J279/C280)</f>
        <v>25</v>
      </c>
      <c r="K280" s="11"/>
      <c r="N280" t="s">
        <v>1969</v>
      </c>
      <c r="R280">
        <v>279</v>
      </c>
    </row>
    <row r="281" spans="1:18" ht="14.25" thickTop="1" thickBot="1" x14ac:dyDescent="0.25">
      <c r="B281" t="s">
        <v>55</v>
      </c>
      <c r="C281" s="9">
        <v>50</v>
      </c>
      <c r="D281" t="s">
        <v>53</v>
      </c>
      <c r="K281" s="12"/>
      <c r="N281" t="s">
        <v>1969</v>
      </c>
      <c r="R281">
        <v>280</v>
      </c>
    </row>
    <row r="282" spans="1:18" ht="13.5" thickTop="1" x14ac:dyDescent="0.2">
      <c r="N282" t="s">
        <v>1969</v>
      </c>
      <c r="R282">
        <v>281</v>
      </c>
    </row>
    <row r="283" spans="1:18" x14ac:dyDescent="0.2">
      <c r="C283" s="4" t="s">
        <v>56</v>
      </c>
      <c r="D283" s="18"/>
      <c r="E283" s="4" t="s">
        <v>69</v>
      </c>
      <c r="F283" s="19"/>
      <c r="G283" s="4" t="s">
        <v>70</v>
      </c>
      <c r="H283" s="19"/>
      <c r="I283" s="20" t="s">
        <v>60</v>
      </c>
      <c r="J283" s="21" t="s">
        <v>62</v>
      </c>
      <c r="K283" s="22" t="s">
        <v>64</v>
      </c>
      <c r="N283" t="s">
        <v>1969</v>
      </c>
      <c r="R283">
        <v>282</v>
      </c>
    </row>
    <row r="284" spans="1:18" ht="15.75" thickBot="1" x14ac:dyDescent="0.3">
      <c r="A284" s="1">
        <v>57</v>
      </c>
      <c r="B284" t="s">
        <v>264</v>
      </c>
      <c r="C284" s="16">
        <v>100</v>
      </c>
      <c r="D284" s="7" t="s">
        <v>59</v>
      </c>
      <c r="E284" s="25">
        <f>G284*C280</f>
        <v>10</v>
      </c>
      <c r="F284" s="3" t="s">
        <v>59</v>
      </c>
      <c r="G284" s="17">
        <v>0.8</v>
      </c>
      <c r="H284" s="3" t="s">
        <v>59</v>
      </c>
      <c r="I284" s="23">
        <f>E284*C281</f>
        <v>500</v>
      </c>
      <c r="J284" s="10" t="s">
        <v>61</v>
      </c>
      <c r="K284" s="8">
        <f>I284/C284</f>
        <v>5</v>
      </c>
      <c r="N284" t="s">
        <v>1969</v>
      </c>
      <c r="R284">
        <v>283</v>
      </c>
    </row>
    <row r="285" spans="1:18" ht="16.5" thickTop="1" thickBot="1" x14ac:dyDescent="0.3">
      <c r="A285" s="1">
        <v>58</v>
      </c>
      <c r="B285" t="s">
        <v>265</v>
      </c>
      <c r="C285" s="14">
        <v>100</v>
      </c>
      <c r="D285" s="7" t="s">
        <v>59</v>
      </c>
      <c r="E285" s="25">
        <f>G285*C280</f>
        <v>10</v>
      </c>
      <c r="F285" s="3" t="s">
        <v>59</v>
      </c>
      <c r="G285" s="17">
        <v>0.8</v>
      </c>
      <c r="H285" s="3" t="s">
        <v>59</v>
      </c>
      <c r="I285" s="23">
        <f>E285*C281</f>
        <v>500</v>
      </c>
      <c r="J285" s="10" t="s">
        <v>61</v>
      </c>
      <c r="K285" s="8">
        <f>I285/C285</f>
        <v>5</v>
      </c>
      <c r="N285" t="s">
        <v>1969</v>
      </c>
      <c r="R285">
        <v>284</v>
      </c>
    </row>
    <row r="286" spans="1:18" ht="16.5" thickTop="1" thickBot="1" x14ac:dyDescent="0.3">
      <c r="A286" s="1">
        <v>59</v>
      </c>
      <c r="B286" t="s">
        <v>266</v>
      </c>
      <c r="C286" s="14">
        <v>100</v>
      </c>
      <c r="D286" s="7" t="s">
        <v>59</v>
      </c>
      <c r="E286" s="25">
        <f>G286*C280</f>
        <v>0</v>
      </c>
      <c r="F286" s="3" t="s">
        <v>59</v>
      </c>
      <c r="G286" s="9">
        <v>0</v>
      </c>
      <c r="H286" s="3" t="s">
        <v>59</v>
      </c>
      <c r="I286" s="23">
        <f>E286*C281</f>
        <v>0</v>
      </c>
      <c r="J286" s="10" t="s">
        <v>61</v>
      </c>
      <c r="K286" s="15">
        <f>I286/C286</f>
        <v>0</v>
      </c>
      <c r="N286" t="s">
        <v>1969</v>
      </c>
      <c r="R286">
        <v>285</v>
      </c>
    </row>
    <row r="287" spans="1:18" ht="16.5" thickTop="1" thickBot="1" x14ac:dyDescent="0.3">
      <c r="A287" s="1">
        <v>60</v>
      </c>
      <c r="B287" t="s">
        <v>267</v>
      </c>
      <c r="C287" s="14">
        <v>100</v>
      </c>
      <c r="D287" s="7" t="s">
        <v>59</v>
      </c>
      <c r="E287" s="25">
        <f>G287*C280</f>
        <v>1</v>
      </c>
      <c r="F287" s="3" t="s">
        <v>59</v>
      </c>
      <c r="G287" s="9">
        <v>0.08</v>
      </c>
      <c r="H287" s="3" t="s">
        <v>59</v>
      </c>
      <c r="I287" s="23">
        <f>E287*C281</f>
        <v>50</v>
      </c>
      <c r="J287" s="10" t="s">
        <v>61</v>
      </c>
      <c r="K287" s="15">
        <f>I287/C287</f>
        <v>0.5</v>
      </c>
      <c r="N287" t="s">
        <v>1969</v>
      </c>
      <c r="R287">
        <v>286</v>
      </c>
    </row>
    <row r="288" spans="1:18" ht="16.5" thickTop="1" thickBot="1" x14ac:dyDescent="0.3">
      <c r="A288" s="1">
        <v>61</v>
      </c>
      <c r="B288" t="s">
        <v>268</v>
      </c>
      <c r="C288" s="14">
        <v>100</v>
      </c>
      <c r="D288" s="7" t="s">
        <v>59</v>
      </c>
      <c r="E288" s="25">
        <f>G288*C280</f>
        <v>0</v>
      </c>
      <c r="F288" s="3" t="s">
        <v>59</v>
      </c>
      <c r="G288" s="9">
        <v>0</v>
      </c>
      <c r="H288" s="3" t="s">
        <v>59</v>
      </c>
      <c r="I288" s="23">
        <f>E288*C281</f>
        <v>0</v>
      </c>
      <c r="J288" s="10" t="s">
        <v>61</v>
      </c>
      <c r="K288" s="15">
        <f>I288/C288</f>
        <v>0</v>
      </c>
      <c r="N288" t="s">
        <v>1969</v>
      </c>
      <c r="R288">
        <v>287</v>
      </c>
    </row>
    <row r="289" spans="1:18" ht="15.75" thickTop="1" x14ac:dyDescent="0.25">
      <c r="B289" t="s">
        <v>180</v>
      </c>
      <c r="D289" s="3"/>
      <c r="F289" s="3"/>
      <c r="H289" s="3"/>
      <c r="I289" s="2"/>
      <c r="J289" s="6"/>
      <c r="K289" s="8">
        <f>C281-SUM(K284:K288)</f>
        <v>39.5</v>
      </c>
      <c r="N289" t="s">
        <v>1969</v>
      </c>
      <c r="R289">
        <v>288</v>
      </c>
    </row>
    <row r="290" spans="1:18" s="13" customFormat="1" ht="13.5" thickBot="1" x14ac:dyDescent="0.25">
      <c r="A290" s="34"/>
      <c r="N290" t="s">
        <v>1969</v>
      </c>
      <c r="R290">
        <v>289</v>
      </c>
    </row>
    <row r="291" spans="1:18" ht="17.25" thickTop="1" thickBot="1" x14ac:dyDescent="0.3">
      <c r="A291" s="30">
        <v>28</v>
      </c>
      <c r="B291" s="30"/>
      <c r="G291" t="s">
        <v>333</v>
      </c>
      <c r="J291" s="33">
        <v>25</v>
      </c>
      <c r="K291" t="s">
        <v>334</v>
      </c>
      <c r="L291" s="79">
        <f>J291/C292</f>
        <v>2</v>
      </c>
      <c r="N291" t="s">
        <v>1969</v>
      </c>
      <c r="R291">
        <v>290</v>
      </c>
    </row>
    <row r="292" spans="1:18" ht="16.5" thickTop="1" thickBot="1" x14ac:dyDescent="0.25">
      <c r="A292" s="1">
        <f>A291</f>
        <v>28</v>
      </c>
      <c r="B292" s="27" t="s">
        <v>271</v>
      </c>
      <c r="C292" s="9">
        <v>12.5</v>
      </c>
      <c r="D292" t="s">
        <v>63</v>
      </c>
      <c r="G292" t="s">
        <v>332</v>
      </c>
      <c r="J292">
        <f>C293/(J291/C292)</f>
        <v>25</v>
      </c>
      <c r="K292" s="11"/>
      <c r="N292" t="s">
        <v>1969</v>
      </c>
      <c r="R292">
        <v>291</v>
      </c>
    </row>
    <row r="293" spans="1:18" ht="14.25" thickTop="1" thickBot="1" x14ac:dyDescent="0.25">
      <c r="B293" t="s">
        <v>55</v>
      </c>
      <c r="C293" s="9">
        <v>50</v>
      </c>
      <c r="D293" t="s">
        <v>53</v>
      </c>
      <c r="K293" s="12"/>
      <c r="N293" t="s">
        <v>1969</v>
      </c>
      <c r="R293">
        <v>292</v>
      </c>
    </row>
    <row r="294" spans="1:18" ht="13.5" thickTop="1" x14ac:dyDescent="0.2">
      <c r="N294" t="s">
        <v>1969</v>
      </c>
      <c r="R294">
        <v>293</v>
      </c>
    </row>
    <row r="295" spans="1:18" x14ac:dyDescent="0.2">
      <c r="C295" s="4" t="s">
        <v>56</v>
      </c>
      <c r="D295" s="18"/>
      <c r="E295" s="4" t="s">
        <v>69</v>
      </c>
      <c r="F295" s="19"/>
      <c r="G295" s="4" t="s">
        <v>70</v>
      </c>
      <c r="H295" s="19"/>
      <c r="I295" s="20" t="s">
        <v>60</v>
      </c>
      <c r="J295" s="21" t="s">
        <v>62</v>
      </c>
      <c r="K295" s="22" t="s">
        <v>64</v>
      </c>
      <c r="N295" t="s">
        <v>1969</v>
      </c>
      <c r="R295">
        <v>294</v>
      </c>
    </row>
    <row r="296" spans="1:18" ht="15.75" thickBot="1" x14ac:dyDescent="0.3">
      <c r="A296" s="1">
        <v>57</v>
      </c>
      <c r="B296" t="s">
        <v>264</v>
      </c>
      <c r="C296" s="16">
        <v>100</v>
      </c>
      <c r="D296" s="7" t="s">
        <v>59</v>
      </c>
      <c r="E296" s="25">
        <f>G296*C292</f>
        <v>10</v>
      </c>
      <c r="F296" s="3" t="s">
        <v>59</v>
      </c>
      <c r="G296" s="17">
        <v>0.8</v>
      </c>
      <c r="H296" s="3" t="s">
        <v>59</v>
      </c>
      <c r="I296" s="23">
        <f>E296*C293</f>
        <v>500</v>
      </c>
      <c r="J296" s="10" t="s">
        <v>61</v>
      </c>
      <c r="K296" s="8">
        <f>I296/C296</f>
        <v>5</v>
      </c>
      <c r="N296" t="s">
        <v>1969</v>
      </c>
      <c r="R296">
        <v>295</v>
      </c>
    </row>
    <row r="297" spans="1:18" ht="16.5" thickTop="1" thickBot="1" x14ac:dyDescent="0.3">
      <c r="A297" s="1">
        <v>58</v>
      </c>
      <c r="B297" t="s">
        <v>265</v>
      </c>
      <c r="C297" s="14">
        <v>100</v>
      </c>
      <c r="D297" s="7" t="s">
        <v>59</v>
      </c>
      <c r="E297" s="25">
        <f>G297*C292</f>
        <v>10</v>
      </c>
      <c r="F297" s="3" t="s">
        <v>59</v>
      </c>
      <c r="G297" s="17">
        <v>0.8</v>
      </c>
      <c r="H297" s="3" t="s">
        <v>59</v>
      </c>
      <c r="I297" s="23">
        <f>E297*C293</f>
        <v>500</v>
      </c>
      <c r="J297" s="10" t="s">
        <v>61</v>
      </c>
      <c r="K297" s="8">
        <f>I297/C297</f>
        <v>5</v>
      </c>
      <c r="N297" t="s">
        <v>1969</v>
      </c>
      <c r="R297">
        <v>296</v>
      </c>
    </row>
    <row r="298" spans="1:18" ht="16.5" thickTop="1" thickBot="1" x14ac:dyDescent="0.3">
      <c r="A298" s="1">
        <v>59</v>
      </c>
      <c r="B298" t="s">
        <v>266</v>
      </c>
      <c r="C298" s="14">
        <v>100</v>
      </c>
      <c r="D298" s="7" t="s">
        <v>59</v>
      </c>
      <c r="E298" s="25">
        <f>G298*C292</f>
        <v>0</v>
      </c>
      <c r="F298" s="3" t="s">
        <v>59</v>
      </c>
      <c r="G298" s="9">
        <v>0</v>
      </c>
      <c r="H298" s="3" t="s">
        <v>59</v>
      </c>
      <c r="I298" s="23">
        <f>E298*C293</f>
        <v>0</v>
      </c>
      <c r="J298" s="10" t="s">
        <v>61</v>
      </c>
      <c r="K298" s="15">
        <f>I298/C298</f>
        <v>0</v>
      </c>
      <c r="N298" t="s">
        <v>1969</v>
      </c>
      <c r="R298">
        <v>297</v>
      </c>
    </row>
    <row r="299" spans="1:18" ht="16.5" thickTop="1" thickBot="1" x14ac:dyDescent="0.3">
      <c r="A299" s="1">
        <v>60</v>
      </c>
      <c r="B299" t="s">
        <v>267</v>
      </c>
      <c r="C299" s="14">
        <v>100</v>
      </c>
      <c r="D299" s="7" t="s">
        <v>59</v>
      </c>
      <c r="E299" s="25">
        <f>G299*C292</f>
        <v>0</v>
      </c>
      <c r="F299" s="3" t="s">
        <v>59</v>
      </c>
      <c r="G299" s="9">
        <v>0</v>
      </c>
      <c r="H299" s="3" t="s">
        <v>59</v>
      </c>
      <c r="I299" s="23">
        <f>E299*C293</f>
        <v>0</v>
      </c>
      <c r="J299" s="10" t="s">
        <v>61</v>
      </c>
      <c r="K299" s="15">
        <f>I299/C299</f>
        <v>0</v>
      </c>
      <c r="N299" t="s">
        <v>1969</v>
      </c>
      <c r="R299">
        <v>298</v>
      </c>
    </row>
    <row r="300" spans="1:18" ht="16.5" thickTop="1" thickBot="1" x14ac:dyDescent="0.3">
      <c r="A300" s="1">
        <v>61</v>
      </c>
      <c r="B300" t="s">
        <v>268</v>
      </c>
      <c r="C300" s="14">
        <v>100</v>
      </c>
      <c r="D300" s="7" t="s">
        <v>59</v>
      </c>
      <c r="E300" s="25">
        <f>G300*C292</f>
        <v>1</v>
      </c>
      <c r="F300" s="3" t="s">
        <v>59</v>
      </c>
      <c r="G300" s="9">
        <v>0.08</v>
      </c>
      <c r="H300" s="3" t="s">
        <v>59</v>
      </c>
      <c r="I300" s="23">
        <f>E300*C293</f>
        <v>50</v>
      </c>
      <c r="J300" s="10" t="s">
        <v>61</v>
      </c>
      <c r="K300" s="15">
        <f>I300/C300</f>
        <v>0.5</v>
      </c>
      <c r="N300" t="s">
        <v>1969</v>
      </c>
      <c r="R300">
        <v>299</v>
      </c>
    </row>
    <row r="301" spans="1:18" ht="15.75" thickTop="1" x14ac:dyDescent="0.25">
      <c r="B301" t="s">
        <v>180</v>
      </c>
      <c r="D301" s="3"/>
      <c r="F301" s="3"/>
      <c r="H301" s="3"/>
      <c r="I301" s="2"/>
      <c r="J301" s="6"/>
      <c r="K301" s="8">
        <f>C293-SUM(K296:K300)</f>
        <v>39.5</v>
      </c>
      <c r="N301" t="s">
        <v>1969</v>
      </c>
      <c r="R301">
        <v>300</v>
      </c>
    </row>
    <row r="302" spans="1:18" s="13" customFormat="1" ht="13.5" thickBot="1" x14ac:dyDescent="0.25">
      <c r="A302" s="34"/>
      <c r="N302" t="s">
        <v>1969</v>
      </c>
      <c r="R302">
        <v>301</v>
      </c>
    </row>
    <row r="303" spans="1:18" ht="17.25" thickTop="1" thickBot="1" x14ac:dyDescent="0.3">
      <c r="A303" s="30">
        <v>29</v>
      </c>
      <c r="B303" s="30"/>
      <c r="G303" t="s">
        <v>333</v>
      </c>
      <c r="J303" s="33">
        <v>25</v>
      </c>
      <c r="K303" t="s">
        <v>334</v>
      </c>
      <c r="L303" s="79">
        <f>J303/C304</f>
        <v>2</v>
      </c>
      <c r="N303" s="24" t="s">
        <v>1974</v>
      </c>
      <c r="R303">
        <v>302</v>
      </c>
    </row>
    <row r="304" spans="1:18" ht="16.5" thickTop="1" thickBot="1" x14ac:dyDescent="0.25">
      <c r="A304" s="1">
        <f>A303</f>
        <v>29</v>
      </c>
      <c r="B304" s="27" t="s">
        <v>853</v>
      </c>
      <c r="C304" s="9">
        <v>12.5</v>
      </c>
      <c r="D304" t="s">
        <v>63</v>
      </c>
      <c r="G304" t="s">
        <v>332</v>
      </c>
      <c r="J304">
        <f>C305/(J303/C304)</f>
        <v>100</v>
      </c>
      <c r="K304" s="11"/>
      <c r="N304" s="24" t="s">
        <v>1974</v>
      </c>
      <c r="R304">
        <v>303</v>
      </c>
    </row>
    <row r="305" spans="1:18" ht="14.25" thickTop="1" thickBot="1" x14ac:dyDescent="0.25">
      <c r="B305" t="s">
        <v>282</v>
      </c>
      <c r="C305" s="9">
        <v>200</v>
      </c>
      <c r="D305" t="s">
        <v>283</v>
      </c>
      <c r="K305" s="12"/>
      <c r="N305" s="24" t="s">
        <v>1974</v>
      </c>
      <c r="R305">
        <v>304</v>
      </c>
    </row>
    <row r="306" spans="1:18" ht="7.5" customHeight="1" thickTop="1" x14ac:dyDescent="0.2">
      <c r="N306" s="24" t="s">
        <v>1974</v>
      </c>
      <c r="R306">
        <v>305</v>
      </c>
    </row>
    <row r="307" spans="1:18" ht="29.25" customHeight="1" x14ac:dyDescent="0.2">
      <c r="C307" s="487" t="s">
        <v>284</v>
      </c>
      <c r="D307" s="488"/>
      <c r="E307" s="489" t="s">
        <v>285</v>
      </c>
      <c r="F307" s="487"/>
      <c r="G307" s="490" t="s">
        <v>286</v>
      </c>
      <c r="H307" s="491"/>
      <c r="I307" s="20" t="s">
        <v>287</v>
      </c>
      <c r="J307" s="21"/>
      <c r="K307" s="39" t="s">
        <v>288</v>
      </c>
      <c r="N307" s="24" t="s">
        <v>1974</v>
      </c>
      <c r="R307">
        <v>306</v>
      </c>
    </row>
    <row r="308" spans="1:18" ht="15.75" thickBot="1" x14ac:dyDescent="0.3">
      <c r="A308" s="1">
        <v>62</v>
      </c>
      <c r="B308" t="s">
        <v>272</v>
      </c>
      <c r="C308" s="16">
        <v>100</v>
      </c>
      <c r="D308" s="7" t="s">
        <v>179</v>
      </c>
      <c r="E308" s="37">
        <f>$G308*C304</f>
        <v>10</v>
      </c>
      <c r="F308" s="3" t="s">
        <v>179</v>
      </c>
      <c r="G308" s="17">
        <v>0.8</v>
      </c>
      <c r="H308" s="3" t="s">
        <v>179</v>
      </c>
      <c r="I308" s="23">
        <f>E308*C305</f>
        <v>2000</v>
      </c>
      <c r="J308" s="10" t="s">
        <v>61</v>
      </c>
      <c r="K308" s="8">
        <f>I308/C308</f>
        <v>20</v>
      </c>
      <c r="N308" s="24" t="s">
        <v>1974</v>
      </c>
      <c r="R308">
        <v>307</v>
      </c>
    </row>
    <row r="309" spans="1:18" ht="16.5" thickTop="1" thickBot="1" x14ac:dyDescent="0.3">
      <c r="A309" s="1">
        <v>63</v>
      </c>
      <c r="B309" t="s">
        <v>273</v>
      </c>
      <c r="C309" s="14">
        <v>100</v>
      </c>
      <c r="D309" s="7" t="s">
        <v>179</v>
      </c>
      <c r="E309" s="37">
        <f>$G309*C304</f>
        <v>10</v>
      </c>
      <c r="F309" s="3" t="s">
        <v>179</v>
      </c>
      <c r="G309" s="17">
        <v>0.8</v>
      </c>
      <c r="H309" s="3" t="s">
        <v>179</v>
      </c>
      <c r="I309" s="23">
        <f>E309*C305</f>
        <v>2000</v>
      </c>
      <c r="J309" s="10" t="s">
        <v>61</v>
      </c>
      <c r="K309" s="8">
        <f>I309/C309</f>
        <v>20</v>
      </c>
      <c r="N309" s="24" t="s">
        <v>1974</v>
      </c>
      <c r="R309">
        <v>308</v>
      </c>
    </row>
    <row r="310" spans="1:18" ht="16.5" thickTop="1" thickBot="1" x14ac:dyDescent="0.3">
      <c r="A310" s="1">
        <v>64</v>
      </c>
      <c r="B310" t="s">
        <v>274</v>
      </c>
      <c r="C310" s="14">
        <v>100</v>
      </c>
      <c r="D310" s="7" t="s">
        <v>179</v>
      </c>
      <c r="E310" s="37">
        <f>$G310*C304</f>
        <v>1</v>
      </c>
      <c r="F310" s="3" t="s">
        <v>179</v>
      </c>
      <c r="G310" s="9">
        <v>0.08</v>
      </c>
      <c r="H310" s="3" t="s">
        <v>179</v>
      </c>
      <c r="I310" s="23">
        <f>E310*C305</f>
        <v>200</v>
      </c>
      <c r="J310" s="10" t="s">
        <v>61</v>
      </c>
      <c r="K310" s="15">
        <f>I310/C310</f>
        <v>2</v>
      </c>
      <c r="N310" s="24" t="s">
        <v>1974</v>
      </c>
      <c r="R310">
        <v>309</v>
      </c>
    </row>
    <row r="311" spans="1:18" ht="15.75" thickTop="1" x14ac:dyDescent="0.25">
      <c r="B311" t="s">
        <v>180</v>
      </c>
      <c r="D311" s="7"/>
      <c r="F311" s="7"/>
      <c r="H311" s="7"/>
      <c r="I311" s="2"/>
      <c r="J311" s="6"/>
      <c r="K311" s="8">
        <f>C305-SUM(K308:K310)</f>
        <v>158</v>
      </c>
      <c r="N311" s="24" t="s">
        <v>1974</v>
      </c>
      <c r="R311">
        <v>310</v>
      </c>
    </row>
    <row r="312" spans="1:18" s="13" customFormat="1" ht="13.5" thickBot="1" x14ac:dyDescent="0.25">
      <c r="A312" s="34"/>
      <c r="N312" s="24" t="s">
        <v>1974</v>
      </c>
      <c r="R312">
        <v>311</v>
      </c>
    </row>
    <row r="313" spans="1:18" ht="17.25" thickTop="1" thickBot="1" x14ac:dyDescent="0.3">
      <c r="A313" s="30">
        <v>30</v>
      </c>
      <c r="B313" s="30"/>
      <c r="G313" t="s">
        <v>333</v>
      </c>
      <c r="J313" s="33">
        <v>25</v>
      </c>
      <c r="K313" t="s">
        <v>334</v>
      </c>
      <c r="L313" s="79">
        <f>J313/C314</f>
        <v>2</v>
      </c>
      <c r="N313" t="s">
        <v>1970</v>
      </c>
      <c r="R313">
        <v>312</v>
      </c>
    </row>
    <row r="314" spans="1:18" ht="16.5" thickTop="1" thickBot="1" x14ac:dyDescent="0.25">
      <c r="A314" s="1">
        <f>A313</f>
        <v>30</v>
      </c>
      <c r="B314" s="27" t="s">
        <v>854</v>
      </c>
      <c r="C314" s="9">
        <v>12.5</v>
      </c>
      <c r="D314" t="s">
        <v>63</v>
      </c>
      <c r="G314" t="s">
        <v>332</v>
      </c>
      <c r="J314">
        <f>C315/(J313/C314)</f>
        <v>50</v>
      </c>
      <c r="K314" s="11"/>
      <c r="N314" t="s">
        <v>1970</v>
      </c>
      <c r="R314">
        <v>313</v>
      </c>
    </row>
    <row r="315" spans="1:18" ht="14.25" thickTop="1" thickBot="1" x14ac:dyDescent="0.25">
      <c r="B315" t="s">
        <v>55</v>
      </c>
      <c r="C315" s="9">
        <v>100</v>
      </c>
      <c r="D315" t="s">
        <v>334</v>
      </c>
      <c r="K315" s="12"/>
      <c r="N315" t="s">
        <v>1970</v>
      </c>
      <c r="R315">
        <v>314</v>
      </c>
    </row>
    <row r="316" spans="1:18" ht="6.75" customHeight="1" thickTop="1" x14ac:dyDescent="0.2">
      <c r="N316" t="s">
        <v>1970</v>
      </c>
      <c r="R316">
        <v>315</v>
      </c>
    </row>
    <row r="317" spans="1:18" ht="29.25" customHeight="1" x14ac:dyDescent="0.2">
      <c r="C317" s="487" t="s">
        <v>284</v>
      </c>
      <c r="D317" s="488"/>
      <c r="E317" s="489" t="s">
        <v>285</v>
      </c>
      <c r="F317" s="487"/>
      <c r="G317" s="490" t="s">
        <v>286</v>
      </c>
      <c r="H317" s="491"/>
      <c r="I317" s="20" t="s">
        <v>287</v>
      </c>
      <c r="J317" s="21"/>
      <c r="K317" s="39" t="s">
        <v>288</v>
      </c>
      <c r="N317" t="s">
        <v>1970</v>
      </c>
      <c r="R317">
        <v>316</v>
      </c>
    </row>
    <row r="318" spans="1:18" ht="15.75" thickBot="1" x14ac:dyDescent="0.3">
      <c r="A318" s="1">
        <v>65</v>
      </c>
      <c r="B318" t="s">
        <v>275</v>
      </c>
      <c r="C318" s="16">
        <v>100</v>
      </c>
      <c r="D318" s="7" t="s">
        <v>179</v>
      </c>
      <c r="E318" s="25">
        <f>$G318*C314</f>
        <v>10</v>
      </c>
      <c r="F318" s="3" t="s">
        <v>179</v>
      </c>
      <c r="G318" s="17">
        <v>0.8</v>
      </c>
      <c r="H318" s="3" t="s">
        <v>179</v>
      </c>
      <c r="I318" s="23">
        <f>E318*C315</f>
        <v>1000</v>
      </c>
      <c r="J318" s="10" t="s">
        <v>61</v>
      </c>
      <c r="K318" s="8">
        <f>I318/C318</f>
        <v>10</v>
      </c>
      <c r="N318" t="s">
        <v>1970</v>
      </c>
      <c r="R318">
        <v>317</v>
      </c>
    </row>
    <row r="319" spans="1:18" ht="16.5" thickTop="1" thickBot="1" x14ac:dyDescent="0.3">
      <c r="A319" s="1">
        <v>66</v>
      </c>
      <c r="B319" t="s">
        <v>276</v>
      </c>
      <c r="C319" s="14">
        <v>100</v>
      </c>
      <c r="D319" s="7" t="s">
        <v>179</v>
      </c>
      <c r="E319" s="25">
        <f>$G319*C314</f>
        <v>10</v>
      </c>
      <c r="F319" s="3" t="s">
        <v>179</v>
      </c>
      <c r="G319" s="17">
        <v>0.8</v>
      </c>
      <c r="H319" s="3" t="s">
        <v>179</v>
      </c>
      <c r="I319" s="23">
        <f>E319*C315</f>
        <v>1000</v>
      </c>
      <c r="J319" s="10" t="s">
        <v>61</v>
      </c>
      <c r="K319" s="8">
        <f>I319/C319</f>
        <v>10</v>
      </c>
      <c r="N319" t="s">
        <v>1970</v>
      </c>
      <c r="R319">
        <v>318</v>
      </c>
    </row>
    <row r="320" spans="1:18" ht="16.5" thickTop="1" thickBot="1" x14ac:dyDescent="0.3">
      <c r="A320" s="1">
        <v>67</v>
      </c>
      <c r="B320" t="s">
        <v>277</v>
      </c>
      <c r="C320" s="14">
        <v>100</v>
      </c>
      <c r="D320" s="7" t="s">
        <v>179</v>
      </c>
      <c r="E320" s="26">
        <f>$G320*C314</f>
        <v>1</v>
      </c>
      <c r="F320" s="3" t="s">
        <v>179</v>
      </c>
      <c r="G320" s="9">
        <v>0.08</v>
      </c>
      <c r="H320" s="3" t="s">
        <v>179</v>
      </c>
      <c r="I320" s="23">
        <f>E320*C315</f>
        <v>100</v>
      </c>
      <c r="J320" s="10" t="s">
        <v>61</v>
      </c>
      <c r="K320" s="15">
        <f>I320/C320</f>
        <v>1</v>
      </c>
      <c r="N320" t="s">
        <v>1970</v>
      </c>
      <c r="R320">
        <v>319</v>
      </c>
    </row>
    <row r="321" spans="1:18" ht="15.75" thickTop="1" x14ac:dyDescent="0.25">
      <c r="B321" t="s">
        <v>180</v>
      </c>
      <c r="D321" s="3"/>
      <c r="F321" s="3"/>
      <c r="H321" s="3"/>
      <c r="I321" s="2"/>
      <c r="J321" s="6"/>
      <c r="K321" s="8">
        <f>C315-SUM(K318:K320)</f>
        <v>79</v>
      </c>
      <c r="N321" t="s">
        <v>1970</v>
      </c>
      <c r="R321">
        <v>320</v>
      </c>
    </row>
    <row r="322" spans="1:18" s="13" customFormat="1" ht="13.5" thickBot="1" x14ac:dyDescent="0.25">
      <c r="A322" s="34"/>
      <c r="N322" t="s">
        <v>1970</v>
      </c>
      <c r="R322">
        <v>321</v>
      </c>
    </row>
    <row r="323" spans="1:18" ht="17.25" thickTop="1" thickBot="1" x14ac:dyDescent="0.3">
      <c r="A323" s="30">
        <v>31</v>
      </c>
      <c r="B323" s="30"/>
      <c r="G323" t="s">
        <v>333</v>
      </c>
      <c r="J323" s="33">
        <v>25</v>
      </c>
      <c r="K323" t="s">
        <v>334</v>
      </c>
      <c r="L323" s="79">
        <f>J323/C324</f>
        <v>3</v>
      </c>
      <c r="N323" t="s">
        <v>1971</v>
      </c>
      <c r="R323">
        <v>322</v>
      </c>
    </row>
    <row r="324" spans="1:18" ht="16.5" thickTop="1" thickBot="1" x14ac:dyDescent="0.25">
      <c r="A324" s="1">
        <f>A323</f>
        <v>31</v>
      </c>
      <c r="B324" s="27" t="s">
        <v>311</v>
      </c>
      <c r="C324" s="35">
        <v>8.3333333333333339</v>
      </c>
      <c r="D324" t="s">
        <v>63</v>
      </c>
      <c r="G324" t="s">
        <v>332</v>
      </c>
      <c r="J324">
        <f>C325/(J323/C324)</f>
        <v>40</v>
      </c>
      <c r="K324" s="11"/>
      <c r="N324" t="s">
        <v>1971</v>
      </c>
      <c r="R324">
        <v>323</v>
      </c>
    </row>
    <row r="325" spans="1:18" ht="14.25" thickTop="1" thickBot="1" x14ac:dyDescent="0.25">
      <c r="B325" t="s">
        <v>55</v>
      </c>
      <c r="C325" s="9">
        <v>120</v>
      </c>
      <c r="D325" t="s">
        <v>334</v>
      </c>
      <c r="K325" s="12"/>
      <c r="N325" t="s">
        <v>1971</v>
      </c>
      <c r="R325">
        <v>324</v>
      </c>
    </row>
    <row r="326" spans="1:18" ht="6.75" customHeight="1" thickTop="1" x14ac:dyDescent="0.2">
      <c r="N326" t="s">
        <v>1971</v>
      </c>
      <c r="R326">
        <v>325</v>
      </c>
    </row>
    <row r="327" spans="1:18" ht="29.25" customHeight="1" x14ac:dyDescent="0.2">
      <c r="C327" s="487" t="s">
        <v>284</v>
      </c>
      <c r="D327" s="488"/>
      <c r="E327" s="489" t="s">
        <v>285</v>
      </c>
      <c r="F327" s="487"/>
      <c r="G327" s="490" t="s">
        <v>286</v>
      </c>
      <c r="H327" s="491"/>
      <c r="I327" s="20" t="s">
        <v>287</v>
      </c>
      <c r="J327" s="21"/>
      <c r="K327" s="39" t="s">
        <v>288</v>
      </c>
      <c r="N327" t="s">
        <v>1971</v>
      </c>
      <c r="R327">
        <v>326</v>
      </c>
    </row>
    <row r="328" spans="1:18" ht="15.75" thickBot="1" x14ac:dyDescent="0.3">
      <c r="A328" s="1">
        <v>102</v>
      </c>
      <c r="B328" t="s">
        <v>312</v>
      </c>
      <c r="C328" s="16">
        <v>15</v>
      </c>
      <c r="D328" s="7" t="s">
        <v>179</v>
      </c>
      <c r="E328" s="37">
        <f>$G328*C324</f>
        <v>5</v>
      </c>
      <c r="F328" s="3" t="s">
        <v>179</v>
      </c>
      <c r="G328" s="36">
        <v>0.6</v>
      </c>
      <c r="H328" s="3" t="s">
        <v>179</v>
      </c>
      <c r="I328" s="23">
        <f>E328*C325</f>
        <v>600</v>
      </c>
      <c r="J328" s="10" t="s">
        <v>61</v>
      </c>
      <c r="K328" s="8">
        <f>I328/C328</f>
        <v>40</v>
      </c>
      <c r="N328" t="s">
        <v>1971</v>
      </c>
      <c r="R328">
        <v>327</v>
      </c>
    </row>
    <row r="329" spans="1:18" ht="16.5" thickTop="1" thickBot="1" x14ac:dyDescent="0.3">
      <c r="A329" s="1">
        <v>103</v>
      </c>
      <c r="B329" t="s">
        <v>313</v>
      </c>
      <c r="C329" s="16">
        <v>15</v>
      </c>
      <c r="D329" s="7" t="s">
        <v>179</v>
      </c>
      <c r="E329" s="37">
        <f>$G329*C324</f>
        <v>5</v>
      </c>
      <c r="F329" s="3" t="s">
        <v>179</v>
      </c>
      <c r="G329" s="36">
        <v>0.6</v>
      </c>
      <c r="H329" s="3" t="s">
        <v>179</v>
      </c>
      <c r="I329" s="23">
        <f>E329*C325</f>
        <v>600</v>
      </c>
      <c r="J329" s="10" t="s">
        <v>61</v>
      </c>
      <c r="K329" s="8">
        <f>I329/C329</f>
        <v>40</v>
      </c>
      <c r="N329" t="s">
        <v>1971</v>
      </c>
      <c r="R329">
        <v>328</v>
      </c>
    </row>
    <row r="330" spans="1:18" ht="16.5" thickTop="1" thickBot="1" x14ac:dyDescent="0.3">
      <c r="A330" s="1">
        <v>104</v>
      </c>
      <c r="B330" t="s">
        <v>314</v>
      </c>
      <c r="C330" s="16">
        <v>5</v>
      </c>
      <c r="D330" s="7" t="s">
        <v>179</v>
      </c>
      <c r="E330" s="37">
        <f>$G330*C324</f>
        <v>1.666666666666667</v>
      </c>
      <c r="F330" s="3" t="s">
        <v>179</v>
      </c>
      <c r="G330" s="35">
        <v>0.2</v>
      </c>
      <c r="H330" s="3" t="s">
        <v>179</v>
      </c>
      <c r="I330" s="23">
        <f>E330*C325</f>
        <v>200.00000000000003</v>
      </c>
      <c r="J330" s="10" t="s">
        <v>61</v>
      </c>
      <c r="K330" s="15">
        <f>I330/C330</f>
        <v>40.000000000000007</v>
      </c>
      <c r="N330" t="s">
        <v>1971</v>
      </c>
      <c r="R330">
        <v>329</v>
      </c>
    </row>
    <row r="331" spans="1:18" ht="15.75" thickTop="1" x14ac:dyDescent="0.25">
      <c r="B331" t="s">
        <v>180</v>
      </c>
      <c r="D331" s="3"/>
      <c r="F331" s="3"/>
      <c r="H331" s="3"/>
      <c r="I331" s="2"/>
      <c r="J331" s="6"/>
      <c r="K331" s="8">
        <f>C325-SUM(K328:K330)</f>
        <v>0</v>
      </c>
      <c r="N331" t="s">
        <v>1971</v>
      </c>
      <c r="R331">
        <v>330</v>
      </c>
    </row>
    <row r="332" spans="1:18" s="13" customFormat="1" ht="13.5" thickBot="1" x14ac:dyDescent="0.25">
      <c r="A332" s="34"/>
      <c r="N332" t="s">
        <v>1971</v>
      </c>
      <c r="R332">
        <v>331</v>
      </c>
    </row>
    <row r="333" spans="1:18" ht="17.25" thickTop="1" thickBot="1" x14ac:dyDescent="0.3">
      <c r="A333" s="30" t="s">
        <v>744</v>
      </c>
      <c r="B333" s="30"/>
      <c r="G333" t="s">
        <v>333</v>
      </c>
      <c r="J333" s="33">
        <v>25</v>
      </c>
      <c r="K333" t="s">
        <v>334</v>
      </c>
      <c r="L333" s="79">
        <f>J333/C334</f>
        <v>2.5</v>
      </c>
      <c r="N333" t="s">
        <v>1971</v>
      </c>
      <c r="R333">
        <v>332</v>
      </c>
    </row>
    <row r="334" spans="1:18" ht="16.5" thickTop="1" thickBot="1" x14ac:dyDescent="0.25">
      <c r="A334" s="1" t="str">
        <f>A333</f>
        <v>31a</v>
      </c>
      <c r="B334" s="27" t="s">
        <v>745</v>
      </c>
      <c r="C334" s="35">
        <v>10</v>
      </c>
      <c r="D334" t="s">
        <v>63</v>
      </c>
      <c r="G334" t="s">
        <v>332</v>
      </c>
      <c r="J334">
        <f>C335/(J333/C334)</f>
        <v>80</v>
      </c>
      <c r="K334" s="11"/>
      <c r="N334" t="s">
        <v>1971</v>
      </c>
      <c r="R334">
        <v>333</v>
      </c>
    </row>
    <row r="335" spans="1:18" ht="14.25" thickTop="1" thickBot="1" x14ac:dyDescent="0.25">
      <c r="B335" t="s">
        <v>55</v>
      </c>
      <c r="C335" s="9">
        <v>200</v>
      </c>
      <c r="D335" t="s">
        <v>334</v>
      </c>
      <c r="K335" s="12"/>
      <c r="N335" t="s">
        <v>1971</v>
      </c>
      <c r="R335">
        <v>334</v>
      </c>
    </row>
    <row r="336" spans="1:18" ht="6.75" customHeight="1" thickTop="1" x14ac:dyDescent="0.2">
      <c r="N336" t="s">
        <v>1971</v>
      </c>
      <c r="R336">
        <v>335</v>
      </c>
    </row>
    <row r="337" spans="1:18" ht="29.25" customHeight="1" x14ac:dyDescent="0.2">
      <c r="C337" s="487" t="s">
        <v>284</v>
      </c>
      <c r="D337" s="488"/>
      <c r="E337" s="489" t="s">
        <v>285</v>
      </c>
      <c r="F337" s="487"/>
      <c r="G337" s="490" t="s">
        <v>286</v>
      </c>
      <c r="H337" s="491"/>
      <c r="I337" s="20" t="s">
        <v>287</v>
      </c>
      <c r="J337" s="21"/>
      <c r="K337" s="39" t="s">
        <v>288</v>
      </c>
      <c r="N337" t="s">
        <v>1971</v>
      </c>
      <c r="R337">
        <v>336</v>
      </c>
    </row>
    <row r="338" spans="1:18" ht="15.75" thickBot="1" x14ac:dyDescent="0.3">
      <c r="A338" s="1">
        <v>301</v>
      </c>
      <c r="B338" t="s">
        <v>312</v>
      </c>
      <c r="C338" s="16">
        <v>100</v>
      </c>
      <c r="D338" s="7" t="s">
        <v>179</v>
      </c>
      <c r="E338" s="37">
        <f>$G338*C334</f>
        <v>6</v>
      </c>
      <c r="F338" s="3" t="s">
        <v>179</v>
      </c>
      <c r="G338" s="36">
        <v>0.6</v>
      </c>
      <c r="H338" s="3" t="s">
        <v>179</v>
      </c>
      <c r="I338" s="23">
        <f>E338*C335</f>
        <v>1200</v>
      </c>
      <c r="J338" s="10" t="s">
        <v>61</v>
      </c>
      <c r="K338" s="8">
        <f>I338/C338</f>
        <v>12</v>
      </c>
      <c r="N338" t="s">
        <v>1971</v>
      </c>
      <c r="R338">
        <v>337</v>
      </c>
    </row>
    <row r="339" spans="1:18" ht="16.5" thickTop="1" thickBot="1" x14ac:dyDescent="0.3">
      <c r="A339" s="1">
        <v>302</v>
      </c>
      <c r="B339" t="s">
        <v>313</v>
      </c>
      <c r="C339" s="16">
        <v>100</v>
      </c>
      <c r="D339" s="7" t="s">
        <v>179</v>
      </c>
      <c r="E339" s="37">
        <f>$G339*C334</f>
        <v>6</v>
      </c>
      <c r="F339" s="3" t="s">
        <v>179</v>
      </c>
      <c r="G339" s="36">
        <v>0.6</v>
      </c>
      <c r="H339" s="3" t="s">
        <v>179</v>
      </c>
      <c r="I339" s="23">
        <f>E339*C335</f>
        <v>1200</v>
      </c>
      <c r="J339" s="10" t="s">
        <v>61</v>
      </c>
      <c r="K339" s="8">
        <f>I339/C339</f>
        <v>12</v>
      </c>
      <c r="N339" t="s">
        <v>1971</v>
      </c>
      <c r="R339">
        <v>338</v>
      </c>
    </row>
    <row r="340" spans="1:18" ht="16.5" thickTop="1" thickBot="1" x14ac:dyDescent="0.3">
      <c r="A340" s="1">
        <v>303</v>
      </c>
      <c r="B340" t="s">
        <v>314</v>
      </c>
      <c r="C340" s="16">
        <v>100</v>
      </c>
      <c r="D340" s="7" t="s">
        <v>179</v>
      </c>
      <c r="E340" s="37">
        <f>$G340*C334</f>
        <v>2</v>
      </c>
      <c r="F340" s="3" t="s">
        <v>179</v>
      </c>
      <c r="G340" s="35">
        <v>0.2</v>
      </c>
      <c r="H340" s="3" t="s">
        <v>179</v>
      </c>
      <c r="I340" s="23">
        <f>E340*C335</f>
        <v>400</v>
      </c>
      <c r="J340" s="10" t="s">
        <v>61</v>
      </c>
      <c r="K340" s="15">
        <f>I340/C340</f>
        <v>4</v>
      </c>
      <c r="N340" t="s">
        <v>1971</v>
      </c>
      <c r="R340">
        <v>339</v>
      </c>
    </row>
    <row r="341" spans="1:18" ht="15.75" thickTop="1" x14ac:dyDescent="0.25">
      <c r="B341" t="s">
        <v>180</v>
      </c>
      <c r="D341" s="3"/>
      <c r="F341" s="3"/>
      <c r="H341" s="3"/>
      <c r="I341" s="2"/>
      <c r="J341" s="6"/>
      <c r="K341" s="8">
        <f>C335-SUM(K338:K340)</f>
        <v>172</v>
      </c>
      <c r="N341" t="s">
        <v>1971</v>
      </c>
      <c r="R341">
        <v>340</v>
      </c>
    </row>
    <row r="342" spans="1:18" s="13" customFormat="1" ht="13.5" thickBot="1" x14ac:dyDescent="0.25">
      <c r="A342" s="34"/>
      <c r="N342" t="s">
        <v>1971</v>
      </c>
      <c r="R342">
        <v>341</v>
      </c>
    </row>
    <row r="343" spans="1:18" ht="17.25" thickTop="1" thickBot="1" x14ac:dyDescent="0.3">
      <c r="A343" s="30">
        <v>32</v>
      </c>
      <c r="B343" s="30"/>
      <c r="G343" t="s">
        <v>333</v>
      </c>
      <c r="J343" s="33">
        <v>25</v>
      </c>
      <c r="K343" t="s">
        <v>334</v>
      </c>
      <c r="L343" s="79">
        <f>J343/C344</f>
        <v>3</v>
      </c>
      <c r="N343" t="s">
        <v>1972</v>
      </c>
      <c r="R343">
        <v>342</v>
      </c>
    </row>
    <row r="344" spans="1:18" ht="16.5" thickTop="1" thickBot="1" x14ac:dyDescent="0.25">
      <c r="A344" s="1">
        <f>A343</f>
        <v>32</v>
      </c>
      <c r="B344" s="27" t="s">
        <v>315</v>
      </c>
      <c r="C344" s="35">
        <v>8.3333333333333339</v>
      </c>
      <c r="D344" t="s">
        <v>63</v>
      </c>
      <c r="G344" t="s">
        <v>332</v>
      </c>
      <c r="J344">
        <f>C345/(J343/C344)</f>
        <v>40</v>
      </c>
      <c r="K344" s="11"/>
      <c r="N344" t="s">
        <v>1972</v>
      </c>
      <c r="R344">
        <v>343</v>
      </c>
    </row>
    <row r="345" spans="1:18" ht="14.25" thickTop="1" thickBot="1" x14ac:dyDescent="0.25">
      <c r="B345" t="s">
        <v>55</v>
      </c>
      <c r="C345" s="9">
        <v>120</v>
      </c>
      <c r="D345" t="s">
        <v>334</v>
      </c>
      <c r="K345" s="12"/>
      <c r="N345" t="s">
        <v>1972</v>
      </c>
      <c r="R345">
        <v>344</v>
      </c>
    </row>
    <row r="346" spans="1:18" ht="6.75" customHeight="1" thickTop="1" x14ac:dyDescent="0.2">
      <c r="N346" t="s">
        <v>1972</v>
      </c>
      <c r="R346">
        <v>345</v>
      </c>
    </row>
    <row r="347" spans="1:18" ht="29.25" customHeight="1" x14ac:dyDescent="0.2">
      <c r="C347" s="487" t="s">
        <v>284</v>
      </c>
      <c r="D347" s="488"/>
      <c r="E347" s="489" t="s">
        <v>285</v>
      </c>
      <c r="F347" s="487"/>
      <c r="G347" s="490" t="s">
        <v>286</v>
      </c>
      <c r="H347" s="491"/>
      <c r="I347" s="20" t="s">
        <v>287</v>
      </c>
      <c r="J347" s="21"/>
      <c r="K347" s="39" t="s">
        <v>288</v>
      </c>
      <c r="N347" t="s">
        <v>1972</v>
      </c>
      <c r="R347">
        <v>346</v>
      </c>
    </row>
    <row r="348" spans="1:18" ht="15.75" thickBot="1" x14ac:dyDescent="0.3">
      <c r="A348" s="1">
        <v>122</v>
      </c>
      <c r="B348" t="s">
        <v>316</v>
      </c>
      <c r="C348" s="16">
        <v>10</v>
      </c>
      <c r="D348" s="7" t="s">
        <v>179</v>
      </c>
      <c r="E348" s="37">
        <f>$G348*C344</f>
        <v>3.3333333333333339</v>
      </c>
      <c r="F348" s="3" t="s">
        <v>179</v>
      </c>
      <c r="G348" s="36">
        <v>0.4</v>
      </c>
      <c r="H348" s="3" t="s">
        <v>179</v>
      </c>
      <c r="I348" s="23">
        <f>E348*C345</f>
        <v>400.00000000000006</v>
      </c>
      <c r="J348" s="10" t="s">
        <v>61</v>
      </c>
      <c r="K348" s="8">
        <f>I348/C348</f>
        <v>40.000000000000007</v>
      </c>
      <c r="N348" t="s">
        <v>1972</v>
      </c>
      <c r="R348">
        <v>347</v>
      </c>
    </row>
    <row r="349" spans="1:18" ht="16.5" thickTop="1" thickBot="1" x14ac:dyDescent="0.3">
      <c r="A349" s="1">
        <v>123</v>
      </c>
      <c r="B349" t="s">
        <v>317</v>
      </c>
      <c r="C349" s="16">
        <v>10</v>
      </c>
      <c r="D349" s="7" t="s">
        <v>179</v>
      </c>
      <c r="E349" s="37">
        <f>$G349*C344</f>
        <v>3.3333333333333339</v>
      </c>
      <c r="F349" s="3" t="s">
        <v>179</v>
      </c>
      <c r="G349" s="36">
        <v>0.4</v>
      </c>
      <c r="H349" s="3" t="s">
        <v>179</v>
      </c>
      <c r="I349" s="23">
        <f>E349*C345</f>
        <v>400.00000000000006</v>
      </c>
      <c r="J349" s="10" t="s">
        <v>61</v>
      </c>
      <c r="K349" s="8">
        <f>I349/C349</f>
        <v>40.000000000000007</v>
      </c>
      <c r="N349" t="s">
        <v>1972</v>
      </c>
      <c r="R349">
        <v>348</v>
      </c>
    </row>
    <row r="350" spans="1:18" ht="16.5" thickTop="1" thickBot="1" x14ac:dyDescent="0.3">
      <c r="A350" s="1">
        <v>124</v>
      </c>
      <c r="B350" t="s">
        <v>318</v>
      </c>
      <c r="C350" s="16">
        <v>5</v>
      </c>
      <c r="D350" s="7" t="s">
        <v>179</v>
      </c>
      <c r="E350" s="37">
        <f>$G350*C344</f>
        <v>1.666666666666667</v>
      </c>
      <c r="F350" s="3" t="s">
        <v>179</v>
      </c>
      <c r="G350" s="35">
        <v>0.2</v>
      </c>
      <c r="H350" s="3" t="s">
        <v>179</v>
      </c>
      <c r="I350" s="23">
        <f>E350*C345</f>
        <v>200.00000000000003</v>
      </c>
      <c r="J350" s="10" t="s">
        <v>61</v>
      </c>
      <c r="K350" s="15">
        <f>I350/C350</f>
        <v>40.000000000000007</v>
      </c>
      <c r="N350" t="s">
        <v>1972</v>
      </c>
      <c r="R350">
        <v>349</v>
      </c>
    </row>
    <row r="351" spans="1:18" ht="15.75" thickTop="1" x14ac:dyDescent="0.25">
      <c r="B351" t="s">
        <v>180</v>
      </c>
      <c r="D351" s="3"/>
      <c r="F351" s="3"/>
      <c r="H351" s="3"/>
      <c r="I351" s="2"/>
      <c r="J351" s="6"/>
      <c r="K351" s="8">
        <f>C345-SUM(K348:K350)</f>
        <v>0</v>
      </c>
      <c r="N351" t="s">
        <v>1972</v>
      </c>
      <c r="R351">
        <v>350</v>
      </c>
    </row>
    <row r="352" spans="1:18" s="13" customFormat="1" ht="13.5" thickBot="1" x14ac:dyDescent="0.25">
      <c r="A352" s="34"/>
      <c r="N352" t="s">
        <v>1972</v>
      </c>
      <c r="R352">
        <v>351</v>
      </c>
    </row>
    <row r="353" spans="1:18" ht="17.25" thickTop="1" thickBot="1" x14ac:dyDescent="0.3">
      <c r="A353" s="30">
        <v>33</v>
      </c>
      <c r="B353" s="30"/>
      <c r="G353" t="s">
        <v>333</v>
      </c>
      <c r="J353" s="33">
        <v>25</v>
      </c>
      <c r="K353" t="s">
        <v>334</v>
      </c>
      <c r="L353" s="79">
        <f>J353/C354</f>
        <v>3</v>
      </c>
      <c r="N353" t="s">
        <v>1972</v>
      </c>
      <c r="R353">
        <v>352</v>
      </c>
    </row>
    <row r="354" spans="1:18" ht="16.5" thickTop="1" thickBot="1" x14ac:dyDescent="0.25">
      <c r="A354" s="1">
        <f>A353</f>
        <v>33</v>
      </c>
      <c r="B354" s="27" t="s">
        <v>319</v>
      </c>
      <c r="C354" s="35">
        <v>8.3333333333333339</v>
      </c>
      <c r="D354" t="s">
        <v>63</v>
      </c>
      <c r="G354" t="s">
        <v>332</v>
      </c>
      <c r="J354">
        <f>C355/(J353/C354)</f>
        <v>40</v>
      </c>
      <c r="K354" s="11"/>
      <c r="N354" t="s">
        <v>1972</v>
      </c>
      <c r="R354">
        <v>353</v>
      </c>
    </row>
    <row r="355" spans="1:18" ht="14.25" thickTop="1" thickBot="1" x14ac:dyDescent="0.25">
      <c r="B355" t="s">
        <v>55</v>
      </c>
      <c r="C355" s="9">
        <v>120</v>
      </c>
      <c r="D355" t="s">
        <v>334</v>
      </c>
      <c r="K355" s="12"/>
      <c r="N355" t="s">
        <v>1972</v>
      </c>
      <c r="R355">
        <v>354</v>
      </c>
    </row>
    <row r="356" spans="1:18" ht="6.75" customHeight="1" thickTop="1" x14ac:dyDescent="0.2">
      <c r="N356" t="s">
        <v>1972</v>
      </c>
      <c r="R356">
        <v>355</v>
      </c>
    </row>
    <row r="357" spans="1:18" ht="29.25" customHeight="1" x14ac:dyDescent="0.2">
      <c r="C357" s="487" t="s">
        <v>284</v>
      </c>
      <c r="D357" s="488"/>
      <c r="E357" s="489" t="s">
        <v>285</v>
      </c>
      <c r="F357" s="487"/>
      <c r="G357" s="490" t="s">
        <v>286</v>
      </c>
      <c r="H357" s="491"/>
      <c r="I357" s="20" t="s">
        <v>287</v>
      </c>
      <c r="J357" s="21"/>
      <c r="K357" s="39" t="s">
        <v>288</v>
      </c>
      <c r="N357" t="s">
        <v>1972</v>
      </c>
      <c r="R357">
        <v>356</v>
      </c>
    </row>
    <row r="358" spans="1:18" ht="15.75" thickBot="1" x14ac:dyDescent="0.3">
      <c r="A358" s="1">
        <v>119</v>
      </c>
      <c r="B358" t="s">
        <v>321</v>
      </c>
      <c r="C358" s="16">
        <v>10</v>
      </c>
      <c r="D358" s="7" t="s">
        <v>179</v>
      </c>
      <c r="E358" s="37">
        <f>$G358*C354</f>
        <v>3.3333333333333339</v>
      </c>
      <c r="F358" s="3" t="s">
        <v>179</v>
      </c>
      <c r="G358" s="36">
        <v>0.4</v>
      </c>
      <c r="H358" s="3" t="s">
        <v>179</v>
      </c>
      <c r="I358" s="23">
        <f>E358*C355</f>
        <v>400.00000000000006</v>
      </c>
      <c r="J358" s="10" t="s">
        <v>61</v>
      </c>
      <c r="K358" s="8">
        <f>I358/C358</f>
        <v>40.000000000000007</v>
      </c>
      <c r="N358" t="s">
        <v>1972</v>
      </c>
      <c r="R358">
        <v>357</v>
      </c>
    </row>
    <row r="359" spans="1:18" ht="16.5" thickTop="1" thickBot="1" x14ac:dyDescent="0.3">
      <c r="A359" s="1">
        <v>120</v>
      </c>
      <c r="B359" t="s">
        <v>320</v>
      </c>
      <c r="C359" s="16">
        <v>10</v>
      </c>
      <c r="D359" s="7" t="s">
        <v>179</v>
      </c>
      <c r="E359" s="37">
        <f>$G359*C354</f>
        <v>3.3333333333333339</v>
      </c>
      <c r="F359" s="3" t="s">
        <v>179</v>
      </c>
      <c r="G359" s="36">
        <v>0.4</v>
      </c>
      <c r="H359" s="3" t="s">
        <v>179</v>
      </c>
      <c r="I359" s="23">
        <f>E359*C355</f>
        <v>400.00000000000006</v>
      </c>
      <c r="J359" s="10" t="s">
        <v>61</v>
      </c>
      <c r="K359" s="8">
        <f>I359/C359</f>
        <v>40.000000000000007</v>
      </c>
      <c r="N359" t="s">
        <v>1972</v>
      </c>
      <c r="R359">
        <v>358</v>
      </c>
    </row>
    <row r="360" spans="1:18" ht="16.5" thickTop="1" thickBot="1" x14ac:dyDescent="0.3">
      <c r="A360" s="1">
        <v>121</v>
      </c>
      <c r="B360" t="s">
        <v>322</v>
      </c>
      <c r="C360" s="16">
        <v>5</v>
      </c>
      <c r="D360" s="7" t="s">
        <v>179</v>
      </c>
      <c r="E360" s="37">
        <f>$G360*C354</f>
        <v>1.666666666666667</v>
      </c>
      <c r="F360" s="3" t="s">
        <v>179</v>
      </c>
      <c r="G360" s="35">
        <v>0.2</v>
      </c>
      <c r="H360" s="3" t="s">
        <v>179</v>
      </c>
      <c r="I360" s="23">
        <f>E360*C355</f>
        <v>200.00000000000003</v>
      </c>
      <c r="J360" s="10" t="s">
        <v>61</v>
      </c>
      <c r="K360" s="15">
        <f>I360/C360</f>
        <v>40.000000000000007</v>
      </c>
      <c r="N360" t="s">
        <v>1972</v>
      </c>
      <c r="R360">
        <v>359</v>
      </c>
    </row>
    <row r="361" spans="1:18" ht="15.75" thickTop="1" x14ac:dyDescent="0.25">
      <c r="B361" t="s">
        <v>180</v>
      </c>
      <c r="D361" s="3"/>
      <c r="F361" s="3"/>
      <c r="H361" s="3"/>
      <c r="I361" s="2"/>
      <c r="J361" s="6"/>
      <c r="K361" s="8">
        <f>C355-SUM(K358:K360)</f>
        <v>0</v>
      </c>
      <c r="N361" t="s">
        <v>1972</v>
      </c>
      <c r="R361">
        <v>360</v>
      </c>
    </row>
    <row r="362" spans="1:18" s="13" customFormat="1" ht="13.5" thickBot="1" x14ac:dyDescent="0.25">
      <c r="A362" s="34"/>
      <c r="N362" t="s">
        <v>1972</v>
      </c>
      <c r="R362">
        <v>361</v>
      </c>
    </row>
    <row r="363" spans="1:18" ht="17.25" thickTop="1" thickBot="1" x14ac:dyDescent="0.3">
      <c r="A363" s="30">
        <v>34</v>
      </c>
      <c r="B363" s="30"/>
      <c r="G363" t="s">
        <v>333</v>
      </c>
      <c r="J363" s="33">
        <v>25</v>
      </c>
      <c r="K363" t="s">
        <v>334</v>
      </c>
      <c r="L363" s="79">
        <f>J363/C364</f>
        <v>6</v>
      </c>
      <c r="N363" t="s">
        <v>1969</v>
      </c>
      <c r="R363">
        <v>362</v>
      </c>
    </row>
    <row r="364" spans="1:18" ht="16.5" thickTop="1" thickBot="1" x14ac:dyDescent="0.25">
      <c r="A364" s="1">
        <f>A363</f>
        <v>34</v>
      </c>
      <c r="B364" s="27" t="s">
        <v>323</v>
      </c>
      <c r="C364" s="35">
        <v>4.166666666666667</v>
      </c>
      <c r="D364" t="s">
        <v>63</v>
      </c>
      <c r="G364" t="s">
        <v>332</v>
      </c>
      <c r="J364">
        <f>C365/(J363/C364)</f>
        <v>40</v>
      </c>
      <c r="K364" s="11"/>
      <c r="N364" t="s">
        <v>1969</v>
      </c>
      <c r="R364">
        <v>363</v>
      </c>
    </row>
    <row r="365" spans="1:18" ht="14.25" thickTop="1" thickBot="1" x14ac:dyDescent="0.25">
      <c r="B365" t="s">
        <v>55</v>
      </c>
      <c r="C365" s="9">
        <v>240</v>
      </c>
      <c r="D365" t="s">
        <v>334</v>
      </c>
      <c r="K365" s="12"/>
      <c r="N365" t="s">
        <v>1969</v>
      </c>
      <c r="R365">
        <v>364</v>
      </c>
    </row>
    <row r="366" spans="1:18" ht="6.75" customHeight="1" thickTop="1" x14ac:dyDescent="0.2">
      <c r="N366" t="s">
        <v>1969</v>
      </c>
      <c r="R366">
        <v>365</v>
      </c>
    </row>
    <row r="367" spans="1:18" ht="29.25" customHeight="1" x14ac:dyDescent="0.2">
      <c r="C367" s="487" t="s">
        <v>284</v>
      </c>
      <c r="D367" s="488"/>
      <c r="E367" s="489" t="s">
        <v>285</v>
      </c>
      <c r="F367" s="487"/>
      <c r="G367" s="490" t="s">
        <v>286</v>
      </c>
      <c r="H367" s="491"/>
      <c r="I367" s="20" t="s">
        <v>287</v>
      </c>
      <c r="J367" s="21"/>
      <c r="K367" s="39" t="s">
        <v>288</v>
      </c>
      <c r="N367" t="s">
        <v>1969</v>
      </c>
      <c r="R367">
        <v>366</v>
      </c>
    </row>
    <row r="368" spans="1:18" ht="15.75" thickBot="1" x14ac:dyDescent="0.3">
      <c r="A368" s="1">
        <v>113</v>
      </c>
      <c r="B368" t="s">
        <v>325</v>
      </c>
      <c r="C368" s="16">
        <v>15</v>
      </c>
      <c r="D368" s="7" t="s">
        <v>179</v>
      </c>
      <c r="E368" s="37">
        <f>G368*C364</f>
        <v>2.5</v>
      </c>
      <c r="F368" s="3" t="s">
        <v>179</v>
      </c>
      <c r="G368" s="36">
        <v>0.6</v>
      </c>
      <c r="H368" s="3" t="s">
        <v>179</v>
      </c>
      <c r="I368" s="23">
        <f>E368*C365</f>
        <v>600</v>
      </c>
      <c r="J368" s="10" t="s">
        <v>61</v>
      </c>
      <c r="K368" s="15">
        <f t="shared" ref="K368:K373" si="0">I368/C368</f>
        <v>40</v>
      </c>
      <c r="N368" t="s">
        <v>1969</v>
      </c>
      <c r="R368">
        <v>367</v>
      </c>
    </row>
    <row r="369" spans="1:18" ht="16.5" thickTop="1" thickBot="1" x14ac:dyDescent="0.3">
      <c r="A369" s="1">
        <v>114</v>
      </c>
      <c r="B369" t="s">
        <v>324</v>
      </c>
      <c r="C369" s="16">
        <v>15</v>
      </c>
      <c r="D369" s="7" t="s">
        <v>179</v>
      </c>
      <c r="E369" s="37">
        <f>G369*C364</f>
        <v>2.5</v>
      </c>
      <c r="F369" s="3" t="s">
        <v>179</v>
      </c>
      <c r="G369" s="36">
        <v>0.6</v>
      </c>
      <c r="H369" s="3" t="s">
        <v>179</v>
      </c>
      <c r="I369" s="23">
        <f>E369*C365</f>
        <v>600</v>
      </c>
      <c r="J369" s="10" t="s">
        <v>61</v>
      </c>
      <c r="K369" s="15">
        <f t="shared" si="0"/>
        <v>40</v>
      </c>
      <c r="N369" t="s">
        <v>1969</v>
      </c>
      <c r="R369">
        <v>368</v>
      </c>
    </row>
    <row r="370" spans="1:18" ht="16.5" thickTop="1" thickBot="1" x14ac:dyDescent="0.3">
      <c r="A370" s="1">
        <v>115</v>
      </c>
      <c r="B370" t="s">
        <v>326</v>
      </c>
      <c r="C370" s="16">
        <v>2.5</v>
      </c>
      <c r="D370" s="7" t="s">
        <v>179</v>
      </c>
      <c r="E370" s="37">
        <f>G370*C364</f>
        <v>0.41666666666666674</v>
      </c>
      <c r="F370" s="3" t="s">
        <v>179</v>
      </c>
      <c r="G370" s="36">
        <v>0.1</v>
      </c>
      <c r="H370" s="3" t="s">
        <v>179</v>
      </c>
      <c r="I370" s="23">
        <f>E370*C365</f>
        <v>100.00000000000001</v>
      </c>
      <c r="J370" s="10" t="s">
        <v>61</v>
      </c>
      <c r="K370" s="15">
        <f t="shared" si="0"/>
        <v>40.000000000000007</v>
      </c>
      <c r="N370" t="s">
        <v>1969</v>
      </c>
      <c r="R370">
        <v>369</v>
      </c>
    </row>
    <row r="371" spans="1:18" ht="16.5" thickTop="1" thickBot="1" x14ac:dyDescent="0.3">
      <c r="A371" s="1">
        <v>116</v>
      </c>
      <c r="B371" t="s">
        <v>327</v>
      </c>
      <c r="C371" s="16">
        <v>2.5</v>
      </c>
      <c r="D371" s="7" t="s">
        <v>179</v>
      </c>
      <c r="E371" s="37">
        <f>G371*C364</f>
        <v>0.41666666666666674</v>
      </c>
      <c r="F371" s="3" t="s">
        <v>179</v>
      </c>
      <c r="G371" s="36">
        <v>0.1</v>
      </c>
      <c r="H371" s="3" t="s">
        <v>179</v>
      </c>
      <c r="I371" s="23">
        <f>E371*C365</f>
        <v>100.00000000000001</v>
      </c>
      <c r="J371" s="10" t="s">
        <v>61</v>
      </c>
      <c r="K371" s="15">
        <f t="shared" si="0"/>
        <v>40.000000000000007</v>
      </c>
      <c r="N371" t="s">
        <v>1969</v>
      </c>
      <c r="R371">
        <v>370</v>
      </c>
    </row>
    <row r="372" spans="1:18" ht="16.5" thickTop="1" thickBot="1" x14ac:dyDescent="0.3">
      <c r="A372" s="1">
        <v>117</v>
      </c>
      <c r="B372" t="s">
        <v>328</v>
      </c>
      <c r="C372" s="16">
        <v>2.5</v>
      </c>
      <c r="D372" s="7" t="s">
        <v>179</v>
      </c>
      <c r="E372" s="37">
        <f>G372*C364</f>
        <v>0.41666666666666674</v>
      </c>
      <c r="F372" s="3" t="s">
        <v>179</v>
      </c>
      <c r="G372" s="36">
        <v>0.1</v>
      </c>
      <c r="H372" s="3" t="s">
        <v>179</v>
      </c>
      <c r="I372" s="23">
        <f>E372*C365</f>
        <v>100.00000000000001</v>
      </c>
      <c r="J372" s="10" t="s">
        <v>61</v>
      </c>
      <c r="K372" s="15">
        <f t="shared" si="0"/>
        <v>40.000000000000007</v>
      </c>
      <c r="N372" t="s">
        <v>1969</v>
      </c>
      <c r="R372">
        <v>371</v>
      </c>
    </row>
    <row r="373" spans="1:18" ht="16.5" thickTop="1" thickBot="1" x14ac:dyDescent="0.3">
      <c r="A373" s="1">
        <v>118</v>
      </c>
      <c r="B373" t="s">
        <v>329</v>
      </c>
      <c r="C373" s="16">
        <v>2.5</v>
      </c>
      <c r="D373" s="7" t="s">
        <v>179</v>
      </c>
      <c r="E373" s="37">
        <f>G373*C364</f>
        <v>0.41666666666666674</v>
      </c>
      <c r="F373" s="3" t="s">
        <v>179</v>
      </c>
      <c r="G373" s="36">
        <v>0.1</v>
      </c>
      <c r="H373" s="3" t="s">
        <v>179</v>
      </c>
      <c r="I373" s="23">
        <f>E373*C365</f>
        <v>100.00000000000001</v>
      </c>
      <c r="J373" s="10" t="s">
        <v>61</v>
      </c>
      <c r="K373" s="15">
        <f t="shared" si="0"/>
        <v>40.000000000000007</v>
      </c>
      <c r="N373" t="s">
        <v>1969</v>
      </c>
      <c r="R373">
        <v>372</v>
      </c>
    </row>
    <row r="374" spans="1:18" ht="15.75" thickTop="1" x14ac:dyDescent="0.25">
      <c r="B374" t="s">
        <v>180</v>
      </c>
      <c r="D374" s="3"/>
      <c r="F374" s="3"/>
      <c r="H374" s="3"/>
      <c r="I374" s="2"/>
      <c r="J374" s="6"/>
      <c r="K374" s="8">
        <f>C365-SUM(K368:K373)</f>
        <v>0</v>
      </c>
      <c r="N374" t="s">
        <v>1969</v>
      </c>
      <c r="R374">
        <v>373</v>
      </c>
    </row>
    <row r="375" spans="1:18" s="13" customFormat="1" ht="13.5" thickBot="1" x14ac:dyDescent="0.25">
      <c r="A375" s="34"/>
      <c r="N375" t="s">
        <v>1969</v>
      </c>
      <c r="R375">
        <v>374</v>
      </c>
    </row>
    <row r="376" spans="1:18" ht="17.25" thickTop="1" thickBot="1" x14ac:dyDescent="0.3">
      <c r="A376" s="30" t="s">
        <v>746</v>
      </c>
      <c r="B376" s="30"/>
      <c r="G376" t="s">
        <v>333</v>
      </c>
      <c r="J376" s="33">
        <v>25</v>
      </c>
      <c r="K376" t="s">
        <v>334</v>
      </c>
      <c r="L376" s="79">
        <f>J376/C377</f>
        <v>2.5</v>
      </c>
      <c r="N376" t="s">
        <v>1969</v>
      </c>
      <c r="R376">
        <v>375</v>
      </c>
    </row>
    <row r="377" spans="1:18" ht="16.5" thickTop="1" thickBot="1" x14ac:dyDescent="0.25">
      <c r="A377" s="1" t="str">
        <f>A376</f>
        <v>34a</v>
      </c>
      <c r="B377" s="27" t="s">
        <v>747</v>
      </c>
      <c r="C377" s="35">
        <v>10</v>
      </c>
      <c r="D377" t="s">
        <v>63</v>
      </c>
      <c r="G377" t="s">
        <v>332</v>
      </c>
      <c r="J377">
        <f>C378/(J376/C377)</f>
        <v>80</v>
      </c>
      <c r="K377" s="11"/>
      <c r="N377" t="s">
        <v>1969</v>
      </c>
      <c r="R377">
        <v>376</v>
      </c>
    </row>
    <row r="378" spans="1:18" ht="14.25" thickTop="1" thickBot="1" x14ac:dyDescent="0.25">
      <c r="B378" t="s">
        <v>55</v>
      </c>
      <c r="C378" s="9">
        <v>200</v>
      </c>
      <c r="D378" t="s">
        <v>334</v>
      </c>
      <c r="K378" s="12"/>
      <c r="N378" t="s">
        <v>1969</v>
      </c>
      <c r="R378">
        <v>377</v>
      </c>
    </row>
    <row r="379" spans="1:18" ht="6.75" customHeight="1" thickTop="1" x14ac:dyDescent="0.2">
      <c r="N379" t="s">
        <v>1969</v>
      </c>
      <c r="R379">
        <v>378</v>
      </c>
    </row>
    <row r="380" spans="1:18" ht="29.25" customHeight="1" x14ac:dyDescent="0.2">
      <c r="C380" s="487" t="s">
        <v>284</v>
      </c>
      <c r="D380" s="488"/>
      <c r="E380" s="489" t="s">
        <v>285</v>
      </c>
      <c r="F380" s="487"/>
      <c r="G380" s="490" t="s">
        <v>286</v>
      </c>
      <c r="H380" s="491"/>
      <c r="I380" s="20" t="s">
        <v>287</v>
      </c>
      <c r="J380" s="21"/>
      <c r="K380" s="39" t="s">
        <v>288</v>
      </c>
      <c r="N380" t="s">
        <v>1969</v>
      </c>
      <c r="R380">
        <v>379</v>
      </c>
    </row>
    <row r="381" spans="1:18" ht="15.75" thickBot="1" x14ac:dyDescent="0.3">
      <c r="A381" s="1">
        <v>276</v>
      </c>
      <c r="B381" t="s">
        <v>325</v>
      </c>
      <c r="C381" s="16">
        <v>100</v>
      </c>
      <c r="D381" s="7" t="s">
        <v>179</v>
      </c>
      <c r="E381" s="37">
        <f>G381*C377</f>
        <v>6</v>
      </c>
      <c r="F381" s="3" t="s">
        <v>179</v>
      </c>
      <c r="G381" s="36">
        <v>0.6</v>
      </c>
      <c r="H381" s="3" t="s">
        <v>179</v>
      </c>
      <c r="I381" s="23">
        <f>E381*C378</f>
        <v>1200</v>
      </c>
      <c r="J381" s="10" t="s">
        <v>61</v>
      </c>
      <c r="K381" s="15">
        <f t="shared" ref="K381:K386" si="1">I381/C381</f>
        <v>12</v>
      </c>
      <c r="N381" t="s">
        <v>1969</v>
      </c>
      <c r="R381">
        <v>380</v>
      </c>
    </row>
    <row r="382" spans="1:18" ht="16.5" thickTop="1" thickBot="1" x14ac:dyDescent="0.3">
      <c r="A382" s="1">
        <v>277</v>
      </c>
      <c r="B382" t="s">
        <v>324</v>
      </c>
      <c r="C382" s="16">
        <v>100</v>
      </c>
      <c r="D382" s="7" t="s">
        <v>179</v>
      </c>
      <c r="E382" s="37">
        <f>G382*C377</f>
        <v>6</v>
      </c>
      <c r="F382" s="3" t="s">
        <v>179</v>
      </c>
      <c r="G382" s="36">
        <v>0.6</v>
      </c>
      <c r="H382" s="3" t="s">
        <v>179</v>
      </c>
      <c r="I382" s="23">
        <f>E382*C378</f>
        <v>1200</v>
      </c>
      <c r="J382" s="10" t="s">
        <v>61</v>
      </c>
      <c r="K382" s="15">
        <f t="shared" si="1"/>
        <v>12</v>
      </c>
      <c r="N382" t="s">
        <v>1969</v>
      </c>
      <c r="R382">
        <v>381</v>
      </c>
    </row>
    <row r="383" spans="1:18" ht="16.5" thickTop="1" thickBot="1" x14ac:dyDescent="0.3">
      <c r="A383" s="1">
        <v>278</v>
      </c>
      <c r="B383" t="s">
        <v>326</v>
      </c>
      <c r="C383" s="16">
        <v>100</v>
      </c>
      <c r="D383" s="7" t="s">
        <v>179</v>
      </c>
      <c r="E383" s="37">
        <f>G383*C377</f>
        <v>1</v>
      </c>
      <c r="F383" s="3" t="s">
        <v>179</v>
      </c>
      <c r="G383" s="36">
        <v>0.1</v>
      </c>
      <c r="H383" s="3" t="s">
        <v>179</v>
      </c>
      <c r="I383" s="23">
        <f>E383*C378</f>
        <v>200</v>
      </c>
      <c r="J383" s="10" t="s">
        <v>61</v>
      </c>
      <c r="K383" s="15">
        <f t="shared" si="1"/>
        <v>2</v>
      </c>
      <c r="N383" t="s">
        <v>1969</v>
      </c>
      <c r="R383">
        <v>382</v>
      </c>
    </row>
    <row r="384" spans="1:18" ht="16.5" thickTop="1" thickBot="1" x14ac:dyDescent="0.3">
      <c r="A384" s="1">
        <v>279</v>
      </c>
      <c r="B384" t="s">
        <v>327</v>
      </c>
      <c r="C384" s="16">
        <v>100</v>
      </c>
      <c r="D384" s="7" t="s">
        <v>179</v>
      </c>
      <c r="E384" s="37">
        <f>G384*C377</f>
        <v>1</v>
      </c>
      <c r="F384" s="3" t="s">
        <v>179</v>
      </c>
      <c r="G384" s="36">
        <v>0.1</v>
      </c>
      <c r="H384" s="3" t="s">
        <v>179</v>
      </c>
      <c r="I384" s="23">
        <f>E384*C378</f>
        <v>200</v>
      </c>
      <c r="J384" s="10" t="s">
        <v>61</v>
      </c>
      <c r="K384" s="15">
        <f t="shared" si="1"/>
        <v>2</v>
      </c>
      <c r="N384" t="s">
        <v>1969</v>
      </c>
      <c r="R384">
        <v>383</v>
      </c>
    </row>
    <row r="385" spans="1:18" ht="16.5" thickTop="1" thickBot="1" x14ac:dyDescent="0.3">
      <c r="A385" s="1">
        <v>280</v>
      </c>
      <c r="B385" t="s">
        <v>328</v>
      </c>
      <c r="C385" s="16">
        <v>100</v>
      </c>
      <c r="D385" s="7" t="s">
        <v>179</v>
      </c>
      <c r="E385" s="37">
        <f>G385*C377</f>
        <v>1</v>
      </c>
      <c r="F385" s="3" t="s">
        <v>179</v>
      </c>
      <c r="G385" s="36">
        <v>0.1</v>
      </c>
      <c r="H385" s="3" t="s">
        <v>179</v>
      </c>
      <c r="I385" s="23">
        <f>E385*C378</f>
        <v>200</v>
      </c>
      <c r="J385" s="10" t="s">
        <v>61</v>
      </c>
      <c r="K385" s="15">
        <f t="shared" si="1"/>
        <v>2</v>
      </c>
      <c r="N385" t="s">
        <v>1969</v>
      </c>
      <c r="R385">
        <v>384</v>
      </c>
    </row>
    <row r="386" spans="1:18" ht="16.5" thickTop="1" thickBot="1" x14ac:dyDescent="0.3">
      <c r="A386" s="1">
        <v>281</v>
      </c>
      <c r="B386" t="s">
        <v>329</v>
      </c>
      <c r="C386" s="16">
        <v>100</v>
      </c>
      <c r="D386" s="7" t="s">
        <v>179</v>
      </c>
      <c r="E386" s="37">
        <f>G386*C377</f>
        <v>1</v>
      </c>
      <c r="F386" s="3" t="s">
        <v>179</v>
      </c>
      <c r="G386" s="36">
        <v>0.1</v>
      </c>
      <c r="H386" s="3" t="s">
        <v>179</v>
      </c>
      <c r="I386" s="23">
        <f>E386*C378</f>
        <v>200</v>
      </c>
      <c r="J386" s="10" t="s">
        <v>61</v>
      </c>
      <c r="K386" s="15">
        <f t="shared" si="1"/>
        <v>2</v>
      </c>
      <c r="N386" t="s">
        <v>1969</v>
      </c>
      <c r="R386">
        <v>385</v>
      </c>
    </row>
    <row r="387" spans="1:18" ht="15.75" thickTop="1" x14ac:dyDescent="0.25">
      <c r="B387" t="s">
        <v>180</v>
      </c>
      <c r="D387" s="3"/>
      <c r="F387" s="3"/>
      <c r="H387" s="3"/>
      <c r="I387" s="2"/>
      <c r="J387" s="6"/>
      <c r="K387" s="8">
        <f>C378-SUM(K381:K386)</f>
        <v>168</v>
      </c>
      <c r="N387" t="s">
        <v>1969</v>
      </c>
      <c r="R387">
        <v>386</v>
      </c>
    </row>
    <row r="388" spans="1:18" s="13" customFormat="1" ht="13.5" thickBot="1" x14ac:dyDescent="0.25">
      <c r="A388" s="34"/>
      <c r="N388" t="s">
        <v>1969</v>
      </c>
      <c r="R388">
        <v>387</v>
      </c>
    </row>
    <row r="389" spans="1:18" ht="17.25" thickTop="1" thickBot="1" x14ac:dyDescent="0.3">
      <c r="A389" s="30" t="s">
        <v>949</v>
      </c>
      <c r="B389" s="30"/>
      <c r="G389" t="s">
        <v>333</v>
      </c>
      <c r="J389" s="33">
        <v>25</v>
      </c>
      <c r="K389" t="s">
        <v>334</v>
      </c>
      <c r="L389" s="79">
        <f>J389/C390</f>
        <v>2.5</v>
      </c>
      <c r="N389" t="s">
        <v>1969</v>
      </c>
      <c r="R389">
        <v>388</v>
      </c>
    </row>
    <row r="390" spans="1:18" ht="16.5" thickTop="1" thickBot="1" x14ac:dyDescent="0.25">
      <c r="A390" s="1" t="str">
        <f>A389</f>
        <v>34b</v>
      </c>
      <c r="B390" s="27" t="s">
        <v>950</v>
      </c>
      <c r="C390" s="35">
        <v>10</v>
      </c>
      <c r="D390" t="s">
        <v>63</v>
      </c>
      <c r="G390" t="s">
        <v>332</v>
      </c>
      <c r="J390">
        <f>C391/(J389/C390)</f>
        <v>80</v>
      </c>
      <c r="K390" s="11"/>
      <c r="N390" t="s">
        <v>1969</v>
      </c>
      <c r="R390">
        <v>389</v>
      </c>
    </row>
    <row r="391" spans="1:18" ht="14.25" thickTop="1" thickBot="1" x14ac:dyDescent="0.25">
      <c r="B391" t="s">
        <v>55</v>
      </c>
      <c r="C391" s="9">
        <v>200</v>
      </c>
      <c r="D391" t="s">
        <v>334</v>
      </c>
      <c r="K391" s="12"/>
      <c r="N391" t="s">
        <v>1969</v>
      </c>
      <c r="R391">
        <v>390</v>
      </c>
    </row>
    <row r="392" spans="1:18" ht="6.75" customHeight="1" thickTop="1" x14ac:dyDescent="0.2">
      <c r="N392" t="s">
        <v>1969</v>
      </c>
      <c r="R392">
        <v>391</v>
      </c>
    </row>
    <row r="393" spans="1:18" ht="29.25" customHeight="1" x14ac:dyDescent="0.2">
      <c r="C393" s="487" t="s">
        <v>284</v>
      </c>
      <c r="D393" s="488"/>
      <c r="E393" s="489" t="s">
        <v>285</v>
      </c>
      <c r="F393" s="487"/>
      <c r="G393" s="490" t="s">
        <v>286</v>
      </c>
      <c r="H393" s="491"/>
      <c r="I393" s="20" t="s">
        <v>287</v>
      </c>
      <c r="J393" s="21"/>
      <c r="K393" s="39" t="s">
        <v>288</v>
      </c>
      <c r="N393" t="s">
        <v>1969</v>
      </c>
      <c r="R393">
        <v>392</v>
      </c>
    </row>
    <row r="394" spans="1:18" ht="15.75" thickBot="1" x14ac:dyDescent="0.3">
      <c r="A394" s="1">
        <v>276</v>
      </c>
      <c r="B394" t="s">
        <v>325</v>
      </c>
      <c r="C394" s="16">
        <v>100</v>
      </c>
      <c r="D394" s="7" t="s">
        <v>179</v>
      </c>
      <c r="E394" s="37">
        <f>G394*C390</f>
        <v>8</v>
      </c>
      <c r="F394" s="3" t="s">
        <v>179</v>
      </c>
      <c r="G394" s="36">
        <v>0.8</v>
      </c>
      <c r="H394" s="3" t="s">
        <v>179</v>
      </c>
      <c r="I394" s="23">
        <f>E394*C391</f>
        <v>1600</v>
      </c>
      <c r="J394" s="10" t="s">
        <v>61</v>
      </c>
      <c r="K394" s="15">
        <f t="shared" ref="K394:K400" si="2">I394/C394</f>
        <v>16</v>
      </c>
      <c r="N394" t="s">
        <v>1969</v>
      </c>
      <c r="R394">
        <v>393</v>
      </c>
    </row>
    <row r="395" spans="1:18" ht="16.5" thickTop="1" thickBot="1" x14ac:dyDescent="0.3">
      <c r="A395" s="1">
        <v>277</v>
      </c>
      <c r="B395" t="s">
        <v>324</v>
      </c>
      <c r="C395" s="16">
        <v>100</v>
      </c>
      <c r="D395" s="7" t="s">
        <v>179</v>
      </c>
      <c r="E395" s="37">
        <f>G395*C390</f>
        <v>8</v>
      </c>
      <c r="F395" s="3" t="s">
        <v>179</v>
      </c>
      <c r="G395" s="36">
        <v>0.8</v>
      </c>
      <c r="H395" s="3" t="s">
        <v>179</v>
      </c>
      <c r="I395" s="23">
        <f>E395*C391</f>
        <v>1600</v>
      </c>
      <c r="J395" s="10" t="s">
        <v>61</v>
      </c>
      <c r="K395" s="15">
        <f t="shared" si="2"/>
        <v>16</v>
      </c>
      <c r="N395" t="s">
        <v>1969</v>
      </c>
      <c r="R395">
        <v>394</v>
      </c>
    </row>
    <row r="396" spans="1:18" ht="16.5" thickTop="1" thickBot="1" x14ac:dyDescent="0.3">
      <c r="A396" s="1">
        <v>347</v>
      </c>
      <c r="B396" t="s">
        <v>947</v>
      </c>
      <c r="C396" s="16">
        <v>100</v>
      </c>
      <c r="D396" s="7" t="s">
        <v>179</v>
      </c>
      <c r="E396" s="37">
        <f>G396*C390</f>
        <v>1</v>
      </c>
      <c r="F396" s="3" t="s">
        <v>179</v>
      </c>
      <c r="G396" s="36">
        <v>0.1</v>
      </c>
      <c r="H396" s="3" t="s">
        <v>179</v>
      </c>
      <c r="I396" s="23">
        <f>E396*C391</f>
        <v>200</v>
      </c>
      <c r="J396" s="10" t="s">
        <v>61</v>
      </c>
      <c r="K396" s="15">
        <f>I396/C396</f>
        <v>2</v>
      </c>
      <c r="N396" t="s">
        <v>1969</v>
      </c>
      <c r="R396">
        <v>395</v>
      </c>
    </row>
    <row r="397" spans="1:18" ht="16.5" thickTop="1" thickBot="1" x14ac:dyDescent="0.3">
      <c r="A397" s="1">
        <v>278</v>
      </c>
      <c r="B397" t="s">
        <v>326</v>
      </c>
      <c r="C397" s="16">
        <v>100</v>
      </c>
      <c r="D397" s="7" t="s">
        <v>179</v>
      </c>
      <c r="E397" s="37">
        <f>G397*C390</f>
        <v>1</v>
      </c>
      <c r="F397" s="3" t="s">
        <v>179</v>
      </c>
      <c r="G397" s="36">
        <v>0.1</v>
      </c>
      <c r="H397" s="3" t="s">
        <v>179</v>
      </c>
      <c r="I397" s="23">
        <f>E397*C391</f>
        <v>200</v>
      </c>
      <c r="J397" s="10" t="s">
        <v>61</v>
      </c>
      <c r="K397" s="15">
        <f t="shared" si="2"/>
        <v>2</v>
      </c>
      <c r="N397" t="s">
        <v>1969</v>
      </c>
      <c r="R397">
        <v>396</v>
      </c>
    </row>
    <row r="398" spans="1:18" ht="16.5" thickTop="1" thickBot="1" x14ac:dyDescent="0.3">
      <c r="A398" s="1">
        <v>279</v>
      </c>
      <c r="B398" t="s">
        <v>327</v>
      </c>
      <c r="C398" s="16">
        <v>100</v>
      </c>
      <c r="D398" s="7" t="s">
        <v>179</v>
      </c>
      <c r="E398" s="37">
        <f>G398*C390</f>
        <v>1</v>
      </c>
      <c r="F398" s="3" t="s">
        <v>179</v>
      </c>
      <c r="G398" s="36">
        <v>0.1</v>
      </c>
      <c r="H398" s="3" t="s">
        <v>179</v>
      </c>
      <c r="I398" s="23">
        <f>E398*C391</f>
        <v>200</v>
      </c>
      <c r="J398" s="10" t="s">
        <v>61</v>
      </c>
      <c r="K398" s="15">
        <f t="shared" si="2"/>
        <v>2</v>
      </c>
      <c r="N398" t="s">
        <v>1969</v>
      </c>
      <c r="R398">
        <v>397</v>
      </c>
    </row>
    <row r="399" spans="1:18" ht="16.5" thickTop="1" thickBot="1" x14ac:dyDescent="0.3">
      <c r="A399" s="1">
        <v>280</v>
      </c>
      <c r="B399" t="s">
        <v>328</v>
      </c>
      <c r="C399" s="16">
        <v>100</v>
      </c>
      <c r="D399" s="7" t="s">
        <v>179</v>
      </c>
      <c r="E399" s="37">
        <f>G399*C390</f>
        <v>1</v>
      </c>
      <c r="F399" s="3" t="s">
        <v>179</v>
      </c>
      <c r="G399" s="36">
        <v>0.1</v>
      </c>
      <c r="H399" s="3" t="s">
        <v>179</v>
      </c>
      <c r="I399" s="23">
        <f>E399*C391</f>
        <v>200</v>
      </c>
      <c r="J399" s="10" t="s">
        <v>61</v>
      </c>
      <c r="K399" s="15">
        <f t="shared" si="2"/>
        <v>2</v>
      </c>
      <c r="N399" t="s">
        <v>1969</v>
      </c>
      <c r="R399">
        <v>398</v>
      </c>
    </row>
    <row r="400" spans="1:18" ht="16.5" thickTop="1" thickBot="1" x14ac:dyDescent="0.3">
      <c r="A400" s="1">
        <v>281</v>
      </c>
      <c r="B400" t="s">
        <v>329</v>
      </c>
      <c r="C400" s="16">
        <v>100</v>
      </c>
      <c r="D400" s="7" t="s">
        <v>179</v>
      </c>
      <c r="E400" s="37">
        <f>G400*C390</f>
        <v>1</v>
      </c>
      <c r="F400" s="3" t="s">
        <v>179</v>
      </c>
      <c r="G400" s="36">
        <v>0.1</v>
      </c>
      <c r="H400" s="3" t="s">
        <v>179</v>
      </c>
      <c r="I400" s="23">
        <f>E400*C391</f>
        <v>200</v>
      </c>
      <c r="J400" s="10" t="s">
        <v>61</v>
      </c>
      <c r="K400" s="15">
        <f t="shared" si="2"/>
        <v>2</v>
      </c>
      <c r="N400" t="s">
        <v>1969</v>
      </c>
      <c r="R400">
        <v>399</v>
      </c>
    </row>
    <row r="401" spans="1:18" ht="15.75" thickTop="1" x14ac:dyDescent="0.25">
      <c r="B401" t="s">
        <v>180</v>
      </c>
      <c r="D401" s="3"/>
      <c r="F401" s="3"/>
      <c r="H401" s="3"/>
      <c r="I401" s="2"/>
      <c r="J401" s="6"/>
      <c r="K401" s="8">
        <f>C391-SUM(K394:K400)</f>
        <v>158</v>
      </c>
      <c r="N401" t="s">
        <v>1969</v>
      </c>
      <c r="R401">
        <v>400</v>
      </c>
    </row>
    <row r="402" spans="1:18" s="13" customFormat="1" ht="13.5" thickBot="1" x14ac:dyDescent="0.25">
      <c r="A402" s="34"/>
      <c r="N402" t="s">
        <v>1969</v>
      </c>
      <c r="R402">
        <v>401</v>
      </c>
    </row>
    <row r="403" spans="1:18" ht="17.25" thickTop="1" thickBot="1" x14ac:dyDescent="0.3">
      <c r="A403" s="30">
        <v>35</v>
      </c>
      <c r="B403" s="30"/>
      <c r="G403" t="s">
        <v>333</v>
      </c>
      <c r="J403" s="33">
        <v>25</v>
      </c>
      <c r="K403" t="s">
        <v>334</v>
      </c>
      <c r="L403" s="79">
        <f>J403/C404</f>
        <v>3</v>
      </c>
      <c r="N403" t="s">
        <v>622</v>
      </c>
      <c r="R403">
        <v>402</v>
      </c>
    </row>
    <row r="404" spans="1:18" ht="16.5" thickTop="1" thickBot="1" x14ac:dyDescent="0.25">
      <c r="A404" s="1">
        <f>A403</f>
        <v>35</v>
      </c>
      <c r="B404" s="27" t="s">
        <v>330</v>
      </c>
      <c r="C404" s="35">
        <v>8.3333333333333339</v>
      </c>
      <c r="D404" t="s">
        <v>63</v>
      </c>
      <c r="G404" t="s">
        <v>332</v>
      </c>
      <c r="J404">
        <f>C405/(J403/C404)</f>
        <v>40</v>
      </c>
      <c r="K404" s="11"/>
      <c r="N404" t="s">
        <v>622</v>
      </c>
      <c r="R404">
        <v>403</v>
      </c>
    </row>
    <row r="405" spans="1:18" ht="14.25" thickTop="1" thickBot="1" x14ac:dyDescent="0.25">
      <c r="B405" t="s">
        <v>55</v>
      </c>
      <c r="C405" s="9">
        <v>120</v>
      </c>
      <c r="D405" t="s">
        <v>334</v>
      </c>
      <c r="K405" s="12"/>
      <c r="N405" t="s">
        <v>622</v>
      </c>
      <c r="R405">
        <v>404</v>
      </c>
    </row>
    <row r="406" spans="1:18" ht="6.75" customHeight="1" thickTop="1" x14ac:dyDescent="0.2">
      <c r="N406" t="s">
        <v>622</v>
      </c>
      <c r="R406">
        <v>405</v>
      </c>
    </row>
    <row r="407" spans="1:18" ht="29.25" customHeight="1" x14ac:dyDescent="0.2">
      <c r="C407" s="487" t="s">
        <v>284</v>
      </c>
      <c r="D407" s="488"/>
      <c r="E407" s="489" t="s">
        <v>285</v>
      </c>
      <c r="F407" s="487"/>
      <c r="G407" s="490" t="s">
        <v>286</v>
      </c>
      <c r="H407" s="491"/>
      <c r="I407" s="20" t="s">
        <v>287</v>
      </c>
      <c r="J407" s="21"/>
      <c r="K407" s="39" t="s">
        <v>288</v>
      </c>
      <c r="N407" t="s">
        <v>622</v>
      </c>
      <c r="R407">
        <v>406</v>
      </c>
    </row>
    <row r="408" spans="1:18" ht="15.75" thickBot="1" x14ac:dyDescent="0.3">
      <c r="A408" s="1">
        <v>106</v>
      </c>
      <c r="B408" t="s">
        <v>335</v>
      </c>
      <c r="C408" s="16">
        <v>5</v>
      </c>
      <c r="D408" s="7" t="s">
        <v>179</v>
      </c>
      <c r="E408" s="37">
        <f>$G408*C404</f>
        <v>1.666666666666667</v>
      </c>
      <c r="F408" s="3" t="s">
        <v>179</v>
      </c>
      <c r="G408" s="36">
        <v>0.2</v>
      </c>
      <c r="H408" s="3" t="s">
        <v>179</v>
      </c>
      <c r="I408" s="23">
        <f>E408*C405</f>
        <v>200.00000000000003</v>
      </c>
      <c r="J408" s="10" t="s">
        <v>61</v>
      </c>
      <c r="K408" s="8">
        <f>I408/C408</f>
        <v>40.000000000000007</v>
      </c>
      <c r="N408" t="s">
        <v>622</v>
      </c>
      <c r="R408">
        <v>407</v>
      </c>
    </row>
    <row r="409" spans="1:18" ht="16.5" thickTop="1" thickBot="1" x14ac:dyDescent="0.3">
      <c r="A409" s="1">
        <v>107</v>
      </c>
      <c r="B409" t="s">
        <v>336</v>
      </c>
      <c r="C409" s="16">
        <v>5</v>
      </c>
      <c r="D409" s="7" t="s">
        <v>179</v>
      </c>
      <c r="E409" s="37">
        <f>$G409*C404</f>
        <v>1.666666666666667</v>
      </c>
      <c r="F409" s="3" t="s">
        <v>179</v>
      </c>
      <c r="G409" s="36">
        <v>0.2</v>
      </c>
      <c r="H409" s="3" t="s">
        <v>179</v>
      </c>
      <c r="I409" s="23">
        <f>E409*C405</f>
        <v>200.00000000000003</v>
      </c>
      <c r="J409" s="10" t="s">
        <v>61</v>
      </c>
      <c r="K409" s="8">
        <f>I409/C409</f>
        <v>40.000000000000007</v>
      </c>
      <c r="N409" t="s">
        <v>622</v>
      </c>
      <c r="R409">
        <v>408</v>
      </c>
    </row>
    <row r="410" spans="1:18" ht="16.5" thickTop="1" thickBot="1" x14ac:dyDescent="0.3">
      <c r="A410" s="1">
        <v>105</v>
      </c>
      <c r="B410" t="s">
        <v>337</v>
      </c>
      <c r="C410" s="16">
        <v>5</v>
      </c>
      <c r="D410" s="7" t="s">
        <v>179</v>
      </c>
      <c r="E410" s="37">
        <f>$G410*C404</f>
        <v>1.666666666666667</v>
      </c>
      <c r="F410" s="3" t="s">
        <v>179</v>
      </c>
      <c r="G410" s="36">
        <v>0.2</v>
      </c>
      <c r="H410" s="3" t="s">
        <v>179</v>
      </c>
      <c r="I410" s="23">
        <f>E410*C405</f>
        <v>200.00000000000003</v>
      </c>
      <c r="J410" s="10" t="s">
        <v>61</v>
      </c>
      <c r="K410" s="15">
        <f>I410/C410</f>
        <v>40.000000000000007</v>
      </c>
      <c r="N410" t="s">
        <v>622</v>
      </c>
      <c r="R410">
        <v>409</v>
      </c>
    </row>
    <row r="411" spans="1:18" ht="15.75" thickTop="1" x14ac:dyDescent="0.25">
      <c r="B411" t="s">
        <v>180</v>
      </c>
      <c r="D411" s="3"/>
      <c r="F411" s="3"/>
      <c r="H411" s="3"/>
      <c r="I411" s="2"/>
      <c r="J411" s="6"/>
      <c r="K411" s="8">
        <f>C405-SUM(K408:K410)</f>
        <v>0</v>
      </c>
      <c r="N411" t="s">
        <v>622</v>
      </c>
      <c r="R411">
        <v>410</v>
      </c>
    </row>
    <row r="412" spans="1:18" s="13" customFormat="1" ht="13.5" thickBot="1" x14ac:dyDescent="0.25">
      <c r="A412" s="34"/>
      <c r="N412" t="s">
        <v>622</v>
      </c>
      <c r="R412">
        <v>411</v>
      </c>
    </row>
    <row r="413" spans="1:18" ht="17.25" thickTop="1" thickBot="1" x14ac:dyDescent="0.3">
      <c r="A413" s="30">
        <v>36</v>
      </c>
      <c r="B413" s="30"/>
      <c r="G413" t="s">
        <v>333</v>
      </c>
      <c r="J413" s="33">
        <v>25</v>
      </c>
      <c r="K413" t="s">
        <v>334</v>
      </c>
      <c r="L413" s="79">
        <f>J413/C414</f>
        <v>2</v>
      </c>
      <c r="N413" t="s">
        <v>622</v>
      </c>
      <c r="R413">
        <v>412</v>
      </c>
    </row>
    <row r="414" spans="1:18" ht="16.5" thickTop="1" thickBot="1" x14ac:dyDescent="0.25">
      <c r="A414" s="1">
        <f>A413</f>
        <v>36</v>
      </c>
      <c r="B414" s="27" t="s">
        <v>338</v>
      </c>
      <c r="C414" s="35">
        <v>12.5</v>
      </c>
      <c r="D414" t="s">
        <v>63</v>
      </c>
      <c r="G414" t="s">
        <v>332</v>
      </c>
      <c r="J414">
        <f>C415/(J413/C414)</f>
        <v>40</v>
      </c>
      <c r="K414" s="11"/>
      <c r="N414" t="s">
        <v>622</v>
      </c>
      <c r="R414">
        <v>413</v>
      </c>
    </row>
    <row r="415" spans="1:18" ht="14.25" thickTop="1" thickBot="1" x14ac:dyDescent="0.25">
      <c r="B415" t="s">
        <v>55</v>
      </c>
      <c r="C415" s="9">
        <v>80</v>
      </c>
      <c r="D415" t="s">
        <v>334</v>
      </c>
      <c r="K415" s="12"/>
      <c r="N415" t="s">
        <v>622</v>
      </c>
      <c r="R415">
        <v>414</v>
      </c>
    </row>
    <row r="416" spans="1:18" ht="6.75" customHeight="1" thickTop="1" x14ac:dyDescent="0.2">
      <c r="N416" t="s">
        <v>622</v>
      </c>
      <c r="R416">
        <v>415</v>
      </c>
    </row>
    <row r="417" spans="1:18" ht="29.25" customHeight="1" x14ac:dyDescent="0.2">
      <c r="C417" s="487" t="s">
        <v>284</v>
      </c>
      <c r="D417" s="488"/>
      <c r="E417" s="489" t="s">
        <v>285</v>
      </c>
      <c r="F417" s="487"/>
      <c r="G417" s="490" t="s">
        <v>286</v>
      </c>
      <c r="H417" s="491"/>
      <c r="I417" s="20" t="s">
        <v>287</v>
      </c>
      <c r="J417" s="21"/>
      <c r="K417" s="39" t="s">
        <v>288</v>
      </c>
      <c r="N417" t="s">
        <v>622</v>
      </c>
      <c r="R417">
        <v>416</v>
      </c>
    </row>
    <row r="418" spans="1:18" ht="15.75" thickBot="1" x14ac:dyDescent="0.3">
      <c r="A418" s="1">
        <v>108</v>
      </c>
      <c r="B418" t="s">
        <v>339</v>
      </c>
      <c r="C418" s="16">
        <v>7.5</v>
      </c>
      <c r="D418" s="7" t="s">
        <v>179</v>
      </c>
      <c r="E418" s="40">
        <f>$G418*C414</f>
        <v>3.75</v>
      </c>
      <c r="F418" s="3" t="s">
        <v>179</v>
      </c>
      <c r="G418" s="36">
        <v>0.3</v>
      </c>
      <c r="H418" s="3" t="s">
        <v>179</v>
      </c>
      <c r="I418" s="23">
        <f>E418*C415</f>
        <v>300</v>
      </c>
      <c r="J418" s="10" t="s">
        <v>61</v>
      </c>
      <c r="K418" s="8">
        <f>I418/C418</f>
        <v>40</v>
      </c>
      <c r="N418" t="s">
        <v>622</v>
      </c>
      <c r="R418">
        <v>417</v>
      </c>
    </row>
    <row r="419" spans="1:18" ht="16.5" thickTop="1" thickBot="1" x14ac:dyDescent="0.3">
      <c r="A419" s="1">
        <v>109</v>
      </c>
      <c r="B419" t="s">
        <v>340</v>
      </c>
      <c r="C419" s="16">
        <v>7.5</v>
      </c>
      <c r="D419" s="7" t="s">
        <v>179</v>
      </c>
      <c r="E419" s="40">
        <f>$G419*C414</f>
        <v>3.75</v>
      </c>
      <c r="F419" s="3" t="s">
        <v>179</v>
      </c>
      <c r="G419" s="36">
        <v>0.3</v>
      </c>
      <c r="H419" s="3" t="s">
        <v>179</v>
      </c>
      <c r="I419" s="23">
        <f>E419*C415</f>
        <v>300</v>
      </c>
      <c r="J419" s="10" t="s">
        <v>61</v>
      </c>
      <c r="K419" s="8">
        <f>I419/C419</f>
        <v>40</v>
      </c>
      <c r="N419" t="s">
        <v>622</v>
      </c>
      <c r="R419">
        <v>418</v>
      </c>
    </row>
    <row r="420" spans="1:18" ht="15.75" thickTop="1" x14ac:dyDescent="0.25">
      <c r="B420" t="s">
        <v>180</v>
      </c>
      <c r="D420" s="3"/>
      <c r="F420" s="3"/>
      <c r="H420" s="3"/>
      <c r="I420" s="2"/>
      <c r="J420" s="6"/>
      <c r="K420" s="8">
        <f>C415-SUM(K418:K419)</f>
        <v>0</v>
      </c>
      <c r="N420" t="s">
        <v>622</v>
      </c>
      <c r="R420">
        <v>419</v>
      </c>
    </row>
    <row r="421" spans="1:18" s="13" customFormat="1" ht="13.5" thickBot="1" x14ac:dyDescent="0.25">
      <c r="A421" s="34"/>
      <c r="N421" t="s">
        <v>622</v>
      </c>
      <c r="R421">
        <v>420</v>
      </c>
    </row>
    <row r="422" spans="1:18" ht="17.25" thickTop="1" thickBot="1" x14ac:dyDescent="0.3">
      <c r="A422" s="30">
        <v>37</v>
      </c>
      <c r="B422" s="30"/>
      <c r="G422" t="s">
        <v>333</v>
      </c>
      <c r="J422" s="33">
        <v>25</v>
      </c>
      <c r="K422" t="s">
        <v>334</v>
      </c>
      <c r="L422" s="79">
        <f>J422/C423</f>
        <v>8</v>
      </c>
      <c r="N422" t="s">
        <v>622</v>
      </c>
      <c r="R422">
        <v>421</v>
      </c>
    </row>
    <row r="423" spans="1:18" ht="16.5" thickTop="1" thickBot="1" x14ac:dyDescent="0.25">
      <c r="A423" s="1">
        <f>A422</f>
        <v>37</v>
      </c>
      <c r="B423" s="27" t="s">
        <v>331</v>
      </c>
      <c r="C423" s="35">
        <v>3.125</v>
      </c>
      <c r="D423" t="s">
        <v>63</v>
      </c>
      <c r="G423" t="s">
        <v>332</v>
      </c>
      <c r="J423">
        <f>C424/(J422/C423)</f>
        <v>40</v>
      </c>
      <c r="K423" s="11"/>
      <c r="N423" t="s">
        <v>622</v>
      </c>
      <c r="R423">
        <v>422</v>
      </c>
    </row>
    <row r="424" spans="1:18" ht="14.25" thickTop="1" thickBot="1" x14ac:dyDescent="0.25">
      <c r="B424" t="s">
        <v>55</v>
      </c>
      <c r="C424" s="9">
        <v>320</v>
      </c>
      <c r="D424" t="s">
        <v>334</v>
      </c>
      <c r="K424" s="12"/>
      <c r="N424" t="s">
        <v>622</v>
      </c>
      <c r="R424">
        <v>423</v>
      </c>
    </row>
    <row r="425" spans="1:18" ht="6.75" customHeight="1" thickTop="1" x14ac:dyDescent="0.2">
      <c r="N425" t="s">
        <v>622</v>
      </c>
      <c r="R425">
        <v>424</v>
      </c>
    </row>
    <row r="426" spans="1:18" ht="29.25" customHeight="1" x14ac:dyDescent="0.2">
      <c r="C426" s="487" t="s">
        <v>284</v>
      </c>
      <c r="D426" s="488"/>
      <c r="E426" s="489" t="s">
        <v>285</v>
      </c>
      <c r="F426" s="487"/>
      <c r="G426" s="490" t="s">
        <v>286</v>
      </c>
      <c r="H426" s="491"/>
      <c r="I426" s="20" t="s">
        <v>287</v>
      </c>
      <c r="J426" s="21"/>
      <c r="K426" s="39" t="s">
        <v>288</v>
      </c>
      <c r="N426" t="s">
        <v>622</v>
      </c>
      <c r="R426">
        <v>425</v>
      </c>
    </row>
    <row r="427" spans="1:18" ht="15.75" thickBot="1" x14ac:dyDescent="0.3">
      <c r="A427" s="1">
        <v>106</v>
      </c>
      <c r="B427" t="s">
        <v>335</v>
      </c>
      <c r="C427" s="16">
        <v>5</v>
      </c>
      <c r="D427" s="7" t="s">
        <v>179</v>
      </c>
      <c r="E427" s="37">
        <f>G427*C423</f>
        <v>0.625</v>
      </c>
      <c r="F427" s="3" t="s">
        <v>179</v>
      </c>
      <c r="G427" s="36">
        <v>0.2</v>
      </c>
      <c r="H427" s="3" t="s">
        <v>179</v>
      </c>
      <c r="I427" s="23">
        <f>E427*C424</f>
        <v>200</v>
      </c>
      <c r="J427" s="10" t="s">
        <v>61</v>
      </c>
      <c r="K427" s="15">
        <f t="shared" ref="K427:K434" si="3">I427/C427</f>
        <v>40</v>
      </c>
      <c r="N427" t="s">
        <v>622</v>
      </c>
      <c r="R427">
        <v>426</v>
      </c>
    </row>
    <row r="428" spans="1:18" ht="16.5" thickTop="1" thickBot="1" x14ac:dyDescent="0.3">
      <c r="A428" s="1">
        <v>107</v>
      </c>
      <c r="B428" t="s">
        <v>336</v>
      </c>
      <c r="C428" s="16">
        <v>5</v>
      </c>
      <c r="D428" s="7" t="s">
        <v>179</v>
      </c>
      <c r="E428" s="37">
        <f>G428*C423</f>
        <v>0.625</v>
      </c>
      <c r="F428" s="3" t="s">
        <v>179</v>
      </c>
      <c r="G428" s="36">
        <v>0.2</v>
      </c>
      <c r="H428" s="3" t="s">
        <v>179</v>
      </c>
      <c r="I428" s="23">
        <f>E428*C424</f>
        <v>200</v>
      </c>
      <c r="J428" s="10" t="s">
        <v>61</v>
      </c>
      <c r="K428" s="15">
        <f t="shared" si="3"/>
        <v>40</v>
      </c>
      <c r="N428" t="s">
        <v>622</v>
      </c>
      <c r="R428">
        <v>427</v>
      </c>
    </row>
    <row r="429" spans="1:18" ht="16.5" thickTop="1" thickBot="1" x14ac:dyDescent="0.3">
      <c r="A429" s="1">
        <v>105</v>
      </c>
      <c r="B429" t="s">
        <v>337</v>
      </c>
      <c r="C429" s="16">
        <v>5</v>
      </c>
      <c r="D429" s="7" t="s">
        <v>179</v>
      </c>
      <c r="E429" s="37">
        <f>G429*C423</f>
        <v>0.625</v>
      </c>
      <c r="F429" s="3" t="s">
        <v>179</v>
      </c>
      <c r="G429" s="36">
        <v>0.2</v>
      </c>
      <c r="H429" s="3" t="s">
        <v>179</v>
      </c>
      <c r="I429" s="23">
        <f>E429*C424</f>
        <v>200</v>
      </c>
      <c r="J429" s="10" t="s">
        <v>61</v>
      </c>
      <c r="K429" s="15">
        <f t="shared" si="3"/>
        <v>40</v>
      </c>
      <c r="N429" t="s">
        <v>622</v>
      </c>
      <c r="R429">
        <v>428</v>
      </c>
    </row>
    <row r="430" spans="1:18" ht="16.5" thickTop="1" thickBot="1" x14ac:dyDescent="0.3">
      <c r="A430" s="1">
        <v>108</v>
      </c>
      <c r="B430" t="s">
        <v>339</v>
      </c>
      <c r="C430" s="16">
        <v>7.5</v>
      </c>
      <c r="D430" s="7" t="s">
        <v>179</v>
      </c>
      <c r="E430" s="37">
        <f>G430*C423</f>
        <v>0.9375</v>
      </c>
      <c r="F430" s="3" t="s">
        <v>179</v>
      </c>
      <c r="G430" s="36">
        <v>0.3</v>
      </c>
      <c r="H430" s="3" t="s">
        <v>179</v>
      </c>
      <c r="I430" s="23">
        <f>E430*C424</f>
        <v>300</v>
      </c>
      <c r="J430" s="10" t="s">
        <v>61</v>
      </c>
      <c r="K430" s="15">
        <f t="shared" si="3"/>
        <v>40</v>
      </c>
      <c r="N430" t="s">
        <v>622</v>
      </c>
      <c r="R430">
        <v>429</v>
      </c>
    </row>
    <row r="431" spans="1:18" ht="16.5" thickTop="1" thickBot="1" x14ac:dyDescent="0.3">
      <c r="A431" s="1">
        <v>109</v>
      </c>
      <c r="B431" t="s">
        <v>340</v>
      </c>
      <c r="C431" s="16">
        <v>7.5</v>
      </c>
      <c r="D431" s="7" t="s">
        <v>179</v>
      </c>
      <c r="E431" s="37">
        <f>G431*C423</f>
        <v>0.9375</v>
      </c>
      <c r="F431" s="3" t="s">
        <v>179</v>
      </c>
      <c r="G431" s="36">
        <v>0.3</v>
      </c>
      <c r="H431" s="3" t="s">
        <v>179</v>
      </c>
      <c r="I431" s="23">
        <f>E431*C424</f>
        <v>300</v>
      </c>
      <c r="J431" s="10" t="s">
        <v>61</v>
      </c>
      <c r="K431" s="15">
        <f t="shared" si="3"/>
        <v>40</v>
      </c>
      <c r="N431" t="s">
        <v>622</v>
      </c>
      <c r="R431">
        <v>430</v>
      </c>
    </row>
    <row r="432" spans="1:18" ht="16.5" thickTop="1" thickBot="1" x14ac:dyDescent="0.3">
      <c r="A432" s="1">
        <v>110</v>
      </c>
      <c r="B432" t="s">
        <v>348</v>
      </c>
      <c r="C432" s="16">
        <v>2</v>
      </c>
      <c r="D432" s="7" t="s">
        <v>179</v>
      </c>
      <c r="E432" s="37">
        <f>G432*C423</f>
        <v>0.25</v>
      </c>
      <c r="F432" s="3" t="s">
        <v>179</v>
      </c>
      <c r="G432" s="36">
        <v>0.08</v>
      </c>
      <c r="H432" s="3" t="s">
        <v>179</v>
      </c>
      <c r="I432" s="23">
        <f>E432*C424</f>
        <v>80</v>
      </c>
      <c r="J432" s="10" t="s">
        <v>61</v>
      </c>
      <c r="K432" s="15">
        <f t="shared" si="3"/>
        <v>40</v>
      </c>
      <c r="N432" t="s">
        <v>622</v>
      </c>
      <c r="R432">
        <v>431</v>
      </c>
    </row>
    <row r="433" spans="1:18" ht="16.5" thickTop="1" thickBot="1" x14ac:dyDescent="0.3">
      <c r="A433" s="1">
        <v>111</v>
      </c>
      <c r="B433" t="s">
        <v>341</v>
      </c>
      <c r="C433" s="16">
        <v>2</v>
      </c>
      <c r="D433" s="7" t="s">
        <v>179</v>
      </c>
      <c r="E433" s="37">
        <f>G433*C423</f>
        <v>0.25</v>
      </c>
      <c r="F433" s="3" t="s">
        <v>179</v>
      </c>
      <c r="G433" s="36">
        <v>0.08</v>
      </c>
      <c r="H433" s="3" t="s">
        <v>179</v>
      </c>
      <c r="I433" s="23">
        <f>E433*C424</f>
        <v>80</v>
      </c>
      <c r="J433" s="10" t="s">
        <v>61</v>
      </c>
      <c r="K433" s="15">
        <f t="shared" si="3"/>
        <v>40</v>
      </c>
      <c r="N433" t="s">
        <v>622</v>
      </c>
      <c r="R433">
        <v>432</v>
      </c>
    </row>
    <row r="434" spans="1:18" ht="16.5" thickTop="1" thickBot="1" x14ac:dyDescent="0.3">
      <c r="A434" s="1">
        <v>112</v>
      </c>
      <c r="B434" t="s">
        <v>342</v>
      </c>
      <c r="C434" s="16">
        <v>2</v>
      </c>
      <c r="D434" s="7" t="s">
        <v>179</v>
      </c>
      <c r="E434" s="37">
        <f>G434*C423</f>
        <v>0.25</v>
      </c>
      <c r="F434" s="3" t="s">
        <v>179</v>
      </c>
      <c r="G434" s="36">
        <v>0.08</v>
      </c>
      <c r="H434" s="3" t="s">
        <v>179</v>
      </c>
      <c r="I434" s="23">
        <f>E434*C424</f>
        <v>80</v>
      </c>
      <c r="J434" s="10" t="s">
        <v>61</v>
      </c>
      <c r="K434" s="15">
        <f t="shared" si="3"/>
        <v>40</v>
      </c>
      <c r="N434" t="s">
        <v>622</v>
      </c>
      <c r="R434">
        <v>433</v>
      </c>
    </row>
    <row r="435" spans="1:18" ht="15.75" thickTop="1" x14ac:dyDescent="0.25">
      <c r="B435" t="s">
        <v>180</v>
      </c>
      <c r="D435" s="3"/>
      <c r="F435" s="3"/>
      <c r="H435" s="3"/>
      <c r="I435" s="2"/>
      <c r="J435" s="6"/>
      <c r="K435" s="8">
        <f>C424-SUM(K427:K434)</f>
        <v>0</v>
      </c>
      <c r="N435" t="s">
        <v>622</v>
      </c>
      <c r="R435">
        <v>434</v>
      </c>
    </row>
    <row r="436" spans="1:18" s="13" customFormat="1" ht="13.5" thickBot="1" x14ac:dyDescent="0.25">
      <c r="A436" s="34"/>
      <c r="N436" t="s">
        <v>622</v>
      </c>
      <c r="R436">
        <v>435</v>
      </c>
    </row>
    <row r="437" spans="1:18" ht="17.25" thickTop="1" thickBot="1" x14ac:dyDescent="0.3">
      <c r="A437" s="30" t="s">
        <v>748</v>
      </c>
      <c r="B437" s="30"/>
      <c r="G437" t="s">
        <v>333</v>
      </c>
      <c r="J437" s="33">
        <v>25</v>
      </c>
      <c r="K437" t="s">
        <v>334</v>
      </c>
      <c r="L437" s="79">
        <f>J437/C438</f>
        <v>3.3333333333333335</v>
      </c>
      <c r="N437" t="s">
        <v>622</v>
      </c>
      <c r="R437">
        <v>436</v>
      </c>
    </row>
    <row r="438" spans="1:18" ht="16.5" thickTop="1" thickBot="1" x14ac:dyDescent="0.25">
      <c r="A438" s="1" t="str">
        <f>A437</f>
        <v>37a</v>
      </c>
      <c r="B438" s="27" t="s">
        <v>749</v>
      </c>
      <c r="C438" s="35">
        <v>7.5</v>
      </c>
      <c r="D438" t="s">
        <v>63</v>
      </c>
      <c r="G438" t="s">
        <v>332</v>
      </c>
      <c r="J438">
        <f>C439/(J437/C438)</f>
        <v>81</v>
      </c>
      <c r="K438" s="11"/>
      <c r="N438" t="s">
        <v>622</v>
      </c>
      <c r="R438">
        <v>437</v>
      </c>
    </row>
    <row r="439" spans="1:18" ht="14.25" thickTop="1" thickBot="1" x14ac:dyDescent="0.25">
      <c r="B439" t="s">
        <v>55</v>
      </c>
      <c r="C439" s="9">
        <v>270</v>
      </c>
      <c r="D439" t="s">
        <v>334</v>
      </c>
      <c r="K439" s="12"/>
      <c r="N439" t="s">
        <v>622</v>
      </c>
      <c r="R439">
        <v>438</v>
      </c>
    </row>
    <row r="440" spans="1:18" ht="6.75" customHeight="1" thickTop="1" x14ac:dyDescent="0.2">
      <c r="N440" t="s">
        <v>622</v>
      </c>
      <c r="R440">
        <v>439</v>
      </c>
    </row>
    <row r="441" spans="1:18" ht="29.25" customHeight="1" x14ac:dyDescent="0.2">
      <c r="C441" s="487" t="s">
        <v>284</v>
      </c>
      <c r="D441" s="488"/>
      <c r="E441" s="489" t="s">
        <v>285</v>
      </c>
      <c r="F441" s="487"/>
      <c r="G441" s="490" t="s">
        <v>286</v>
      </c>
      <c r="H441" s="491"/>
      <c r="I441" s="20" t="s">
        <v>287</v>
      </c>
      <c r="J441" s="21"/>
      <c r="K441" s="39" t="s">
        <v>288</v>
      </c>
      <c r="N441" t="s">
        <v>622</v>
      </c>
      <c r="R441">
        <v>440</v>
      </c>
    </row>
    <row r="442" spans="1:18" ht="15.75" thickBot="1" x14ac:dyDescent="0.3">
      <c r="A442" s="1">
        <v>305</v>
      </c>
      <c r="B442" t="s">
        <v>335</v>
      </c>
      <c r="C442" s="16">
        <v>100</v>
      </c>
      <c r="D442" s="7" t="s">
        <v>179</v>
      </c>
      <c r="E442" s="37">
        <f>G442*C438</f>
        <v>1.5</v>
      </c>
      <c r="F442" s="3" t="s">
        <v>179</v>
      </c>
      <c r="G442" s="36">
        <v>0.2</v>
      </c>
      <c r="H442" s="3" t="s">
        <v>179</v>
      </c>
      <c r="I442" s="23">
        <f>E442*C439</f>
        <v>405</v>
      </c>
      <c r="J442" s="10" t="s">
        <v>61</v>
      </c>
      <c r="K442" s="15">
        <f t="shared" ref="K442:K449" si="4">I442/C442</f>
        <v>4.05</v>
      </c>
      <c r="N442" t="s">
        <v>622</v>
      </c>
      <c r="R442">
        <v>441</v>
      </c>
    </row>
    <row r="443" spans="1:18" ht="16.5" thickTop="1" thickBot="1" x14ac:dyDescent="0.3">
      <c r="A443" s="1">
        <v>306</v>
      </c>
      <c r="B443" t="s">
        <v>336</v>
      </c>
      <c r="C443" s="16">
        <v>100</v>
      </c>
      <c r="D443" s="7" t="s">
        <v>179</v>
      </c>
      <c r="E443" s="37">
        <f>G443*C438</f>
        <v>1.5</v>
      </c>
      <c r="F443" s="3" t="s">
        <v>179</v>
      </c>
      <c r="G443" s="36">
        <v>0.2</v>
      </c>
      <c r="H443" s="3" t="s">
        <v>179</v>
      </c>
      <c r="I443" s="23">
        <f>E443*C439</f>
        <v>405</v>
      </c>
      <c r="J443" s="10" t="s">
        <v>61</v>
      </c>
      <c r="K443" s="15">
        <f t="shared" si="4"/>
        <v>4.05</v>
      </c>
      <c r="N443" t="s">
        <v>622</v>
      </c>
      <c r="R443">
        <v>442</v>
      </c>
    </row>
    <row r="444" spans="1:18" ht="16.5" thickTop="1" thickBot="1" x14ac:dyDescent="0.3">
      <c r="A444" s="1">
        <v>304</v>
      </c>
      <c r="B444" t="s">
        <v>337</v>
      </c>
      <c r="C444" s="16">
        <v>100</v>
      </c>
      <c r="D444" s="7" t="s">
        <v>179</v>
      </c>
      <c r="E444" s="37">
        <f>G444*C438</f>
        <v>1.5</v>
      </c>
      <c r="F444" s="3" t="s">
        <v>179</v>
      </c>
      <c r="G444" s="36">
        <v>0.2</v>
      </c>
      <c r="H444" s="3" t="s">
        <v>179</v>
      </c>
      <c r="I444" s="23">
        <f>E444*C439</f>
        <v>405</v>
      </c>
      <c r="J444" s="10" t="s">
        <v>61</v>
      </c>
      <c r="K444" s="15">
        <f t="shared" si="4"/>
        <v>4.05</v>
      </c>
      <c r="N444" t="s">
        <v>622</v>
      </c>
      <c r="R444">
        <v>443</v>
      </c>
    </row>
    <row r="445" spans="1:18" ht="16.5" thickTop="1" thickBot="1" x14ac:dyDescent="0.3">
      <c r="A445" s="1">
        <v>307</v>
      </c>
      <c r="B445" t="s">
        <v>339</v>
      </c>
      <c r="C445" s="16">
        <v>100</v>
      </c>
      <c r="D445" s="7" t="s">
        <v>179</v>
      </c>
      <c r="E445" s="37">
        <f>G445*C438</f>
        <v>2.25</v>
      </c>
      <c r="F445" s="3" t="s">
        <v>179</v>
      </c>
      <c r="G445" s="36">
        <v>0.3</v>
      </c>
      <c r="H445" s="3" t="s">
        <v>179</v>
      </c>
      <c r="I445" s="23">
        <f>E445*C439</f>
        <v>607.5</v>
      </c>
      <c r="J445" s="10" t="s">
        <v>61</v>
      </c>
      <c r="K445" s="15">
        <f t="shared" si="4"/>
        <v>6.0750000000000002</v>
      </c>
      <c r="N445" t="s">
        <v>622</v>
      </c>
      <c r="R445">
        <v>444</v>
      </c>
    </row>
    <row r="446" spans="1:18" ht="16.5" thickTop="1" thickBot="1" x14ac:dyDescent="0.3">
      <c r="A446" s="1">
        <v>308</v>
      </c>
      <c r="B446" t="s">
        <v>340</v>
      </c>
      <c r="C446" s="16">
        <v>100</v>
      </c>
      <c r="D446" s="7" t="s">
        <v>179</v>
      </c>
      <c r="E446" s="37">
        <f>G446*C438</f>
        <v>2.25</v>
      </c>
      <c r="F446" s="3" t="s">
        <v>179</v>
      </c>
      <c r="G446" s="36">
        <v>0.3</v>
      </c>
      <c r="H446" s="3" t="s">
        <v>179</v>
      </c>
      <c r="I446" s="23">
        <f>E446*C439</f>
        <v>607.5</v>
      </c>
      <c r="J446" s="10" t="s">
        <v>61</v>
      </c>
      <c r="K446" s="15">
        <f t="shared" si="4"/>
        <v>6.0750000000000002</v>
      </c>
      <c r="N446" t="s">
        <v>622</v>
      </c>
      <c r="R446">
        <v>445</v>
      </c>
    </row>
    <row r="447" spans="1:18" ht="16.5" thickTop="1" thickBot="1" x14ac:dyDescent="0.3">
      <c r="A447" s="1">
        <v>110</v>
      </c>
      <c r="B447" t="s">
        <v>348</v>
      </c>
      <c r="C447" s="16">
        <v>2</v>
      </c>
      <c r="D447" s="7" t="s">
        <v>179</v>
      </c>
      <c r="E447" s="37">
        <f>G447*C438</f>
        <v>0.6</v>
      </c>
      <c r="F447" s="3" t="s">
        <v>179</v>
      </c>
      <c r="G447" s="36">
        <v>0.08</v>
      </c>
      <c r="H447" s="3" t="s">
        <v>179</v>
      </c>
      <c r="I447" s="23">
        <f>E447*C439</f>
        <v>162</v>
      </c>
      <c r="J447" s="10" t="s">
        <v>61</v>
      </c>
      <c r="K447" s="15">
        <f t="shared" si="4"/>
        <v>81</v>
      </c>
      <c r="N447" t="s">
        <v>622</v>
      </c>
      <c r="R447">
        <v>446</v>
      </c>
    </row>
    <row r="448" spans="1:18" ht="16.5" thickTop="1" thickBot="1" x14ac:dyDescent="0.3">
      <c r="A448" s="1">
        <v>111</v>
      </c>
      <c r="B448" t="s">
        <v>341</v>
      </c>
      <c r="C448" s="16">
        <v>2</v>
      </c>
      <c r="D448" s="7" t="s">
        <v>179</v>
      </c>
      <c r="E448" s="37">
        <f>G448*C438</f>
        <v>0.6</v>
      </c>
      <c r="F448" s="3" t="s">
        <v>179</v>
      </c>
      <c r="G448" s="36">
        <v>0.08</v>
      </c>
      <c r="H448" s="3" t="s">
        <v>179</v>
      </c>
      <c r="I448" s="23">
        <f>E448*C439</f>
        <v>162</v>
      </c>
      <c r="J448" s="10" t="s">
        <v>61</v>
      </c>
      <c r="K448" s="15">
        <f t="shared" si="4"/>
        <v>81</v>
      </c>
      <c r="N448" t="s">
        <v>622</v>
      </c>
      <c r="R448">
        <v>447</v>
      </c>
    </row>
    <row r="449" spans="1:18" ht="16.5" thickTop="1" thickBot="1" x14ac:dyDescent="0.3">
      <c r="A449" s="1">
        <v>112</v>
      </c>
      <c r="B449" t="s">
        <v>342</v>
      </c>
      <c r="C449" s="16">
        <v>2</v>
      </c>
      <c r="D449" s="7" t="s">
        <v>179</v>
      </c>
      <c r="E449" s="37">
        <f>G449*C438</f>
        <v>0.6</v>
      </c>
      <c r="F449" s="3" t="s">
        <v>179</v>
      </c>
      <c r="G449" s="36">
        <v>0.08</v>
      </c>
      <c r="H449" s="3" t="s">
        <v>179</v>
      </c>
      <c r="I449" s="23">
        <f>E449*C439</f>
        <v>162</v>
      </c>
      <c r="J449" s="10" t="s">
        <v>61</v>
      </c>
      <c r="K449" s="15">
        <f t="shared" si="4"/>
        <v>81</v>
      </c>
      <c r="N449" t="s">
        <v>622</v>
      </c>
      <c r="R449">
        <v>448</v>
      </c>
    </row>
    <row r="450" spans="1:18" ht="15.75" thickTop="1" x14ac:dyDescent="0.25">
      <c r="B450" t="s">
        <v>180</v>
      </c>
      <c r="D450" s="3"/>
      <c r="F450" s="3"/>
      <c r="H450" s="3"/>
      <c r="I450" s="2"/>
      <c r="J450" s="6"/>
      <c r="K450" s="8">
        <f>C439-SUM(K442:K449)</f>
        <v>2.6999999999999886</v>
      </c>
      <c r="N450" t="s">
        <v>622</v>
      </c>
      <c r="R450">
        <v>449</v>
      </c>
    </row>
    <row r="451" spans="1:18" s="13" customFormat="1" ht="13.5" thickBot="1" x14ac:dyDescent="0.25">
      <c r="A451" s="34"/>
      <c r="N451" t="s">
        <v>622</v>
      </c>
      <c r="R451">
        <v>450</v>
      </c>
    </row>
    <row r="452" spans="1:18" ht="17.25" thickTop="1" thickBot="1" x14ac:dyDescent="0.3">
      <c r="A452" s="30" t="s">
        <v>750</v>
      </c>
      <c r="B452" s="30"/>
      <c r="G452" t="s">
        <v>333</v>
      </c>
      <c r="J452" s="33">
        <v>25</v>
      </c>
      <c r="K452" t="s">
        <v>334</v>
      </c>
      <c r="L452" s="79">
        <f>J452/C453</f>
        <v>3.3333333333333335</v>
      </c>
      <c r="N452" t="s">
        <v>622</v>
      </c>
      <c r="R452">
        <v>451</v>
      </c>
    </row>
    <row r="453" spans="1:18" ht="16.5" thickTop="1" thickBot="1" x14ac:dyDescent="0.25">
      <c r="A453" s="1" t="str">
        <f>A452</f>
        <v>37b</v>
      </c>
      <c r="B453" s="27" t="s">
        <v>749</v>
      </c>
      <c r="C453" s="35">
        <v>7.5</v>
      </c>
      <c r="D453" t="s">
        <v>63</v>
      </c>
      <c r="G453" t="s">
        <v>332</v>
      </c>
      <c r="J453">
        <f>C454/(J452/C453)</f>
        <v>81</v>
      </c>
      <c r="K453" s="11"/>
      <c r="N453" t="s">
        <v>622</v>
      </c>
      <c r="R453">
        <v>452</v>
      </c>
    </row>
    <row r="454" spans="1:18" ht="14.25" thickTop="1" thickBot="1" x14ac:dyDescent="0.25">
      <c r="B454" t="s">
        <v>55</v>
      </c>
      <c r="C454" s="9">
        <v>270</v>
      </c>
      <c r="D454" t="s">
        <v>334</v>
      </c>
      <c r="K454" s="12"/>
      <c r="N454" t="s">
        <v>622</v>
      </c>
      <c r="R454">
        <v>453</v>
      </c>
    </row>
    <row r="455" spans="1:18" ht="6.75" customHeight="1" thickTop="1" x14ac:dyDescent="0.2">
      <c r="N455" t="s">
        <v>622</v>
      </c>
      <c r="R455">
        <v>454</v>
      </c>
    </row>
    <row r="456" spans="1:18" ht="29.25" customHeight="1" x14ac:dyDescent="0.2">
      <c r="C456" s="487" t="s">
        <v>284</v>
      </c>
      <c r="D456" s="488"/>
      <c r="E456" s="489" t="s">
        <v>285</v>
      </c>
      <c r="F456" s="487"/>
      <c r="G456" s="490" t="s">
        <v>286</v>
      </c>
      <c r="H456" s="491"/>
      <c r="I456" s="20" t="s">
        <v>287</v>
      </c>
      <c r="J456" s="21"/>
      <c r="K456" s="39" t="s">
        <v>288</v>
      </c>
      <c r="N456" t="s">
        <v>622</v>
      </c>
      <c r="R456">
        <v>455</v>
      </c>
    </row>
    <row r="457" spans="1:18" ht="15.75" thickBot="1" x14ac:dyDescent="0.3">
      <c r="A457" s="1">
        <v>305</v>
      </c>
      <c r="B457" t="s">
        <v>335</v>
      </c>
      <c r="C457" s="16">
        <v>100</v>
      </c>
      <c r="D457" s="7" t="s">
        <v>179</v>
      </c>
      <c r="E457" s="37">
        <f>G457*C453</f>
        <v>1.5</v>
      </c>
      <c r="F457" s="3" t="s">
        <v>179</v>
      </c>
      <c r="G457" s="36">
        <v>0.2</v>
      </c>
      <c r="H457" s="3" t="s">
        <v>179</v>
      </c>
      <c r="I457" s="23">
        <f>E457*C454</f>
        <v>405</v>
      </c>
      <c r="J457" s="10" t="s">
        <v>61</v>
      </c>
      <c r="K457" s="15">
        <f t="shared" ref="K457:K464" si="5">I457/C457</f>
        <v>4.05</v>
      </c>
      <c r="N457" t="s">
        <v>622</v>
      </c>
      <c r="R457">
        <v>456</v>
      </c>
    </row>
    <row r="458" spans="1:18" ht="16.5" thickTop="1" thickBot="1" x14ac:dyDescent="0.3">
      <c r="A458" s="1">
        <v>306</v>
      </c>
      <c r="B458" t="s">
        <v>336</v>
      </c>
      <c r="C458" s="16">
        <v>100</v>
      </c>
      <c r="D458" s="7" t="s">
        <v>179</v>
      </c>
      <c r="E458" s="37">
        <f>G458*C453</f>
        <v>1.5</v>
      </c>
      <c r="F458" s="3" t="s">
        <v>179</v>
      </c>
      <c r="G458" s="36">
        <v>0.2</v>
      </c>
      <c r="H458" s="3" t="s">
        <v>179</v>
      </c>
      <c r="I458" s="23">
        <f>E458*C454</f>
        <v>405</v>
      </c>
      <c r="J458" s="10" t="s">
        <v>61</v>
      </c>
      <c r="K458" s="15">
        <f t="shared" si="5"/>
        <v>4.05</v>
      </c>
      <c r="N458" t="s">
        <v>622</v>
      </c>
      <c r="R458">
        <v>457</v>
      </c>
    </row>
    <row r="459" spans="1:18" ht="16.5" thickTop="1" thickBot="1" x14ac:dyDescent="0.3">
      <c r="A459" s="1">
        <v>304</v>
      </c>
      <c r="B459" t="s">
        <v>337</v>
      </c>
      <c r="C459" s="16">
        <v>100</v>
      </c>
      <c r="D459" s="7" t="s">
        <v>179</v>
      </c>
      <c r="E459" s="37">
        <f>G459*C453</f>
        <v>1.5</v>
      </c>
      <c r="F459" s="3" t="s">
        <v>179</v>
      </c>
      <c r="G459" s="36">
        <v>0.2</v>
      </c>
      <c r="H459" s="3" t="s">
        <v>179</v>
      </c>
      <c r="I459" s="23">
        <f>E459*C454</f>
        <v>405</v>
      </c>
      <c r="J459" s="10" t="s">
        <v>61</v>
      </c>
      <c r="K459" s="15">
        <f t="shared" si="5"/>
        <v>4.05</v>
      </c>
      <c r="N459" t="s">
        <v>622</v>
      </c>
      <c r="R459">
        <v>458</v>
      </c>
    </row>
    <row r="460" spans="1:18" ht="16.5" thickTop="1" thickBot="1" x14ac:dyDescent="0.3">
      <c r="A460" s="1">
        <v>307</v>
      </c>
      <c r="B460" t="s">
        <v>339</v>
      </c>
      <c r="C460" s="16">
        <v>100</v>
      </c>
      <c r="D460" s="7" t="s">
        <v>179</v>
      </c>
      <c r="E460" s="37">
        <f>G460*C453</f>
        <v>2.25</v>
      </c>
      <c r="F460" s="3" t="s">
        <v>179</v>
      </c>
      <c r="G460" s="36">
        <v>0.3</v>
      </c>
      <c r="H460" s="3" t="s">
        <v>179</v>
      </c>
      <c r="I460" s="23">
        <f>E460*C454</f>
        <v>607.5</v>
      </c>
      <c r="J460" s="10" t="s">
        <v>61</v>
      </c>
      <c r="K460" s="15">
        <f t="shared" si="5"/>
        <v>6.0750000000000002</v>
      </c>
      <c r="N460" t="s">
        <v>622</v>
      </c>
      <c r="R460">
        <v>459</v>
      </c>
    </row>
    <row r="461" spans="1:18" ht="16.5" thickTop="1" thickBot="1" x14ac:dyDescent="0.3">
      <c r="A461" s="1">
        <v>308</v>
      </c>
      <c r="B461" t="s">
        <v>340</v>
      </c>
      <c r="C461" s="16">
        <v>100</v>
      </c>
      <c r="D461" s="7" t="s">
        <v>179</v>
      </c>
      <c r="E461" s="37">
        <f>G461*C453</f>
        <v>2.25</v>
      </c>
      <c r="F461" s="3" t="s">
        <v>179</v>
      </c>
      <c r="G461" s="36">
        <v>0.3</v>
      </c>
      <c r="H461" s="3" t="s">
        <v>179</v>
      </c>
      <c r="I461" s="23">
        <f>E461*C454</f>
        <v>607.5</v>
      </c>
      <c r="J461" s="10" t="s">
        <v>61</v>
      </c>
      <c r="K461" s="15">
        <f t="shared" si="5"/>
        <v>6.0750000000000002</v>
      </c>
      <c r="N461" t="s">
        <v>622</v>
      </c>
      <c r="R461">
        <v>460</v>
      </c>
    </row>
    <row r="462" spans="1:18" ht="16.5" thickTop="1" thickBot="1" x14ac:dyDescent="0.3">
      <c r="A462" s="1">
        <v>315</v>
      </c>
      <c r="B462" t="s">
        <v>751</v>
      </c>
      <c r="C462" s="16">
        <v>100</v>
      </c>
      <c r="D462" s="7" t="s">
        <v>179</v>
      </c>
      <c r="E462" s="37">
        <f>G462*C453</f>
        <v>0.6</v>
      </c>
      <c r="F462" s="3" t="s">
        <v>179</v>
      </c>
      <c r="G462" s="36">
        <v>0.08</v>
      </c>
      <c r="H462" s="3" t="s">
        <v>179</v>
      </c>
      <c r="I462" s="23">
        <f>E462*C454</f>
        <v>162</v>
      </c>
      <c r="J462" s="10" t="s">
        <v>61</v>
      </c>
      <c r="K462" s="15">
        <f t="shared" si="5"/>
        <v>1.62</v>
      </c>
      <c r="N462" t="s">
        <v>622</v>
      </c>
      <c r="R462">
        <v>461</v>
      </c>
    </row>
    <row r="463" spans="1:18" ht="16.5" thickTop="1" thickBot="1" x14ac:dyDescent="0.3">
      <c r="A463" s="1">
        <v>316</v>
      </c>
      <c r="B463" t="s">
        <v>752</v>
      </c>
      <c r="C463" s="16">
        <v>100</v>
      </c>
      <c r="D463" s="7" t="s">
        <v>179</v>
      </c>
      <c r="E463" s="37">
        <f>G463*C453</f>
        <v>0.6</v>
      </c>
      <c r="F463" s="3" t="s">
        <v>179</v>
      </c>
      <c r="G463" s="36">
        <v>0.08</v>
      </c>
      <c r="H463" s="3" t="s">
        <v>179</v>
      </c>
      <c r="I463" s="23">
        <f>E463*C454</f>
        <v>162</v>
      </c>
      <c r="J463" s="10" t="s">
        <v>61</v>
      </c>
      <c r="K463" s="15">
        <f t="shared" si="5"/>
        <v>1.62</v>
      </c>
      <c r="N463" t="s">
        <v>622</v>
      </c>
      <c r="R463">
        <v>462</v>
      </c>
    </row>
    <row r="464" spans="1:18" ht="16.5" thickTop="1" thickBot="1" x14ac:dyDescent="0.3">
      <c r="A464" s="1">
        <v>317</v>
      </c>
      <c r="B464" t="s">
        <v>753</v>
      </c>
      <c r="C464" s="16">
        <v>100</v>
      </c>
      <c r="D464" s="7" t="s">
        <v>179</v>
      </c>
      <c r="E464" s="37">
        <f>G464*C453</f>
        <v>0.6</v>
      </c>
      <c r="F464" s="3" t="s">
        <v>179</v>
      </c>
      <c r="G464" s="36">
        <v>0.08</v>
      </c>
      <c r="H464" s="3" t="s">
        <v>179</v>
      </c>
      <c r="I464" s="23">
        <f>E464*C454</f>
        <v>162</v>
      </c>
      <c r="J464" s="10" t="s">
        <v>61</v>
      </c>
      <c r="K464" s="15">
        <f t="shared" si="5"/>
        <v>1.62</v>
      </c>
      <c r="N464" t="s">
        <v>622</v>
      </c>
      <c r="R464">
        <v>463</v>
      </c>
    </row>
    <row r="465" spans="1:18" ht="15.75" thickTop="1" x14ac:dyDescent="0.25">
      <c r="B465" t="s">
        <v>180</v>
      </c>
      <c r="D465" s="3"/>
      <c r="F465" s="3"/>
      <c r="H465" s="3"/>
      <c r="I465" s="2"/>
      <c r="J465" s="6"/>
      <c r="K465" s="8">
        <f>C454-SUM(K457:K464)</f>
        <v>240.84</v>
      </c>
      <c r="N465" t="s">
        <v>622</v>
      </c>
      <c r="R465">
        <v>464</v>
      </c>
    </row>
    <row r="466" spans="1:18" s="13" customFormat="1" ht="13.5" thickBot="1" x14ac:dyDescent="0.25">
      <c r="A466" s="34"/>
      <c r="N466" t="s">
        <v>622</v>
      </c>
      <c r="R466">
        <v>465</v>
      </c>
    </row>
    <row r="467" spans="1:18" ht="17.25" thickTop="1" thickBot="1" x14ac:dyDescent="0.3">
      <c r="A467" s="30">
        <v>38</v>
      </c>
      <c r="B467" s="30"/>
      <c r="G467" t="s">
        <v>333</v>
      </c>
      <c r="J467" s="33">
        <v>25</v>
      </c>
      <c r="K467" t="s">
        <v>334</v>
      </c>
      <c r="L467" s="79">
        <f>J467/C468</f>
        <v>5</v>
      </c>
      <c r="N467" t="s">
        <v>622</v>
      </c>
      <c r="R467">
        <v>466</v>
      </c>
    </row>
    <row r="468" spans="1:18" ht="16.5" thickTop="1" thickBot="1" x14ac:dyDescent="0.25">
      <c r="A468" s="1">
        <f>A467</f>
        <v>38</v>
      </c>
      <c r="B468" s="27" t="s">
        <v>349</v>
      </c>
      <c r="C468" s="35">
        <v>5</v>
      </c>
      <c r="D468" t="s">
        <v>63</v>
      </c>
      <c r="G468" t="s">
        <v>332</v>
      </c>
      <c r="J468">
        <f>C469/(J467/C468)</f>
        <v>24</v>
      </c>
      <c r="K468" s="11"/>
      <c r="N468" t="s">
        <v>622</v>
      </c>
      <c r="R468">
        <v>467</v>
      </c>
    </row>
    <row r="469" spans="1:18" ht="14.25" thickTop="1" thickBot="1" x14ac:dyDescent="0.25">
      <c r="B469" t="s">
        <v>55</v>
      </c>
      <c r="C469" s="9">
        <v>120</v>
      </c>
      <c r="D469" t="s">
        <v>334</v>
      </c>
      <c r="K469" s="12"/>
      <c r="N469" t="s">
        <v>622</v>
      </c>
      <c r="R469">
        <v>468</v>
      </c>
    </row>
    <row r="470" spans="1:18" ht="6.75" customHeight="1" thickTop="1" x14ac:dyDescent="0.2">
      <c r="N470" t="s">
        <v>622</v>
      </c>
      <c r="R470">
        <v>469</v>
      </c>
    </row>
    <row r="471" spans="1:18" ht="29.25" customHeight="1" x14ac:dyDescent="0.2">
      <c r="C471" s="487" t="s">
        <v>284</v>
      </c>
      <c r="D471" s="488"/>
      <c r="E471" s="489" t="s">
        <v>285</v>
      </c>
      <c r="F471" s="487"/>
      <c r="G471" s="490" t="s">
        <v>286</v>
      </c>
      <c r="H471" s="491"/>
      <c r="I471" s="20" t="s">
        <v>287</v>
      </c>
      <c r="J471" s="21"/>
      <c r="K471" s="39" t="s">
        <v>288</v>
      </c>
      <c r="N471" t="s">
        <v>622</v>
      </c>
      <c r="R471">
        <v>470</v>
      </c>
    </row>
    <row r="472" spans="1:18" ht="15.75" thickBot="1" x14ac:dyDescent="0.3">
      <c r="A472" s="1">
        <v>106</v>
      </c>
      <c r="B472" t="s">
        <v>335</v>
      </c>
      <c r="C472" s="16">
        <v>5</v>
      </c>
      <c r="D472" s="7" t="s">
        <v>179</v>
      </c>
      <c r="E472" s="37">
        <f>$G472*C468</f>
        <v>1.5</v>
      </c>
      <c r="F472" s="3" t="s">
        <v>179</v>
      </c>
      <c r="G472" s="36">
        <v>0.3</v>
      </c>
      <c r="H472" s="3" t="s">
        <v>179</v>
      </c>
      <c r="I472" s="23">
        <f>E472*C469</f>
        <v>180</v>
      </c>
      <c r="J472" s="10" t="s">
        <v>61</v>
      </c>
      <c r="K472" s="8">
        <f>I472/C472</f>
        <v>36</v>
      </c>
      <c r="N472" t="s">
        <v>622</v>
      </c>
      <c r="R472">
        <v>471</v>
      </c>
    </row>
    <row r="473" spans="1:18" ht="16.5" thickTop="1" thickBot="1" x14ac:dyDescent="0.3">
      <c r="A473" s="1">
        <v>107</v>
      </c>
      <c r="B473" t="s">
        <v>336</v>
      </c>
      <c r="C473" s="16">
        <v>5</v>
      </c>
      <c r="D473" s="7" t="s">
        <v>179</v>
      </c>
      <c r="E473" s="37">
        <f>$G473*C468</f>
        <v>1.5</v>
      </c>
      <c r="F473" s="3" t="s">
        <v>179</v>
      </c>
      <c r="G473" s="36">
        <v>0.3</v>
      </c>
      <c r="H473" s="3" t="s">
        <v>179</v>
      </c>
      <c r="I473" s="23">
        <f>E473*C469</f>
        <v>180</v>
      </c>
      <c r="J473" s="10" t="s">
        <v>61</v>
      </c>
      <c r="K473" s="8">
        <f>I473/C473</f>
        <v>36</v>
      </c>
      <c r="N473" t="s">
        <v>622</v>
      </c>
      <c r="R473">
        <v>472</v>
      </c>
    </row>
    <row r="474" spans="1:18" ht="16.5" thickTop="1" thickBot="1" x14ac:dyDescent="0.3">
      <c r="A474" s="1">
        <v>105</v>
      </c>
      <c r="B474" t="s">
        <v>337</v>
      </c>
      <c r="C474" s="16">
        <v>5</v>
      </c>
      <c r="D474" s="7" t="s">
        <v>179</v>
      </c>
      <c r="E474" s="37">
        <f>$G474*C468</f>
        <v>1.5</v>
      </c>
      <c r="F474" s="3" t="s">
        <v>179</v>
      </c>
      <c r="G474" s="36">
        <v>0.3</v>
      </c>
      <c r="H474" s="3" t="s">
        <v>179</v>
      </c>
      <c r="I474" s="23">
        <f>E474*C469</f>
        <v>180</v>
      </c>
      <c r="J474" s="10" t="s">
        <v>61</v>
      </c>
      <c r="K474" s="8">
        <f>I474/C474</f>
        <v>36</v>
      </c>
      <c r="N474" t="s">
        <v>622</v>
      </c>
      <c r="R474">
        <v>473</v>
      </c>
    </row>
    <row r="475" spans="1:18" ht="15.75" thickTop="1" x14ac:dyDescent="0.25">
      <c r="B475" t="s">
        <v>180</v>
      </c>
      <c r="D475" s="3"/>
      <c r="F475" s="3"/>
      <c r="H475" s="3"/>
      <c r="I475" s="2"/>
      <c r="J475" s="6"/>
      <c r="K475" s="8">
        <f>C469-SUM(K472:K474)</f>
        <v>12</v>
      </c>
      <c r="N475" t="s">
        <v>622</v>
      </c>
      <c r="R475">
        <v>474</v>
      </c>
    </row>
    <row r="476" spans="1:18" s="13" customFormat="1" ht="13.5" thickBot="1" x14ac:dyDescent="0.25">
      <c r="A476" s="34"/>
      <c r="N476" t="s">
        <v>622</v>
      </c>
      <c r="R476">
        <v>475</v>
      </c>
    </row>
    <row r="477" spans="1:18" ht="17.25" thickTop="1" thickBot="1" x14ac:dyDescent="0.3">
      <c r="A477" s="30">
        <v>39</v>
      </c>
      <c r="B477" s="30"/>
      <c r="G477" t="s">
        <v>333</v>
      </c>
      <c r="J477" s="33">
        <v>25</v>
      </c>
      <c r="K477" t="s">
        <v>334</v>
      </c>
      <c r="L477" s="79">
        <f>J477/C478</f>
        <v>5</v>
      </c>
      <c r="N477" t="s">
        <v>622</v>
      </c>
      <c r="R477">
        <v>476</v>
      </c>
    </row>
    <row r="478" spans="1:18" ht="16.5" thickTop="1" thickBot="1" x14ac:dyDescent="0.25">
      <c r="A478" s="1">
        <f>A477</f>
        <v>39</v>
      </c>
      <c r="B478" s="27" t="s">
        <v>350</v>
      </c>
      <c r="C478" s="35">
        <v>5</v>
      </c>
      <c r="D478" t="s">
        <v>63</v>
      </c>
      <c r="G478" t="s">
        <v>332</v>
      </c>
      <c r="J478">
        <f>C479/(J477/C478)</f>
        <v>16</v>
      </c>
      <c r="K478" s="11"/>
      <c r="N478" t="s">
        <v>622</v>
      </c>
      <c r="R478">
        <v>477</v>
      </c>
    </row>
    <row r="479" spans="1:18" ht="14.25" thickTop="1" thickBot="1" x14ac:dyDescent="0.25">
      <c r="B479" t="s">
        <v>55</v>
      </c>
      <c r="C479" s="9">
        <v>80</v>
      </c>
      <c r="D479" t="s">
        <v>334</v>
      </c>
      <c r="K479" s="12"/>
      <c r="N479" t="s">
        <v>622</v>
      </c>
      <c r="R479">
        <v>478</v>
      </c>
    </row>
    <row r="480" spans="1:18" ht="6.75" customHeight="1" thickTop="1" x14ac:dyDescent="0.2">
      <c r="N480" t="s">
        <v>622</v>
      </c>
      <c r="R480">
        <v>479</v>
      </c>
    </row>
    <row r="481" spans="1:18" ht="29.25" customHeight="1" x14ac:dyDescent="0.2">
      <c r="C481" s="487" t="s">
        <v>284</v>
      </c>
      <c r="D481" s="488"/>
      <c r="E481" s="489" t="s">
        <v>285</v>
      </c>
      <c r="F481" s="487"/>
      <c r="G481" s="490" t="s">
        <v>286</v>
      </c>
      <c r="H481" s="491"/>
      <c r="I481" s="20" t="s">
        <v>287</v>
      </c>
      <c r="J481" s="21"/>
      <c r="K481" s="39" t="s">
        <v>288</v>
      </c>
      <c r="N481" t="s">
        <v>622</v>
      </c>
      <c r="R481">
        <v>480</v>
      </c>
    </row>
    <row r="482" spans="1:18" ht="15.75" thickBot="1" x14ac:dyDescent="0.3">
      <c r="A482" s="1">
        <v>108</v>
      </c>
      <c r="B482" t="s">
        <v>339</v>
      </c>
      <c r="C482" s="16">
        <v>7.5</v>
      </c>
      <c r="D482" s="7" t="s">
        <v>179</v>
      </c>
      <c r="E482" s="40">
        <f>$G482*C478</f>
        <v>3</v>
      </c>
      <c r="F482" s="3" t="s">
        <v>179</v>
      </c>
      <c r="G482" s="36">
        <v>0.6</v>
      </c>
      <c r="H482" s="3" t="s">
        <v>179</v>
      </c>
      <c r="I482" s="23">
        <f>E482*C479</f>
        <v>240</v>
      </c>
      <c r="J482" s="10" t="s">
        <v>61</v>
      </c>
      <c r="K482" s="8">
        <f>I482/C482</f>
        <v>32</v>
      </c>
      <c r="N482" t="s">
        <v>622</v>
      </c>
      <c r="R482">
        <v>481</v>
      </c>
    </row>
    <row r="483" spans="1:18" ht="16.5" thickTop="1" thickBot="1" x14ac:dyDescent="0.3">
      <c r="A483" s="1">
        <v>109</v>
      </c>
      <c r="B483" t="s">
        <v>340</v>
      </c>
      <c r="C483" s="16">
        <v>7.5</v>
      </c>
      <c r="D483" s="7" t="s">
        <v>179</v>
      </c>
      <c r="E483" s="40">
        <f>$G483*C478</f>
        <v>3</v>
      </c>
      <c r="F483" s="3" t="s">
        <v>179</v>
      </c>
      <c r="G483" s="36">
        <v>0.6</v>
      </c>
      <c r="H483" s="3" t="s">
        <v>179</v>
      </c>
      <c r="I483" s="23">
        <f>E483*C479</f>
        <v>240</v>
      </c>
      <c r="J483" s="10" t="s">
        <v>61</v>
      </c>
      <c r="K483" s="8">
        <f>I483/C483</f>
        <v>32</v>
      </c>
      <c r="N483" t="s">
        <v>622</v>
      </c>
      <c r="R483">
        <v>482</v>
      </c>
    </row>
    <row r="484" spans="1:18" ht="15.75" thickTop="1" x14ac:dyDescent="0.25">
      <c r="B484" t="s">
        <v>180</v>
      </c>
      <c r="D484" s="3"/>
      <c r="F484" s="3"/>
      <c r="H484" s="3"/>
      <c r="I484" s="2"/>
      <c r="J484" s="6"/>
      <c r="K484" s="8">
        <f>C479-SUM(K482:K483)</f>
        <v>16</v>
      </c>
      <c r="N484" t="s">
        <v>622</v>
      </c>
      <c r="R484">
        <v>483</v>
      </c>
    </row>
    <row r="485" spans="1:18" s="13" customFormat="1" ht="13.5" thickBot="1" x14ac:dyDescent="0.25">
      <c r="A485" s="34"/>
      <c r="N485" t="s">
        <v>622</v>
      </c>
      <c r="R485">
        <v>484</v>
      </c>
    </row>
    <row r="486" spans="1:18" ht="17.25" thickTop="1" thickBot="1" x14ac:dyDescent="0.3">
      <c r="A486" s="30">
        <v>40</v>
      </c>
      <c r="B486" s="30"/>
      <c r="G486" t="s">
        <v>333</v>
      </c>
      <c r="J486" s="33">
        <v>25</v>
      </c>
      <c r="K486" t="s">
        <v>334</v>
      </c>
      <c r="L486" s="79">
        <f>J486/C487</f>
        <v>2</v>
      </c>
      <c r="N486" t="s">
        <v>622</v>
      </c>
      <c r="R486">
        <v>485</v>
      </c>
    </row>
    <row r="487" spans="1:18" ht="16.5" thickTop="1" thickBot="1" x14ac:dyDescent="0.25">
      <c r="A487" s="1">
        <f>A486</f>
        <v>40</v>
      </c>
      <c r="B487" s="27" t="s">
        <v>351</v>
      </c>
      <c r="C487" s="35">
        <v>12.5</v>
      </c>
      <c r="D487" t="s">
        <v>63</v>
      </c>
      <c r="G487" t="s">
        <v>332</v>
      </c>
      <c r="J487">
        <f>C488/(J486/C487)</f>
        <v>25</v>
      </c>
      <c r="K487" s="11"/>
      <c r="N487" t="s">
        <v>622</v>
      </c>
      <c r="R487">
        <v>486</v>
      </c>
    </row>
    <row r="488" spans="1:18" ht="14.25" thickTop="1" thickBot="1" x14ac:dyDescent="0.25">
      <c r="B488" t="s">
        <v>55</v>
      </c>
      <c r="C488" s="9">
        <v>50</v>
      </c>
      <c r="D488" t="s">
        <v>334</v>
      </c>
      <c r="K488" s="12"/>
      <c r="N488" t="s">
        <v>622</v>
      </c>
      <c r="R488">
        <v>487</v>
      </c>
    </row>
    <row r="489" spans="1:18" ht="6.75" customHeight="1" thickTop="1" x14ac:dyDescent="0.2">
      <c r="N489" t="s">
        <v>622</v>
      </c>
      <c r="R489">
        <v>488</v>
      </c>
    </row>
    <row r="490" spans="1:18" ht="29.25" customHeight="1" x14ac:dyDescent="0.2">
      <c r="C490" s="487" t="s">
        <v>284</v>
      </c>
      <c r="D490" s="488"/>
      <c r="E490" s="489" t="s">
        <v>285</v>
      </c>
      <c r="F490" s="487"/>
      <c r="G490" s="490" t="s">
        <v>286</v>
      </c>
      <c r="H490" s="491"/>
      <c r="I490" s="20" t="s">
        <v>287</v>
      </c>
      <c r="J490" s="21"/>
      <c r="K490" s="39" t="s">
        <v>288</v>
      </c>
      <c r="L490" s="41" t="s">
        <v>352</v>
      </c>
      <c r="N490" t="s">
        <v>622</v>
      </c>
      <c r="R490">
        <v>489</v>
      </c>
    </row>
    <row r="491" spans="1:18" ht="15.75" thickBot="1" x14ac:dyDescent="0.3">
      <c r="A491" s="1">
        <v>53</v>
      </c>
      <c r="B491" t="s">
        <v>335</v>
      </c>
      <c r="C491" s="16">
        <v>100</v>
      </c>
      <c r="D491" s="7" t="s">
        <v>179</v>
      </c>
      <c r="E491" s="37">
        <f>$G491*C$487</f>
        <v>3.75</v>
      </c>
      <c r="F491" s="3" t="s">
        <v>179</v>
      </c>
      <c r="G491" s="36">
        <v>0.3</v>
      </c>
      <c r="H491" s="3" t="s">
        <v>179</v>
      </c>
      <c r="I491" s="23">
        <f>E491*C$488</f>
        <v>187.5</v>
      </c>
      <c r="J491" s="10" t="s">
        <v>61</v>
      </c>
      <c r="K491" s="15">
        <f t="shared" ref="K491:K498" si="6">I491/C491</f>
        <v>1.875</v>
      </c>
      <c r="L491" s="42">
        <v>37.380000000000003</v>
      </c>
      <c r="N491" t="s">
        <v>622</v>
      </c>
      <c r="R491">
        <v>490</v>
      </c>
    </row>
    <row r="492" spans="1:18" ht="16.5" thickTop="1" thickBot="1" x14ac:dyDescent="0.3">
      <c r="A492" s="1">
        <v>54</v>
      </c>
      <c r="B492" t="s">
        <v>336</v>
      </c>
      <c r="C492" s="16">
        <v>100</v>
      </c>
      <c r="D492" s="7" t="s">
        <v>179</v>
      </c>
      <c r="E492" s="37">
        <f t="shared" ref="E492:E498" si="7">$G492*C$487</f>
        <v>3.75</v>
      </c>
      <c r="F492" s="3" t="s">
        <v>179</v>
      </c>
      <c r="G492" s="36">
        <v>0.3</v>
      </c>
      <c r="H492" s="3" t="s">
        <v>179</v>
      </c>
      <c r="I492" s="23">
        <f t="shared" ref="I492:I498" si="8">E492*C$488</f>
        <v>187.5</v>
      </c>
      <c r="J492" s="10" t="s">
        <v>61</v>
      </c>
      <c r="K492" s="15">
        <f t="shared" si="6"/>
        <v>1.875</v>
      </c>
      <c r="L492" s="42">
        <v>36.450000000000003</v>
      </c>
      <c r="N492" t="s">
        <v>622</v>
      </c>
      <c r="R492">
        <v>491</v>
      </c>
    </row>
    <row r="493" spans="1:18" ht="16.5" thickTop="1" thickBot="1" x14ac:dyDescent="0.3">
      <c r="A493" s="1">
        <v>52</v>
      </c>
      <c r="B493" t="s">
        <v>337</v>
      </c>
      <c r="C493" s="16">
        <v>100</v>
      </c>
      <c r="D493" s="7" t="s">
        <v>179</v>
      </c>
      <c r="E493" s="37">
        <f t="shared" si="7"/>
        <v>3.75</v>
      </c>
      <c r="F493" s="3" t="s">
        <v>179</v>
      </c>
      <c r="G493" s="36">
        <v>0.3</v>
      </c>
      <c r="H493" s="3" t="s">
        <v>179</v>
      </c>
      <c r="I493" s="23">
        <f t="shared" si="8"/>
        <v>187.5</v>
      </c>
      <c r="J493" s="10" t="s">
        <v>61</v>
      </c>
      <c r="K493" s="15">
        <f t="shared" si="6"/>
        <v>1.875</v>
      </c>
      <c r="L493" s="42">
        <v>36.090000000000003</v>
      </c>
      <c r="N493" t="s">
        <v>622</v>
      </c>
      <c r="R493">
        <v>492</v>
      </c>
    </row>
    <row r="494" spans="1:18" ht="16.5" thickTop="1" thickBot="1" x14ac:dyDescent="0.3">
      <c r="A494" s="1">
        <v>55</v>
      </c>
      <c r="B494" t="s">
        <v>339</v>
      </c>
      <c r="C494" s="16">
        <v>100</v>
      </c>
      <c r="D494" s="7" t="s">
        <v>179</v>
      </c>
      <c r="E494" s="37">
        <f t="shared" si="7"/>
        <v>7.5</v>
      </c>
      <c r="F494" s="3" t="s">
        <v>179</v>
      </c>
      <c r="G494" s="36">
        <v>0.6</v>
      </c>
      <c r="H494" s="3" t="s">
        <v>179</v>
      </c>
      <c r="I494" s="23">
        <f t="shared" si="8"/>
        <v>375</v>
      </c>
      <c r="J494" s="10" t="s">
        <v>61</v>
      </c>
      <c r="K494" s="15">
        <f t="shared" si="6"/>
        <v>3.75</v>
      </c>
      <c r="L494" s="42">
        <v>29.58</v>
      </c>
      <c r="N494" t="s">
        <v>622</v>
      </c>
      <c r="R494">
        <v>493</v>
      </c>
    </row>
    <row r="495" spans="1:18" ht="16.5" thickTop="1" thickBot="1" x14ac:dyDescent="0.3">
      <c r="A495" s="1">
        <v>56</v>
      </c>
      <c r="B495" t="s">
        <v>340</v>
      </c>
      <c r="C495" s="16">
        <v>100</v>
      </c>
      <c r="D495" s="7" t="s">
        <v>179</v>
      </c>
      <c r="E495" s="37">
        <f t="shared" si="7"/>
        <v>7.5</v>
      </c>
      <c r="F495" s="3" t="s">
        <v>179</v>
      </c>
      <c r="G495" s="36">
        <v>0.6</v>
      </c>
      <c r="H495" s="3" t="s">
        <v>179</v>
      </c>
      <c r="I495" s="23">
        <f t="shared" si="8"/>
        <v>375</v>
      </c>
      <c r="J495" s="10" t="s">
        <v>61</v>
      </c>
      <c r="K495" s="15">
        <f t="shared" si="6"/>
        <v>3.75</v>
      </c>
      <c r="L495" s="42">
        <v>28.51</v>
      </c>
      <c r="N495" t="s">
        <v>622</v>
      </c>
      <c r="R495">
        <v>494</v>
      </c>
    </row>
    <row r="496" spans="1:18" ht="16.5" thickTop="1" thickBot="1" x14ac:dyDescent="0.3">
      <c r="A496" s="1">
        <v>44</v>
      </c>
      <c r="B496" t="s">
        <v>353</v>
      </c>
      <c r="C496" s="16">
        <v>100</v>
      </c>
      <c r="D496" s="7" t="s">
        <v>179</v>
      </c>
      <c r="E496" s="37">
        <f t="shared" si="7"/>
        <v>0.75</v>
      </c>
      <c r="F496" s="3" t="s">
        <v>179</v>
      </c>
      <c r="G496" s="36">
        <v>0.06</v>
      </c>
      <c r="H496" s="3" t="s">
        <v>179</v>
      </c>
      <c r="I496" s="23">
        <f t="shared" si="8"/>
        <v>37.5</v>
      </c>
      <c r="J496" s="10" t="s">
        <v>61</v>
      </c>
      <c r="K496" s="15">
        <f t="shared" si="6"/>
        <v>0.375</v>
      </c>
      <c r="L496" s="42">
        <v>39.43</v>
      </c>
      <c r="N496" t="s">
        <v>622</v>
      </c>
      <c r="R496">
        <v>495</v>
      </c>
    </row>
    <row r="497" spans="1:18" ht="16.5" thickTop="1" thickBot="1" x14ac:dyDescent="0.3">
      <c r="A497" s="1">
        <v>45</v>
      </c>
      <c r="B497" t="s">
        <v>354</v>
      </c>
      <c r="C497" s="16">
        <v>100</v>
      </c>
      <c r="D497" s="7" t="s">
        <v>179</v>
      </c>
      <c r="E497" s="37">
        <f t="shared" si="7"/>
        <v>0.75</v>
      </c>
      <c r="F497" s="3" t="s">
        <v>179</v>
      </c>
      <c r="G497" s="36">
        <v>0.06</v>
      </c>
      <c r="H497" s="3" t="s">
        <v>179</v>
      </c>
      <c r="I497" s="23">
        <f t="shared" si="8"/>
        <v>37.5</v>
      </c>
      <c r="J497" s="10" t="s">
        <v>61</v>
      </c>
      <c r="K497" s="15">
        <f t="shared" si="6"/>
        <v>0.375</v>
      </c>
      <c r="L497" s="42">
        <v>37.380000000000003</v>
      </c>
      <c r="N497" t="s">
        <v>622</v>
      </c>
      <c r="R497">
        <v>496</v>
      </c>
    </row>
    <row r="498" spans="1:18" ht="16.5" thickTop="1" thickBot="1" x14ac:dyDescent="0.3">
      <c r="A498" s="1">
        <v>46</v>
      </c>
      <c r="B498" t="s">
        <v>355</v>
      </c>
      <c r="C498" s="16">
        <v>100</v>
      </c>
      <c r="D498" s="7" t="s">
        <v>179</v>
      </c>
      <c r="E498" s="37">
        <f t="shared" si="7"/>
        <v>0.75</v>
      </c>
      <c r="F498" s="3" t="s">
        <v>179</v>
      </c>
      <c r="G498" s="36">
        <v>0.06</v>
      </c>
      <c r="H498" s="3" t="s">
        <v>179</v>
      </c>
      <c r="I498" s="23">
        <f t="shared" si="8"/>
        <v>37.5</v>
      </c>
      <c r="J498" s="10" t="s">
        <v>61</v>
      </c>
      <c r="K498" s="15">
        <f t="shared" si="6"/>
        <v>0.375</v>
      </c>
      <c r="L498" s="42">
        <v>38.06</v>
      </c>
      <c r="N498" t="s">
        <v>622</v>
      </c>
      <c r="R498">
        <v>497</v>
      </c>
    </row>
    <row r="499" spans="1:18" ht="15.75" thickTop="1" x14ac:dyDescent="0.25">
      <c r="B499" t="s">
        <v>180</v>
      </c>
      <c r="D499" s="3"/>
      <c r="F499" s="3"/>
      <c r="H499" s="3"/>
      <c r="I499" s="2"/>
      <c r="J499" s="6"/>
      <c r="K499" s="8">
        <f>C488-SUM(K491:K498)</f>
        <v>35.75</v>
      </c>
      <c r="N499" t="s">
        <v>622</v>
      </c>
      <c r="R499">
        <v>498</v>
      </c>
    </row>
    <row r="500" spans="1:18" s="13" customFormat="1" ht="13.5" thickBot="1" x14ac:dyDescent="0.25">
      <c r="A500" s="34"/>
      <c r="N500" t="s">
        <v>622</v>
      </c>
      <c r="R500">
        <v>499</v>
      </c>
    </row>
    <row r="501" spans="1:18" ht="17.25" thickTop="1" thickBot="1" x14ac:dyDescent="0.3">
      <c r="A501" s="30">
        <v>41</v>
      </c>
      <c r="B501" s="30"/>
      <c r="G501" t="s">
        <v>333</v>
      </c>
      <c r="J501" s="33">
        <v>25</v>
      </c>
      <c r="K501" t="s">
        <v>334</v>
      </c>
      <c r="L501" s="79">
        <f>J501/C502</f>
        <v>6</v>
      </c>
      <c r="N501" s="24" t="s">
        <v>1969</v>
      </c>
      <c r="R501">
        <v>500</v>
      </c>
    </row>
    <row r="502" spans="1:18" ht="16.5" thickTop="1" thickBot="1" x14ac:dyDescent="0.25">
      <c r="A502" s="1">
        <f>A501</f>
        <v>41</v>
      </c>
      <c r="B502" s="27" t="s">
        <v>347</v>
      </c>
      <c r="C502" s="35">
        <v>4.166666666666667</v>
      </c>
      <c r="D502" t="s">
        <v>63</v>
      </c>
      <c r="G502" t="s">
        <v>332</v>
      </c>
      <c r="J502">
        <f>C503/(J501/C502)</f>
        <v>15</v>
      </c>
      <c r="K502" s="11"/>
      <c r="N502" s="24" t="s">
        <v>1969</v>
      </c>
      <c r="R502">
        <v>501</v>
      </c>
    </row>
    <row r="503" spans="1:18" ht="14.25" thickTop="1" thickBot="1" x14ac:dyDescent="0.25">
      <c r="B503" t="s">
        <v>55</v>
      </c>
      <c r="C503" s="9">
        <v>90</v>
      </c>
      <c r="D503" t="s">
        <v>334</v>
      </c>
      <c r="K503" s="12"/>
      <c r="N503" s="24" t="s">
        <v>1969</v>
      </c>
      <c r="R503">
        <v>502</v>
      </c>
    </row>
    <row r="504" spans="1:18" ht="6.75" customHeight="1" thickTop="1" x14ac:dyDescent="0.2">
      <c r="N504" s="24" t="s">
        <v>1969</v>
      </c>
      <c r="R504">
        <v>503</v>
      </c>
    </row>
    <row r="505" spans="1:18" ht="29.25" customHeight="1" x14ac:dyDescent="0.2">
      <c r="C505" s="487" t="s">
        <v>284</v>
      </c>
      <c r="D505" s="488"/>
      <c r="E505" s="489" t="s">
        <v>285</v>
      </c>
      <c r="F505" s="487"/>
      <c r="G505" s="490" t="s">
        <v>286</v>
      </c>
      <c r="H505" s="491"/>
      <c r="I505" s="20" t="s">
        <v>287</v>
      </c>
      <c r="J505" s="21"/>
      <c r="K505" s="39" t="s">
        <v>288</v>
      </c>
      <c r="N505" s="24" t="s">
        <v>1969</v>
      </c>
      <c r="R505">
        <v>504</v>
      </c>
    </row>
    <row r="506" spans="1:18" ht="15.75" thickBot="1" x14ac:dyDescent="0.3">
      <c r="A506" s="1">
        <v>113</v>
      </c>
      <c r="B506" t="s">
        <v>325</v>
      </c>
      <c r="C506" s="16">
        <v>15</v>
      </c>
      <c r="D506" s="7" t="s">
        <v>179</v>
      </c>
      <c r="E506" s="37">
        <f t="shared" ref="E506:E511" si="9">$G506*C$502</f>
        <v>3.3333333333333339</v>
      </c>
      <c r="F506" s="3" t="s">
        <v>179</v>
      </c>
      <c r="G506" s="36">
        <v>0.8</v>
      </c>
      <c r="H506" s="3" t="s">
        <v>179</v>
      </c>
      <c r="I506" s="23">
        <f t="shared" ref="I506:I511" si="10">E506*C$503</f>
        <v>300.00000000000006</v>
      </c>
      <c r="J506" s="10" t="s">
        <v>61</v>
      </c>
      <c r="K506" s="15">
        <f t="shared" ref="K506:K511" si="11">I506/C506</f>
        <v>20.000000000000004</v>
      </c>
      <c r="N506" s="24" t="s">
        <v>1969</v>
      </c>
      <c r="R506">
        <v>505</v>
      </c>
    </row>
    <row r="507" spans="1:18" ht="16.5" thickTop="1" thickBot="1" x14ac:dyDescent="0.3">
      <c r="A507" s="1">
        <v>114</v>
      </c>
      <c r="B507" t="s">
        <v>324</v>
      </c>
      <c r="C507" s="16">
        <v>15</v>
      </c>
      <c r="D507" s="7" t="s">
        <v>179</v>
      </c>
      <c r="E507" s="37">
        <f t="shared" si="9"/>
        <v>3.3333333333333339</v>
      </c>
      <c r="F507" s="3" t="s">
        <v>179</v>
      </c>
      <c r="G507" s="36">
        <v>0.8</v>
      </c>
      <c r="H507" s="3" t="s">
        <v>179</v>
      </c>
      <c r="I507" s="23">
        <f t="shared" si="10"/>
        <v>300.00000000000006</v>
      </c>
      <c r="J507" s="10" t="s">
        <v>61</v>
      </c>
      <c r="K507" s="15">
        <f t="shared" si="11"/>
        <v>20.000000000000004</v>
      </c>
      <c r="N507" s="24" t="s">
        <v>1969</v>
      </c>
      <c r="R507">
        <v>506</v>
      </c>
    </row>
    <row r="508" spans="1:18" ht="16.5" thickTop="1" thickBot="1" x14ac:dyDescent="0.3">
      <c r="A508" s="1">
        <v>115</v>
      </c>
      <c r="B508" t="s">
        <v>326</v>
      </c>
      <c r="C508" s="16">
        <v>2.5</v>
      </c>
      <c r="D508" s="7" t="s">
        <v>179</v>
      </c>
      <c r="E508" s="37">
        <f t="shared" si="9"/>
        <v>0.33333333333333337</v>
      </c>
      <c r="F508" s="3" t="s">
        <v>179</v>
      </c>
      <c r="G508" s="36">
        <v>0.08</v>
      </c>
      <c r="H508" s="3" t="s">
        <v>179</v>
      </c>
      <c r="I508" s="23">
        <f t="shared" si="10"/>
        <v>30.000000000000004</v>
      </c>
      <c r="J508" s="10" t="s">
        <v>61</v>
      </c>
      <c r="K508" s="15">
        <f t="shared" si="11"/>
        <v>12.000000000000002</v>
      </c>
      <c r="N508" s="24" t="s">
        <v>1969</v>
      </c>
      <c r="R508">
        <v>507</v>
      </c>
    </row>
    <row r="509" spans="1:18" ht="16.5" thickTop="1" thickBot="1" x14ac:dyDescent="0.3">
      <c r="A509" s="1">
        <v>116</v>
      </c>
      <c r="B509" t="s">
        <v>327</v>
      </c>
      <c r="C509" s="16">
        <v>2.5</v>
      </c>
      <c r="D509" s="7" t="s">
        <v>179</v>
      </c>
      <c r="E509" s="37">
        <f t="shared" si="9"/>
        <v>0.33333333333333337</v>
      </c>
      <c r="F509" s="3" t="s">
        <v>179</v>
      </c>
      <c r="G509" s="36">
        <v>0.08</v>
      </c>
      <c r="H509" s="3" t="s">
        <v>179</v>
      </c>
      <c r="I509" s="23">
        <f t="shared" si="10"/>
        <v>30.000000000000004</v>
      </c>
      <c r="J509" s="10" t="s">
        <v>61</v>
      </c>
      <c r="K509" s="15">
        <f t="shared" si="11"/>
        <v>12.000000000000002</v>
      </c>
      <c r="N509" s="24" t="s">
        <v>1969</v>
      </c>
      <c r="R509">
        <v>508</v>
      </c>
    </row>
    <row r="510" spans="1:18" ht="16.5" thickTop="1" thickBot="1" x14ac:dyDescent="0.3">
      <c r="A510" s="1">
        <v>117</v>
      </c>
      <c r="B510" t="s">
        <v>328</v>
      </c>
      <c r="C510" s="16">
        <v>2.5</v>
      </c>
      <c r="D510" s="7" t="s">
        <v>179</v>
      </c>
      <c r="E510" s="37">
        <f t="shared" si="9"/>
        <v>0.33333333333333337</v>
      </c>
      <c r="F510" s="3" t="s">
        <v>179</v>
      </c>
      <c r="G510" s="36">
        <v>0.08</v>
      </c>
      <c r="H510" s="3" t="s">
        <v>179</v>
      </c>
      <c r="I510" s="23">
        <f t="shared" si="10"/>
        <v>30.000000000000004</v>
      </c>
      <c r="J510" s="10" t="s">
        <v>61</v>
      </c>
      <c r="K510" s="15">
        <f t="shared" si="11"/>
        <v>12.000000000000002</v>
      </c>
      <c r="N510" s="24" t="s">
        <v>1969</v>
      </c>
      <c r="R510">
        <v>509</v>
      </c>
    </row>
    <row r="511" spans="1:18" ht="16.5" thickTop="1" thickBot="1" x14ac:dyDescent="0.3">
      <c r="A511" s="1">
        <v>118</v>
      </c>
      <c r="B511" t="s">
        <v>329</v>
      </c>
      <c r="C511" s="16">
        <v>2.5</v>
      </c>
      <c r="D511" s="7" t="s">
        <v>179</v>
      </c>
      <c r="E511" s="37">
        <f t="shared" si="9"/>
        <v>0.33333333333333337</v>
      </c>
      <c r="F511" s="3" t="s">
        <v>179</v>
      </c>
      <c r="G511" s="36">
        <v>0.08</v>
      </c>
      <c r="H511" s="3" t="s">
        <v>179</v>
      </c>
      <c r="I511" s="23">
        <f t="shared" si="10"/>
        <v>30.000000000000004</v>
      </c>
      <c r="J511" s="10" t="s">
        <v>61</v>
      </c>
      <c r="K511" s="15">
        <f t="shared" si="11"/>
        <v>12.000000000000002</v>
      </c>
      <c r="N511" s="24" t="s">
        <v>1969</v>
      </c>
      <c r="R511">
        <v>510</v>
      </c>
    </row>
    <row r="512" spans="1:18" ht="15.75" thickTop="1" x14ac:dyDescent="0.25">
      <c r="B512" t="s">
        <v>180</v>
      </c>
      <c r="D512" s="3"/>
      <c r="F512" s="3"/>
      <c r="H512" s="3"/>
      <c r="I512" s="2"/>
      <c r="J512" s="6"/>
      <c r="K512" s="8">
        <f>C503-SUM(K506:K511)</f>
        <v>1.9999999999999858</v>
      </c>
      <c r="N512" s="24" t="s">
        <v>1969</v>
      </c>
      <c r="R512">
        <v>511</v>
      </c>
    </row>
    <row r="513" spans="1:18" s="13" customFormat="1" ht="13.5" thickBot="1" x14ac:dyDescent="0.25">
      <c r="A513" s="34"/>
      <c r="N513" s="24" t="s">
        <v>1969</v>
      </c>
      <c r="R513">
        <v>512</v>
      </c>
    </row>
    <row r="514" spans="1:18" ht="17.25" thickTop="1" thickBot="1" x14ac:dyDescent="0.3">
      <c r="A514" s="30">
        <v>42</v>
      </c>
      <c r="B514" s="30"/>
      <c r="G514" t="s">
        <v>333</v>
      </c>
      <c r="J514" s="33">
        <v>25</v>
      </c>
      <c r="K514" t="s">
        <v>334</v>
      </c>
      <c r="L514" s="79">
        <f>J514/C515</f>
        <v>2</v>
      </c>
      <c r="N514" s="24" t="s">
        <v>884</v>
      </c>
      <c r="R514">
        <v>513</v>
      </c>
    </row>
    <row r="515" spans="1:18" ht="16.5" thickTop="1" thickBot="1" x14ac:dyDescent="0.25">
      <c r="A515" s="1">
        <f>A514</f>
        <v>42</v>
      </c>
      <c r="B515" s="27" t="s">
        <v>436</v>
      </c>
      <c r="C515" s="9">
        <v>12.5</v>
      </c>
      <c r="D515" t="s">
        <v>63</v>
      </c>
      <c r="G515" t="s">
        <v>332</v>
      </c>
      <c r="J515">
        <f>C516/(J514/C515)</f>
        <v>100</v>
      </c>
      <c r="K515" s="11"/>
      <c r="N515" s="24" t="s">
        <v>884</v>
      </c>
      <c r="R515">
        <v>514</v>
      </c>
    </row>
    <row r="516" spans="1:18" ht="14.25" thickTop="1" thickBot="1" x14ac:dyDescent="0.25">
      <c r="B516" t="s">
        <v>55</v>
      </c>
      <c r="C516" s="9">
        <v>200</v>
      </c>
      <c r="D516" t="s">
        <v>53</v>
      </c>
      <c r="K516" s="12"/>
      <c r="N516" s="24" t="s">
        <v>884</v>
      </c>
      <c r="R516">
        <v>515</v>
      </c>
    </row>
    <row r="517" spans="1:18" ht="13.5" thickTop="1" x14ac:dyDescent="0.2">
      <c r="N517" s="24" t="s">
        <v>884</v>
      </c>
      <c r="R517">
        <v>516</v>
      </c>
    </row>
    <row r="518" spans="1:18" x14ac:dyDescent="0.2">
      <c r="C518" s="4" t="s">
        <v>56</v>
      </c>
      <c r="D518" s="18"/>
      <c r="E518" s="4" t="s">
        <v>69</v>
      </c>
      <c r="F518" s="19"/>
      <c r="G518" s="4" t="s">
        <v>70</v>
      </c>
      <c r="H518" s="19"/>
      <c r="I518" s="20" t="s">
        <v>60</v>
      </c>
      <c r="J518" s="21" t="s">
        <v>62</v>
      </c>
      <c r="K518" s="22" t="s">
        <v>64</v>
      </c>
      <c r="N518" s="24" t="s">
        <v>884</v>
      </c>
      <c r="R518">
        <v>517</v>
      </c>
    </row>
    <row r="519" spans="1:18" ht="15.75" thickBot="1" x14ac:dyDescent="0.3">
      <c r="A519" s="1">
        <v>19</v>
      </c>
      <c r="B519" t="s">
        <v>99</v>
      </c>
      <c r="C519" s="16">
        <v>100</v>
      </c>
      <c r="D519" s="7" t="s">
        <v>59</v>
      </c>
      <c r="E519" s="25">
        <f>$G519*C515</f>
        <v>10</v>
      </c>
      <c r="F519" s="3" t="s">
        <v>59</v>
      </c>
      <c r="G519" s="36">
        <v>0.8</v>
      </c>
      <c r="H519" s="3" t="s">
        <v>59</v>
      </c>
      <c r="I519" s="23">
        <f>E519*C516</f>
        <v>2000</v>
      </c>
      <c r="J519" s="10" t="s">
        <v>61</v>
      </c>
      <c r="K519" s="8">
        <f>I519/C519</f>
        <v>20</v>
      </c>
      <c r="N519" s="24" t="s">
        <v>884</v>
      </c>
      <c r="R519">
        <v>518</v>
      </c>
    </row>
    <row r="520" spans="1:18" ht="16.5" thickTop="1" thickBot="1" x14ac:dyDescent="0.3">
      <c r="A520" s="1">
        <v>20</v>
      </c>
      <c r="B520" t="s">
        <v>100</v>
      </c>
      <c r="C520" s="14">
        <v>100</v>
      </c>
      <c r="D520" s="7" t="s">
        <v>59</v>
      </c>
      <c r="E520" s="25">
        <f>$G520*C515</f>
        <v>10</v>
      </c>
      <c r="F520" s="3" t="s">
        <v>59</v>
      </c>
      <c r="G520" s="36">
        <v>0.8</v>
      </c>
      <c r="H520" s="3" t="s">
        <v>59</v>
      </c>
      <c r="I520" s="23">
        <f>E520*C516</f>
        <v>2000</v>
      </c>
      <c r="J520" s="10" t="s">
        <v>61</v>
      </c>
      <c r="K520" s="8">
        <f>I520/C520</f>
        <v>20</v>
      </c>
      <c r="N520" s="24" t="s">
        <v>884</v>
      </c>
      <c r="R520">
        <v>519</v>
      </c>
    </row>
    <row r="521" spans="1:18" ht="16.5" thickTop="1" thickBot="1" x14ac:dyDescent="0.3">
      <c r="A521" s="1">
        <v>23</v>
      </c>
      <c r="B521" s="78" t="s">
        <v>98</v>
      </c>
      <c r="C521" s="14">
        <v>100</v>
      </c>
      <c r="D521" s="7" t="s">
        <v>59</v>
      </c>
      <c r="E521" s="25">
        <f>$G521*C515</f>
        <v>1.25</v>
      </c>
      <c r="F521" s="3" t="s">
        <v>59</v>
      </c>
      <c r="G521" s="35">
        <v>0.1</v>
      </c>
      <c r="H521" s="3" t="s">
        <v>59</v>
      </c>
      <c r="I521" s="23">
        <f>E521*C516</f>
        <v>250</v>
      </c>
      <c r="J521" s="10" t="s">
        <v>61</v>
      </c>
      <c r="K521" s="15">
        <f>I521/C521</f>
        <v>2.5</v>
      </c>
      <c r="N521" s="24" t="s">
        <v>884</v>
      </c>
      <c r="R521">
        <v>520</v>
      </c>
    </row>
    <row r="522" spans="1:18" ht="16.5" thickTop="1" thickBot="1" x14ac:dyDescent="0.3">
      <c r="A522" s="1">
        <v>71</v>
      </c>
      <c r="B522" s="78" t="s">
        <v>356</v>
      </c>
      <c r="C522" s="14">
        <v>100</v>
      </c>
      <c r="D522" s="7" t="s">
        <v>59</v>
      </c>
      <c r="E522" s="26">
        <f>$G522*C515</f>
        <v>1.25</v>
      </c>
      <c r="F522" s="3" t="s">
        <v>59</v>
      </c>
      <c r="G522" s="35">
        <v>0.1</v>
      </c>
      <c r="H522" s="3" t="s">
        <v>59</v>
      </c>
      <c r="I522" s="23">
        <f>E522*C516</f>
        <v>250</v>
      </c>
      <c r="J522" s="10" t="s">
        <v>61</v>
      </c>
      <c r="K522" s="15">
        <f>I522/C522</f>
        <v>2.5</v>
      </c>
      <c r="N522" s="24" t="s">
        <v>884</v>
      </c>
      <c r="R522">
        <v>521</v>
      </c>
    </row>
    <row r="523" spans="1:18" ht="15.75" thickTop="1" x14ac:dyDescent="0.25">
      <c r="B523" t="s">
        <v>180</v>
      </c>
      <c r="D523" s="3"/>
      <c r="F523" s="3"/>
      <c r="H523" s="3"/>
      <c r="I523" s="2"/>
      <c r="J523" s="6"/>
      <c r="K523" s="8">
        <f>C516-SUM(K519:K522)</f>
        <v>155</v>
      </c>
      <c r="N523" s="24" t="s">
        <v>884</v>
      </c>
      <c r="R523">
        <v>522</v>
      </c>
    </row>
    <row r="524" spans="1:18" s="13" customFormat="1" ht="13.5" thickBot="1" x14ac:dyDescent="0.25">
      <c r="A524" s="34"/>
      <c r="N524" s="24" t="s">
        <v>884</v>
      </c>
      <c r="R524">
        <v>523</v>
      </c>
    </row>
    <row r="525" spans="1:18" ht="17.25" thickTop="1" thickBot="1" x14ac:dyDescent="0.3">
      <c r="A525" s="30">
        <v>43</v>
      </c>
      <c r="B525" s="30"/>
      <c r="G525" t="s">
        <v>333</v>
      </c>
      <c r="J525" s="33">
        <v>25</v>
      </c>
      <c r="K525" t="s">
        <v>334</v>
      </c>
      <c r="L525" s="79">
        <f>J525/C526</f>
        <v>2</v>
      </c>
      <c r="N525" s="24" t="s">
        <v>884</v>
      </c>
      <c r="R525">
        <v>524</v>
      </c>
    </row>
    <row r="526" spans="1:18" ht="16.5" thickTop="1" thickBot="1" x14ac:dyDescent="0.25">
      <c r="A526" s="1">
        <f>A525</f>
        <v>43</v>
      </c>
      <c r="B526" s="27" t="s">
        <v>434</v>
      </c>
      <c r="C526" s="9">
        <v>12.5</v>
      </c>
      <c r="D526" t="s">
        <v>63</v>
      </c>
      <c r="G526" t="s">
        <v>332</v>
      </c>
      <c r="J526">
        <f>C527/(J525/C526)</f>
        <v>100</v>
      </c>
      <c r="K526" s="11"/>
      <c r="N526" s="24" t="s">
        <v>884</v>
      </c>
      <c r="R526">
        <v>525</v>
      </c>
    </row>
    <row r="527" spans="1:18" ht="14.25" thickTop="1" thickBot="1" x14ac:dyDescent="0.25">
      <c r="B527" t="s">
        <v>55</v>
      </c>
      <c r="C527" s="9">
        <v>200</v>
      </c>
      <c r="D527" t="s">
        <v>53</v>
      </c>
      <c r="K527" s="12"/>
      <c r="N527" s="24" t="s">
        <v>884</v>
      </c>
      <c r="R527">
        <v>526</v>
      </c>
    </row>
    <row r="528" spans="1:18" ht="6" customHeight="1" thickTop="1" x14ac:dyDescent="0.2">
      <c r="N528" s="24" t="s">
        <v>884</v>
      </c>
      <c r="R528">
        <v>527</v>
      </c>
    </row>
    <row r="529" spans="1:18" x14ac:dyDescent="0.2">
      <c r="C529" s="4" t="s">
        <v>56</v>
      </c>
      <c r="D529" s="18"/>
      <c r="E529" s="4" t="s">
        <v>69</v>
      </c>
      <c r="F529" s="19"/>
      <c r="G529" s="4" t="s">
        <v>70</v>
      </c>
      <c r="H529" s="19"/>
      <c r="I529" s="20" t="s">
        <v>60</v>
      </c>
      <c r="J529" s="21" t="s">
        <v>62</v>
      </c>
      <c r="K529" s="22" t="s">
        <v>64</v>
      </c>
      <c r="N529" s="24" t="s">
        <v>884</v>
      </c>
      <c r="R529">
        <v>528</v>
      </c>
    </row>
    <row r="530" spans="1:18" ht="15.75" thickBot="1" x14ac:dyDescent="0.3">
      <c r="A530" s="1">
        <v>21</v>
      </c>
      <c r="B530" t="s">
        <v>101</v>
      </c>
      <c r="C530" s="16">
        <v>100</v>
      </c>
      <c r="D530" s="7" t="s">
        <v>59</v>
      </c>
      <c r="E530" s="25">
        <f>$G530*C526</f>
        <v>10</v>
      </c>
      <c r="F530" s="3" t="s">
        <v>59</v>
      </c>
      <c r="G530" s="17">
        <v>0.8</v>
      </c>
      <c r="H530" s="3" t="s">
        <v>59</v>
      </c>
      <c r="I530" s="23">
        <f>E530*C527</f>
        <v>2000</v>
      </c>
      <c r="J530" s="10" t="s">
        <v>61</v>
      </c>
      <c r="K530" s="8">
        <f>I530/C530</f>
        <v>20</v>
      </c>
      <c r="N530" s="24" t="s">
        <v>884</v>
      </c>
      <c r="R530">
        <v>529</v>
      </c>
    </row>
    <row r="531" spans="1:18" ht="16.5" thickTop="1" thickBot="1" x14ac:dyDescent="0.3">
      <c r="A531" s="1">
        <v>22</v>
      </c>
      <c r="B531" t="s">
        <v>124</v>
      </c>
      <c r="C531" s="14">
        <v>100</v>
      </c>
      <c r="D531" s="7" t="s">
        <v>59</v>
      </c>
      <c r="E531" s="25">
        <f>$G531*C526</f>
        <v>10</v>
      </c>
      <c r="F531" s="3" t="s">
        <v>59</v>
      </c>
      <c r="G531" s="17">
        <v>0.8</v>
      </c>
      <c r="H531" s="3" t="s">
        <v>59</v>
      </c>
      <c r="I531" s="23">
        <f>E531*C527</f>
        <v>2000</v>
      </c>
      <c r="J531" s="10" t="s">
        <v>61</v>
      </c>
      <c r="K531" s="8">
        <f>I531/C531</f>
        <v>20</v>
      </c>
      <c r="N531" s="24" t="s">
        <v>884</v>
      </c>
      <c r="R531">
        <v>530</v>
      </c>
    </row>
    <row r="532" spans="1:18" ht="16.5" thickTop="1" thickBot="1" x14ac:dyDescent="0.3">
      <c r="A532" s="1">
        <v>23</v>
      </c>
      <c r="B532" s="78" t="s">
        <v>98</v>
      </c>
      <c r="C532" s="14">
        <v>100</v>
      </c>
      <c r="D532" s="7" t="s">
        <v>59</v>
      </c>
      <c r="E532" s="26">
        <f>$G532*C526</f>
        <v>1.25</v>
      </c>
      <c r="F532" s="3" t="s">
        <v>59</v>
      </c>
      <c r="G532" s="9">
        <v>0.1</v>
      </c>
      <c r="H532" s="3" t="s">
        <v>59</v>
      </c>
      <c r="I532" s="23">
        <f>E532*C527</f>
        <v>250</v>
      </c>
      <c r="J532" s="10" t="s">
        <v>61</v>
      </c>
      <c r="K532" s="15">
        <f>I532/C532</f>
        <v>2.5</v>
      </c>
      <c r="N532" s="24" t="s">
        <v>884</v>
      </c>
      <c r="R532">
        <v>531</v>
      </c>
    </row>
    <row r="533" spans="1:18" ht="16.5" thickTop="1" thickBot="1" x14ac:dyDescent="0.3">
      <c r="A533" s="1">
        <v>71</v>
      </c>
      <c r="B533" s="78" t="s">
        <v>590</v>
      </c>
      <c r="C533" s="14">
        <v>100</v>
      </c>
      <c r="D533" s="7" t="s">
        <v>59</v>
      </c>
      <c r="E533" s="26">
        <f>$G533*C526</f>
        <v>1.25</v>
      </c>
      <c r="F533" s="3" t="s">
        <v>59</v>
      </c>
      <c r="G533" s="35">
        <v>0.1</v>
      </c>
      <c r="H533" s="3" t="s">
        <v>59</v>
      </c>
      <c r="I533" s="23">
        <f>E533*C527</f>
        <v>250</v>
      </c>
      <c r="J533" s="10" t="s">
        <v>61</v>
      </c>
      <c r="K533" s="15">
        <f>I533/C533</f>
        <v>2.5</v>
      </c>
      <c r="N533" s="24" t="s">
        <v>884</v>
      </c>
      <c r="R533">
        <v>532</v>
      </c>
    </row>
    <row r="534" spans="1:18" ht="15.75" thickTop="1" x14ac:dyDescent="0.25">
      <c r="B534" t="s">
        <v>180</v>
      </c>
      <c r="D534" s="3"/>
      <c r="F534" s="3"/>
      <c r="H534" s="3"/>
      <c r="I534" s="2"/>
      <c r="J534" s="6"/>
      <c r="K534" s="8">
        <f>C527-SUM(K530:K533)</f>
        <v>155</v>
      </c>
      <c r="N534" s="24" t="s">
        <v>884</v>
      </c>
      <c r="R534">
        <v>533</v>
      </c>
    </row>
    <row r="535" spans="1:18" s="13" customFormat="1" ht="13.5" thickBot="1" x14ac:dyDescent="0.25">
      <c r="A535" s="34"/>
      <c r="N535" s="24" t="s">
        <v>884</v>
      </c>
      <c r="R535">
        <v>534</v>
      </c>
    </row>
    <row r="536" spans="1:18" ht="17.25" thickTop="1" thickBot="1" x14ac:dyDescent="0.3">
      <c r="A536" s="30">
        <v>44</v>
      </c>
      <c r="B536" s="30"/>
      <c r="G536" t="s">
        <v>333</v>
      </c>
      <c r="J536" s="33">
        <v>25</v>
      </c>
      <c r="K536" t="s">
        <v>334</v>
      </c>
      <c r="L536" s="79">
        <f>J536/C537</f>
        <v>2</v>
      </c>
      <c r="N536" s="24" t="s">
        <v>176</v>
      </c>
      <c r="R536">
        <v>535</v>
      </c>
    </row>
    <row r="537" spans="1:18" ht="16.5" thickTop="1" thickBot="1" x14ac:dyDescent="0.25">
      <c r="A537" s="1">
        <f>A536</f>
        <v>44</v>
      </c>
      <c r="B537" s="27" t="s">
        <v>435</v>
      </c>
      <c r="C537" s="9">
        <v>12.5</v>
      </c>
      <c r="D537" t="s">
        <v>63</v>
      </c>
      <c r="G537" t="s">
        <v>332</v>
      </c>
      <c r="J537">
        <f>C538/(J536/C537)</f>
        <v>100</v>
      </c>
      <c r="K537" s="11"/>
      <c r="N537" s="24" t="s">
        <v>176</v>
      </c>
      <c r="R537">
        <v>536</v>
      </c>
    </row>
    <row r="538" spans="1:18" ht="14.25" thickTop="1" thickBot="1" x14ac:dyDescent="0.25">
      <c r="B538" t="s">
        <v>55</v>
      </c>
      <c r="C538" s="9">
        <v>200</v>
      </c>
      <c r="D538" t="s">
        <v>53</v>
      </c>
      <c r="K538" s="12"/>
      <c r="N538" s="24" t="s">
        <v>176</v>
      </c>
      <c r="R538">
        <v>537</v>
      </c>
    </row>
    <row r="539" spans="1:18" ht="3.75" customHeight="1" thickTop="1" x14ac:dyDescent="0.2">
      <c r="N539" s="24" t="s">
        <v>176</v>
      </c>
      <c r="R539">
        <v>538</v>
      </c>
    </row>
    <row r="540" spans="1:18" x14ac:dyDescent="0.2">
      <c r="C540" s="4" t="s">
        <v>56</v>
      </c>
      <c r="D540" s="18"/>
      <c r="E540" s="4" t="s">
        <v>69</v>
      </c>
      <c r="F540" s="19"/>
      <c r="G540" s="4" t="s">
        <v>70</v>
      </c>
      <c r="H540" s="19"/>
      <c r="I540" s="20" t="s">
        <v>60</v>
      </c>
      <c r="J540" s="21" t="s">
        <v>62</v>
      </c>
      <c r="K540" s="22" t="s">
        <v>64</v>
      </c>
      <c r="N540" s="24" t="s">
        <v>176</v>
      </c>
      <c r="R540">
        <v>539</v>
      </c>
    </row>
    <row r="541" spans="1:18" ht="15.75" thickBot="1" x14ac:dyDescent="0.3">
      <c r="A541" s="1">
        <v>68</v>
      </c>
      <c r="B541" t="s">
        <v>357</v>
      </c>
      <c r="C541" s="16">
        <v>100</v>
      </c>
      <c r="D541" s="7" t="s">
        <v>59</v>
      </c>
      <c r="E541" s="25">
        <f>$G541*C537</f>
        <v>10</v>
      </c>
      <c r="F541" s="3" t="s">
        <v>59</v>
      </c>
      <c r="G541" s="17">
        <v>0.8</v>
      </c>
      <c r="H541" s="3" t="s">
        <v>59</v>
      </c>
      <c r="I541" s="23">
        <f>E541*C538</f>
        <v>2000</v>
      </c>
      <c r="J541" s="10" t="s">
        <v>61</v>
      </c>
      <c r="K541" s="8">
        <f>I541/C541</f>
        <v>20</v>
      </c>
      <c r="N541" s="24" t="s">
        <v>176</v>
      </c>
      <c r="R541">
        <v>540</v>
      </c>
    </row>
    <row r="542" spans="1:18" ht="16.5" thickTop="1" thickBot="1" x14ac:dyDescent="0.3">
      <c r="A542" s="1">
        <v>69</v>
      </c>
      <c r="B542" t="s">
        <v>358</v>
      </c>
      <c r="C542" s="14">
        <v>100</v>
      </c>
      <c r="D542" s="7" t="s">
        <v>59</v>
      </c>
      <c r="E542" s="25">
        <f>$G542*C537</f>
        <v>10</v>
      </c>
      <c r="F542" s="3" t="s">
        <v>59</v>
      </c>
      <c r="G542" s="17">
        <v>0.8</v>
      </c>
      <c r="H542" s="3" t="s">
        <v>59</v>
      </c>
      <c r="I542" s="23">
        <f>E542*C538</f>
        <v>2000</v>
      </c>
      <c r="J542" s="10" t="s">
        <v>61</v>
      </c>
      <c r="K542" s="8">
        <f>I542/C542</f>
        <v>20</v>
      </c>
      <c r="N542" s="24" t="s">
        <v>176</v>
      </c>
      <c r="R542">
        <v>541</v>
      </c>
    </row>
    <row r="543" spans="1:18" ht="16.5" thickTop="1" thickBot="1" x14ac:dyDescent="0.3">
      <c r="A543" s="1">
        <v>70</v>
      </c>
      <c r="B543" s="78" t="s">
        <v>359</v>
      </c>
      <c r="C543" s="14">
        <v>100</v>
      </c>
      <c r="D543" s="7" t="s">
        <v>59</v>
      </c>
      <c r="E543" s="26">
        <f>$G543*C537</f>
        <v>1.25</v>
      </c>
      <c r="F543" s="3" t="s">
        <v>59</v>
      </c>
      <c r="G543" s="9">
        <v>0.1</v>
      </c>
      <c r="H543" s="3" t="s">
        <v>59</v>
      </c>
      <c r="I543" s="23">
        <f>E543*C538</f>
        <v>250</v>
      </c>
      <c r="J543" s="10" t="s">
        <v>61</v>
      </c>
      <c r="K543" s="15">
        <f>I543/C543</f>
        <v>2.5</v>
      </c>
      <c r="N543" s="24" t="s">
        <v>176</v>
      </c>
      <c r="R543">
        <v>542</v>
      </c>
    </row>
    <row r="544" spans="1:18" ht="16.5" thickTop="1" thickBot="1" x14ac:dyDescent="0.3">
      <c r="A544" s="1">
        <v>101</v>
      </c>
      <c r="B544" s="78" t="s">
        <v>360</v>
      </c>
      <c r="C544" s="14">
        <v>100</v>
      </c>
      <c r="D544" s="7" t="s">
        <v>59</v>
      </c>
      <c r="E544" s="26">
        <f>$G544*C537</f>
        <v>1.25</v>
      </c>
      <c r="F544" s="3" t="s">
        <v>59</v>
      </c>
      <c r="G544" s="35">
        <v>0.1</v>
      </c>
      <c r="H544" s="3" t="s">
        <v>59</v>
      </c>
      <c r="I544" s="23">
        <f>E544*C538</f>
        <v>250</v>
      </c>
      <c r="J544" s="10" t="s">
        <v>61</v>
      </c>
      <c r="K544" s="15">
        <f>I544/C544</f>
        <v>2.5</v>
      </c>
      <c r="N544" s="24" t="s">
        <v>176</v>
      </c>
      <c r="R544">
        <v>543</v>
      </c>
    </row>
    <row r="545" spans="1:18" ht="15.75" thickTop="1" x14ac:dyDescent="0.25">
      <c r="B545" t="s">
        <v>180</v>
      </c>
      <c r="D545" s="3"/>
      <c r="F545" s="3"/>
      <c r="H545" s="3"/>
      <c r="I545" s="2"/>
      <c r="J545" s="6"/>
      <c r="K545" s="8">
        <f>C538-SUM(K541:K544)</f>
        <v>155</v>
      </c>
      <c r="N545" s="24" t="s">
        <v>176</v>
      </c>
      <c r="R545">
        <v>544</v>
      </c>
    </row>
    <row r="546" spans="1:18" s="13" customFormat="1" ht="8.25" customHeight="1" thickBot="1" x14ac:dyDescent="0.25">
      <c r="A546" s="34"/>
      <c r="N546" s="24" t="s">
        <v>176</v>
      </c>
      <c r="R546">
        <v>545</v>
      </c>
    </row>
    <row r="547" spans="1:18" ht="17.25" thickTop="1" thickBot="1" x14ac:dyDescent="0.3">
      <c r="A547" s="30" t="s">
        <v>1297</v>
      </c>
      <c r="B547" s="30"/>
      <c r="G547" t="s">
        <v>333</v>
      </c>
      <c r="J547" s="33">
        <v>25</v>
      </c>
      <c r="K547" t="s">
        <v>334</v>
      </c>
      <c r="L547" s="79">
        <f>J547/C548</f>
        <v>2</v>
      </c>
      <c r="N547" s="24" t="s">
        <v>176</v>
      </c>
      <c r="R547">
        <v>546</v>
      </c>
    </row>
    <row r="548" spans="1:18" ht="16.5" thickTop="1" thickBot="1" x14ac:dyDescent="0.25">
      <c r="A548" s="1" t="str">
        <f>A547</f>
        <v>44a</v>
      </c>
      <c r="B548" s="27" t="s">
        <v>435</v>
      </c>
      <c r="C548" s="9">
        <v>12.5</v>
      </c>
      <c r="D548" t="s">
        <v>63</v>
      </c>
      <c r="G548" t="s">
        <v>332</v>
      </c>
      <c r="J548">
        <f>C549/(J547/C548)</f>
        <v>100</v>
      </c>
      <c r="K548" s="11"/>
      <c r="N548" s="24" t="s">
        <v>176</v>
      </c>
      <c r="R548">
        <v>547</v>
      </c>
    </row>
    <row r="549" spans="1:18" ht="14.25" thickTop="1" thickBot="1" x14ac:dyDescent="0.25">
      <c r="B549" t="s">
        <v>55</v>
      </c>
      <c r="C549" s="9">
        <v>200</v>
      </c>
      <c r="D549" t="s">
        <v>53</v>
      </c>
      <c r="K549" s="12"/>
      <c r="N549" s="24" t="s">
        <v>176</v>
      </c>
      <c r="R549">
        <v>548</v>
      </c>
    </row>
    <row r="550" spans="1:18" ht="3.75" customHeight="1" thickTop="1" x14ac:dyDescent="0.2">
      <c r="N550" s="24" t="s">
        <v>176</v>
      </c>
      <c r="R550">
        <v>549</v>
      </c>
    </row>
    <row r="551" spans="1:18" x14ac:dyDescent="0.2">
      <c r="C551" s="4" t="s">
        <v>56</v>
      </c>
      <c r="D551" s="18"/>
      <c r="E551" s="4" t="s">
        <v>69</v>
      </c>
      <c r="F551" s="19"/>
      <c r="G551" s="4" t="s">
        <v>70</v>
      </c>
      <c r="H551" s="19"/>
      <c r="I551" s="20" t="s">
        <v>60</v>
      </c>
      <c r="J551" s="21" t="s">
        <v>62</v>
      </c>
      <c r="K551" s="22" t="s">
        <v>64</v>
      </c>
      <c r="N551" s="24" t="s">
        <v>176</v>
      </c>
      <c r="R551">
        <v>550</v>
      </c>
    </row>
    <row r="552" spans="1:18" ht="15.75" thickBot="1" x14ac:dyDescent="0.3">
      <c r="A552" s="1">
        <v>468</v>
      </c>
      <c r="B552" t="s">
        <v>357</v>
      </c>
      <c r="C552" s="16">
        <v>100</v>
      </c>
      <c r="D552" s="7" t="s">
        <v>59</v>
      </c>
      <c r="E552" s="25">
        <f>$G552*C548</f>
        <v>10</v>
      </c>
      <c r="F552" s="3" t="s">
        <v>59</v>
      </c>
      <c r="G552" s="17">
        <v>0.8</v>
      </c>
      <c r="H552" s="3" t="s">
        <v>59</v>
      </c>
      <c r="I552" s="23">
        <f>E552*C549</f>
        <v>2000</v>
      </c>
      <c r="J552" s="10" t="s">
        <v>61</v>
      </c>
      <c r="K552" s="8">
        <f>I552/C552</f>
        <v>20</v>
      </c>
      <c r="N552" s="24" t="s">
        <v>176</v>
      </c>
      <c r="R552">
        <v>551</v>
      </c>
    </row>
    <row r="553" spans="1:18" ht="16.5" thickTop="1" thickBot="1" x14ac:dyDescent="0.3">
      <c r="A553" s="1">
        <v>469</v>
      </c>
      <c r="B553" t="s">
        <v>358</v>
      </c>
      <c r="C553" s="14">
        <v>100</v>
      </c>
      <c r="D553" s="7" t="s">
        <v>59</v>
      </c>
      <c r="E553" s="25">
        <f>$G553*C548</f>
        <v>10</v>
      </c>
      <c r="F553" s="3" t="s">
        <v>59</v>
      </c>
      <c r="G553" s="17">
        <v>0.8</v>
      </c>
      <c r="H553" s="3" t="s">
        <v>59</v>
      </c>
      <c r="I553" s="23">
        <f>E553*C549</f>
        <v>2000</v>
      </c>
      <c r="J553" s="10" t="s">
        <v>61</v>
      </c>
      <c r="K553" s="8">
        <f>I553/C553</f>
        <v>20</v>
      </c>
      <c r="N553" s="24" t="s">
        <v>176</v>
      </c>
      <c r="R553">
        <v>552</v>
      </c>
    </row>
    <row r="554" spans="1:18" ht="16.5" thickTop="1" thickBot="1" x14ac:dyDescent="0.3">
      <c r="A554" s="1">
        <v>473</v>
      </c>
      <c r="B554" s="78" t="s">
        <v>359</v>
      </c>
      <c r="C554" s="14">
        <v>100</v>
      </c>
      <c r="D554" s="7" t="s">
        <v>59</v>
      </c>
      <c r="E554" s="26">
        <f>$G554*C548</f>
        <v>1.25</v>
      </c>
      <c r="F554" s="3" t="s">
        <v>59</v>
      </c>
      <c r="G554" s="9">
        <v>0.1</v>
      </c>
      <c r="H554" s="3" t="s">
        <v>59</v>
      </c>
      <c r="I554" s="23">
        <f>E554*C549</f>
        <v>250</v>
      </c>
      <c r="J554" s="10" t="s">
        <v>61</v>
      </c>
      <c r="K554" s="15">
        <f>I554/C554</f>
        <v>2.5</v>
      </c>
      <c r="N554" s="24" t="s">
        <v>176</v>
      </c>
      <c r="R554">
        <v>553</v>
      </c>
    </row>
    <row r="555" spans="1:18" ht="16.5" thickTop="1" thickBot="1" x14ac:dyDescent="0.3">
      <c r="A555" s="1">
        <v>472</v>
      </c>
      <c r="B555" s="78" t="s">
        <v>360</v>
      </c>
      <c r="C555" s="14">
        <v>100</v>
      </c>
      <c r="D555" s="7" t="s">
        <v>59</v>
      </c>
      <c r="E555" s="26">
        <f>$G555*C548</f>
        <v>1.25</v>
      </c>
      <c r="F555" s="3" t="s">
        <v>59</v>
      </c>
      <c r="G555" s="35">
        <v>0.1</v>
      </c>
      <c r="H555" s="3" t="s">
        <v>59</v>
      </c>
      <c r="I555" s="23">
        <f>E555*C549</f>
        <v>250</v>
      </c>
      <c r="J555" s="10" t="s">
        <v>61</v>
      </c>
      <c r="K555" s="15">
        <f>I555/C555</f>
        <v>2.5</v>
      </c>
      <c r="N555" s="24" t="s">
        <v>176</v>
      </c>
      <c r="R555">
        <v>554</v>
      </c>
    </row>
    <row r="556" spans="1:18" ht="15.75" thickTop="1" x14ac:dyDescent="0.25">
      <c r="B556" t="s">
        <v>180</v>
      </c>
      <c r="D556" s="3"/>
      <c r="F556" s="3"/>
      <c r="H556" s="3"/>
      <c r="I556" s="2"/>
      <c r="J556" s="6"/>
      <c r="K556" s="8">
        <f>C549-SUM(K552:K555)</f>
        <v>155</v>
      </c>
      <c r="N556" s="24" t="s">
        <v>176</v>
      </c>
      <c r="R556">
        <v>555</v>
      </c>
    </row>
    <row r="557" spans="1:18" s="13" customFormat="1" ht="8.25" customHeight="1" thickBot="1" x14ac:dyDescent="0.25">
      <c r="A557" s="34"/>
      <c r="N557" s="24" t="s">
        <v>176</v>
      </c>
      <c r="R557">
        <v>556</v>
      </c>
    </row>
    <row r="558" spans="1:18" ht="17.25" thickTop="1" thickBot="1" x14ac:dyDescent="0.3">
      <c r="A558" s="30">
        <v>45</v>
      </c>
      <c r="B558" s="30"/>
      <c r="G558" t="s">
        <v>333</v>
      </c>
      <c r="J558" s="33">
        <v>25</v>
      </c>
      <c r="K558" t="s">
        <v>334</v>
      </c>
      <c r="L558" s="79">
        <f>J558/C559</f>
        <v>2</v>
      </c>
      <c r="N558" t="s">
        <v>1300</v>
      </c>
      <c r="R558">
        <v>557</v>
      </c>
    </row>
    <row r="559" spans="1:18" ht="16.5" thickTop="1" thickBot="1" x14ac:dyDescent="0.25">
      <c r="A559" s="1">
        <f>A558</f>
        <v>45</v>
      </c>
      <c r="B559" s="27" t="s">
        <v>34</v>
      </c>
      <c r="C559" s="9">
        <v>12.5</v>
      </c>
      <c r="D559" t="s">
        <v>63</v>
      </c>
      <c r="G559" t="s">
        <v>332</v>
      </c>
      <c r="J559">
        <f>C560/(J558/C559)</f>
        <v>100</v>
      </c>
      <c r="K559" s="11"/>
      <c r="N559" t="s">
        <v>1300</v>
      </c>
      <c r="R559">
        <v>558</v>
      </c>
    </row>
    <row r="560" spans="1:18" ht="14.25" thickTop="1" thickBot="1" x14ac:dyDescent="0.25">
      <c r="B560" t="s">
        <v>55</v>
      </c>
      <c r="C560" s="9">
        <v>200</v>
      </c>
      <c r="D560" t="s">
        <v>53</v>
      </c>
      <c r="K560" s="12"/>
      <c r="N560" t="s">
        <v>1300</v>
      </c>
      <c r="R560">
        <v>559</v>
      </c>
    </row>
    <row r="561" spans="1:18" ht="4.5" customHeight="1" thickTop="1" x14ac:dyDescent="0.2">
      <c r="N561" t="s">
        <v>1300</v>
      </c>
      <c r="R561">
        <v>560</v>
      </c>
    </row>
    <row r="562" spans="1:18" x14ac:dyDescent="0.2">
      <c r="C562" s="4" t="s">
        <v>56</v>
      </c>
      <c r="D562" s="18"/>
      <c r="E562" s="4" t="s">
        <v>69</v>
      </c>
      <c r="F562" s="19"/>
      <c r="G562" s="4" t="s">
        <v>70</v>
      </c>
      <c r="H562" s="19"/>
      <c r="I562" s="20" t="s">
        <v>60</v>
      </c>
      <c r="J562" s="21" t="s">
        <v>62</v>
      </c>
      <c r="K562" s="22" t="s">
        <v>64</v>
      </c>
      <c r="N562" t="s">
        <v>1300</v>
      </c>
      <c r="R562">
        <v>561</v>
      </c>
    </row>
    <row r="563" spans="1:18" ht="15.75" thickBot="1" x14ac:dyDescent="0.3">
      <c r="A563" s="1">
        <v>149</v>
      </c>
      <c r="B563" t="s">
        <v>394</v>
      </c>
      <c r="C563" s="16">
        <v>100</v>
      </c>
      <c r="D563" s="7" t="s">
        <v>59</v>
      </c>
      <c r="E563" s="25">
        <f>$G563*C559</f>
        <v>10</v>
      </c>
      <c r="F563" s="3" t="s">
        <v>59</v>
      </c>
      <c r="G563" s="17">
        <v>0.8</v>
      </c>
      <c r="H563" s="3" t="s">
        <v>59</v>
      </c>
      <c r="I563" s="23">
        <f>E563*C560</f>
        <v>2000</v>
      </c>
      <c r="J563" s="10" t="s">
        <v>61</v>
      </c>
      <c r="K563" s="8">
        <f>I563/C563</f>
        <v>20</v>
      </c>
      <c r="N563" t="s">
        <v>1300</v>
      </c>
      <c r="R563">
        <v>562</v>
      </c>
    </row>
    <row r="564" spans="1:18" ht="16.5" thickTop="1" thickBot="1" x14ac:dyDescent="0.3">
      <c r="A564" s="1">
        <v>150</v>
      </c>
      <c r="B564" t="s">
        <v>398</v>
      </c>
      <c r="C564" s="14">
        <v>100</v>
      </c>
      <c r="D564" s="7" t="s">
        <v>59</v>
      </c>
      <c r="E564" s="25">
        <f>$G564*C559</f>
        <v>10</v>
      </c>
      <c r="F564" s="3" t="s">
        <v>59</v>
      </c>
      <c r="G564" s="17">
        <v>0.8</v>
      </c>
      <c r="H564" s="3" t="s">
        <v>59</v>
      </c>
      <c r="I564" s="23">
        <f>E564*C560</f>
        <v>2000</v>
      </c>
      <c r="J564" s="10" t="s">
        <v>61</v>
      </c>
      <c r="K564" s="8">
        <f>I564/C564</f>
        <v>20</v>
      </c>
      <c r="N564" t="s">
        <v>1300</v>
      </c>
      <c r="R564">
        <v>563</v>
      </c>
    </row>
    <row r="565" spans="1:18" ht="16.5" thickTop="1" thickBot="1" x14ac:dyDescent="0.3">
      <c r="A565" s="1">
        <v>151</v>
      </c>
      <c r="B565" s="78" t="s">
        <v>571</v>
      </c>
      <c r="C565" s="14">
        <v>100</v>
      </c>
      <c r="D565" s="7" t="s">
        <v>59</v>
      </c>
      <c r="E565" s="26">
        <f>$G565*C559</f>
        <v>1.25</v>
      </c>
      <c r="F565" s="3" t="s">
        <v>59</v>
      </c>
      <c r="G565" s="9">
        <v>0.1</v>
      </c>
      <c r="H565" s="3" t="s">
        <v>59</v>
      </c>
      <c r="I565" s="23">
        <f>E565*C560</f>
        <v>250</v>
      </c>
      <c r="J565" s="10" t="s">
        <v>61</v>
      </c>
      <c r="K565" s="15">
        <f>I565/C565</f>
        <v>2.5</v>
      </c>
      <c r="N565" t="s">
        <v>1300</v>
      </c>
      <c r="R565">
        <v>564</v>
      </c>
    </row>
    <row r="566" spans="1:18" ht="15.75" thickTop="1" x14ac:dyDescent="0.25">
      <c r="B566" t="s">
        <v>180</v>
      </c>
      <c r="D566" s="3"/>
      <c r="F566" s="3"/>
      <c r="H566" s="3"/>
      <c r="I566" s="2"/>
      <c r="J566" s="6"/>
      <c r="K566" s="8">
        <f>C560-SUM(K563:K565)</f>
        <v>157.5</v>
      </c>
      <c r="N566" t="s">
        <v>1300</v>
      </c>
      <c r="R566">
        <v>565</v>
      </c>
    </row>
    <row r="567" spans="1:18" s="13" customFormat="1" ht="6.75" customHeight="1" thickBot="1" x14ac:dyDescent="0.25">
      <c r="A567" s="34"/>
      <c r="N567" t="s">
        <v>1300</v>
      </c>
      <c r="R567">
        <v>566</v>
      </c>
    </row>
    <row r="568" spans="1:18" ht="17.25" thickTop="1" thickBot="1" x14ac:dyDescent="0.3">
      <c r="A568" s="30">
        <v>46</v>
      </c>
      <c r="B568" s="30"/>
      <c r="G568" t="s">
        <v>333</v>
      </c>
      <c r="J568" s="33">
        <v>25</v>
      </c>
      <c r="K568" t="s">
        <v>334</v>
      </c>
      <c r="L568" s="79">
        <f>J568/C569</f>
        <v>2</v>
      </c>
      <c r="N568" s="24" t="s">
        <v>824</v>
      </c>
      <c r="R568">
        <v>567</v>
      </c>
    </row>
    <row r="569" spans="1:18" ht="16.5" thickTop="1" thickBot="1" x14ac:dyDescent="0.25">
      <c r="A569" s="1">
        <f>A568</f>
        <v>46</v>
      </c>
      <c r="B569" s="27" t="s">
        <v>826</v>
      </c>
      <c r="C569" s="9">
        <v>12.5</v>
      </c>
      <c r="D569" t="s">
        <v>63</v>
      </c>
      <c r="G569" t="s">
        <v>332</v>
      </c>
      <c r="J569">
        <f>C570/(J568/C569)</f>
        <v>50</v>
      </c>
      <c r="K569" s="11"/>
      <c r="N569" s="24" t="s">
        <v>824</v>
      </c>
      <c r="R569">
        <v>568</v>
      </c>
    </row>
    <row r="570" spans="1:18" ht="14.25" thickTop="1" thickBot="1" x14ac:dyDescent="0.25">
      <c r="B570" t="s">
        <v>55</v>
      </c>
      <c r="C570" s="9">
        <v>100</v>
      </c>
      <c r="D570" t="s">
        <v>53</v>
      </c>
      <c r="K570" s="12"/>
      <c r="N570" s="24" t="s">
        <v>824</v>
      </c>
      <c r="R570">
        <v>569</v>
      </c>
    </row>
    <row r="571" spans="1:18" ht="4.5" customHeight="1" thickTop="1" x14ac:dyDescent="0.2">
      <c r="N571" s="24" t="s">
        <v>824</v>
      </c>
      <c r="R571">
        <v>570</v>
      </c>
    </row>
    <row r="572" spans="1:18" x14ac:dyDescent="0.2">
      <c r="C572" s="4" t="s">
        <v>56</v>
      </c>
      <c r="D572" s="18"/>
      <c r="E572" s="4" t="s">
        <v>69</v>
      </c>
      <c r="F572" s="19"/>
      <c r="G572" s="4" t="s">
        <v>70</v>
      </c>
      <c r="H572" s="19"/>
      <c r="I572" s="20" t="s">
        <v>60</v>
      </c>
      <c r="J572" s="21" t="s">
        <v>62</v>
      </c>
      <c r="K572" s="22" t="s">
        <v>64</v>
      </c>
      <c r="N572" s="24" t="s">
        <v>824</v>
      </c>
      <c r="R572">
        <v>571</v>
      </c>
    </row>
    <row r="573" spans="1:18" ht="15.75" thickBot="1" x14ac:dyDescent="0.3">
      <c r="A573" s="1">
        <v>154</v>
      </c>
      <c r="B573" t="s">
        <v>420</v>
      </c>
      <c r="C573" s="16">
        <v>80</v>
      </c>
      <c r="D573" s="7" t="s">
        <v>59</v>
      </c>
      <c r="E573" s="25">
        <f>$G573*C569</f>
        <v>10</v>
      </c>
      <c r="F573" s="3" t="s">
        <v>59</v>
      </c>
      <c r="G573" s="17">
        <v>0.8</v>
      </c>
      <c r="H573" s="3" t="s">
        <v>59</v>
      </c>
      <c r="I573" s="64">
        <f>E573*C570</f>
        <v>1000</v>
      </c>
      <c r="J573" s="65" t="s">
        <v>61</v>
      </c>
      <c r="K573" s="8">
        <f>I573/C573</f>
        <v>12.5</v>
      </c>
      <c r="N573" s="24" t="s">
        <v>824</v>
      </c>
      <c r="R573">
        <v>572</v>
      </c>
    </row>
    <row r="574" spans="1:18" ht="16.5" thickTop="1" thickBot="1" x14ac:dyDescent="0.3">
      <c r="A574" s="1">
        <v>155</v>
      </c>
      <c r="B574" t="s">
        <v>422</v>
      </c>
      <c r="C574" s="14">
        <v>100</v>
      </c>
      <c r="D574" s="7" t="s">
        <v>59</v>
      </c>
      <c r="E574" s="25">
        <f>$G574*C569</f>
        <v>10</v>
      </c>
      <c r="F574" s="3" t="s">
        <v>59</v>
      </c>
      <c r="G574" s="17">
        <v>0.8</v>
      </c>
      <c r="H574" s="3" t="s">
        <v>59</v>
      </c>
      <c r="I574" s="66">
        <f>E574*C570</f>
        <v>1000</v>
      </c>
      <c r="J574" s="10" t="s">
        <v>61</v>
      </c>
      <c r="K574" s="8">
        <f>I574/C574</f>
        <v>10</v>
      </c>
      <c r="N574" s="24" t="s">
        <v>824</v>
      </c>
      <c r="R574">
        <v>573</v>
      </c>
    </row>
    <row r="575" spans="1:18" ht="16.5" thickTop="1" thickBot="1" x14ac:dyDescent="0.3">
      <c r="A575" s="1">
        <v>156</v>
      </c>
      <c r="B575" s="78" t="s">
        <v>570</v>
      </c>
      <c r="C575" s="14">
        <v>10</v>
      </c>
      <c r="D575" s="7" t="s">
        <v>59</v>
      </c>
      <c r="E575" s="26">
        <f>$G575*C569</f>
        <v>1.25</v>
      </c>
      <c r="F575" s="3" t="s">
        <v>59</v>
      </c>
      <c r="G575" s="9">
        <v>0.1</v>
      </c>
      <c r="H575" s="3" t="s">
        <v>59</v>
      </c>
      <c r="I575" s="67">
        <f>E575*C570</f>
        <v>125</v>
      </c>
      <c r="J575" s="60" t="s">
        <v>61</v>
      </c>
      <c r="K575" s="15">
        <f>I575/C575</f>
        <v>12.5</v>
      </c>
      <c r="N575" s="24" t="s">
        <v>824</v>
      </c>
      <c r="R575">
        <v>574</v>
      </c>
    </row>
    <row r="576" spans="1:18" ht="15.75" thickTop="1" x14ac:dyDescent="0.25">
      <c r="B576" t="s">
        <v>180</v>
      </c>
      <c r="D576" s="7"/>
      <c r="E576" s="7"/>
      <c r="F576" s="7"/>
      <c r="G576" s="7"/>
      <c r="H576" s="7"/>
      <c r="I576" s="31"/>
      <c r="J576" s="6"/>
      <c r="K576" s="8">
        <f>C570-SUM(K573:K575)</f>
        <v>65</v>
      </c>
      <c r="N576" s="24" t="s">
        <v>824</v>
      </c>
      <c r="R576">
        <v>575</v>
      </c>
    </row>
    <row r="577" spans="1:18" s="13" customFormat="1" ht="7.5" customHeight="1" thickBot="1" x14ac:dyDescent="0.25">
      <c r="A577" s="34"/>
      <c r="N577" s="24" t="s">
        <v>824</v>
      </c>
      <c r="R577">
        <v>576</v>
      </c>
    </row>
    <row r="578" spans="1:18" ht="17.25" thickTop="1" thickBot="1" x14ac:dyDescent="0.3">
      <c r="A578" s="30" t="s">
        <v>2920</v>
      </c>
      <c r="B578" s="30"/>
      <c r="G578" t="s">
        <v>333</v>
      </c>
      <c r="J578" s="33">
        <v>25</v>
      </c>
      <c r="K578" t="s">
        <v>334</v>
      </c>
      <c r="L578" s="79">
        <f>J578/C579</f>
        <v>2</v>
      </c>
      <c r="N578" s="24" t="s">
        <v>824</v>
      </c>
      <c r="R578">
        <v>577</v>
      </c>
    </row>
    <row r="579" spans="1:18" ht="16.5" thickTop="1" thickBot="1" x14ac:dyDescent="0.25">
      <c r="A579" s="1" t="str">
        <f>A578</f>
        <v>46a</v>
      </c>
      <c r="B579" s="27" t="s">
        <v>826</v>
      </c>
      <c r="C579" s="9">
        <v>12.5</v>
      </c>
      <c r="D579" t="s">
        <v>63</v>
      </c>
      <c r="G579" t="s">
        <v>332</v>
      </c>
      <c r="J579">
        <f>C580/(J578/C579)</f>
        <v>200</v>
      </c>
      <c r="K579" s="11"/>
      <c r="N579" s="24" t="s">
        <v>824</v>
      </c>
      <c r="R579">
        <v>578</v>
      </c>
    </row>
    <row r="580" spans="1:18" ht="14.25" thickTop="1" thickBot="1" x14ac:dyDescent="0.25">
      <c r="B580" t="s">
        <v>55</v>
      </c>
      <c r="C580" s="9">
        <v>400</v>
      </c>
      <c r="D580" t="s">
        <v>53</v>
      </c>
      <c r="K580" s="12"/>
      <c r="N580" s="24" t="s">
        <v>824</v>
      </c>
      <c r="R580">
        <v>579</v>
      </c>
    </row>
    <row r="581" spans="1:18" ht="4.5" customHeight="1" thickTop="1" x14ac:dyDescent="0.2">
      <c r="N581" s="24" t="s">
        <v>824</v>
      </c>
      <c r="R581">
        <v>580</v>
      </c>
    </row>
    <row r="582" spans="1:18" x14ac:dyDescent="0.2">
      <c r="C582" s="4" t="s">
        <v>56</v>
      </c>
      <c r="D582" s="18"/>
      <c r="E582" s="4" t="s">
        <v>69</v>
      </c>
      <c r="F582" s="19"/>
      <c r="G582" s="4" t="s">
        <v>70</v>
      </c>
      <c r="H582" s="19"/>
      <c r="I582" s="20" t="s">
        <v>60</v>
      </c>
      <c r="J582" s="21" t="s">
        <v>62</v>
      </c>
      <c r="K582" s="22" t="s">
        <v>64</v>
      </c>
      <c r="N582" s="24" t="s">
        <v>824</v>
      </c>
      <c r="R582">
        <v>581</v>
      </c>
    </row>
    <row r="583" spans="1:18" ht="15.75" thickBot="1" x14ac:dyDescent="0.3">
      <c r="A583" s="1" t="s">
        <v>592</v>
      </c>
      <c r="B583" t="s">
        <v>420</v>
      </c>
      <c r="C583" s="16">
        <v>100</v>
      </c>
      <c r="D583" s="7" t="s">
        <v>59</v>
      </c>
      <c r="E583" s="25">
        <f>$G583*C579</f>
        <v>10</v>
      </c>
      <c r="F583" s="3" t="s">
        <v>59</v>
      </c>
      <c r="G583" s="17">
        <v>0.8</v>
      </c>
      <c r="H583" s="3" t="s">
        <v>59</v>
      </c>
      <c r="I583" s="64">
        <f>E583*C580</f>
        <v>4000</v>
      </c>
      <c r="J583" s="65" t="s">
        <v>61</v>
      </c>
      <c r="K583" s="8">
        <f>I583/C583</f>
        <v>40</v>
      </c>
      <c r="N583" s="24" t="s">
        <v>824</v>
      </c>
      <c r="R583">
        <v>582</v>
      </c>
    </row>
    <row r="584" spans="1:18" ht="16.5" thickTop="1" thickBot="1" x14ac:dyDescent="0.3">
      <c r="A584" s="1" t="s">
        <v>593</v>
      </c>
      <c r="B584" t="s">
        <v>422</v>
      </c>
      <c r="C584" s="14">
        <v>100</v>
      </c>
      <c r="D584" s="7" t="s">
        <v>59</v>
      </c>
      <c r="E584" s="25">
        <f>$G584*C579</f>
        <v>10</v>
      </c>
      <c r="F584" s="3" t="s">
        <v>59</v>
      </c>
      <c r="G584" s="17">
        <v>0.8</v>
      </c>
      <c r="H584" s="3" t="s">
        <v>59</v>
      </c>
      <c r="I584" s="66">
        <f>E584*C580</f>
        <v>4000</v>
      </c>
      <c r="J584" s="10" t="s">
        <v>61</v>
      </c>
      <c r="K584" s="8">
        <f>I584/C584</f>
        <v>40</v>
      </c>
      <c r="N584" s="24" t="s">
        <v>824</v>
      </c>
      <c r="R584">
        <v>583</v>
      </c>
    </row>
    <row r="585" spans="1:18" ht="16.5" thickTop="1" thickBot="1" x14ac:dyDescent="0.3">
      <c r="A585" s="1">
        <v>156</v>
      </c>
      <c r="B585" s="78" t="s">
        <v>570</v>
      </c>
      <c r="C585" s="14">
        <v>100</v>
      </c>
      <c r="D585" s="7" t="s">
        <v>59</v>
      </c>
      <c r="E585" s="26">
        <f>$G585*C579</f>
        <v>1.25</v>
      </c>
      <c r="F585" s="3" t="s">
        <v>59</v>
      </c>
      <c r="G585" s="9">
        <v>0.1</v>
      </c>
      <c r="H585" s="3" t="s">
        <v>59</v>
      </c>
      <c r="I585" s="67">
        <f>E585*C580</f>
        <v>500</v>
      </c>
      <c r="J585" s="60" t="s">
        <v>61</v>
      </c>
      <c r="K585" s="15">
        <f>I585/C585</f>
        <v>5</v>
      </c>
      <c r="N585" s="24" t="s">
        <v>824</v>
      </c>
      <c r="R585">
        <v>584</v>
      </c>
    </row>
    <row r="586" spans="1:18" ht="15.75" thickTop="1" x14ac:dyDescent="0.25">
      <c r="B586" t="s">
        <v>180</v>
      </c>
      <c r="D586" s="7"/>
      <c r="E586" s="7"/>
      <c r="F586" s="7"/>
      <c r="G586" s="7"/>
      <c r="H586" s="7"/>
      <c r="I586" s="31"/>
      <c r="J586" s="6"/>
      <c r="K586" s="8">
        <f>C580-SUM(K583:K585)</f>
        <v>315</v>
      </c>
      <c r="N586" s="24" t="s">
        <v>824</v>
      </c>
      <c r="R586">
        <v>585</v>
      </c>
    </row>
    <row r="587" spans="1:18" s="13" customFormat="1" ht="7.5" customHeight="1" thickBot="1" x14ac:dyDescent="0.25">
      <c r="A587" s="34"/>
      <c r="N587" s="24" t="s">
        <v>824</v>
      </c>
      <c r="R587">
        <v>586</v>
      </c>
    </row>
    <row r="588" spans="1:18" ht="17.25" thickTop="1" thickBot="1" x14ac:dyDescent="0.3">
      <c r="A588" s="30">
        <v>47</v>
      </c>
      <c r="B588" s="30"/>
      <c r="G588" t="s">
        <v>333</v>
      </c>
      <c r="J588" s="33">
        <v>25</v>
      </c>
      <c r="K588" t="s">
        <v>334</v>
      </c>
      <c r="L588" s="79">
        <f>J588/C589</f>
        <v>2</v>
      </c>
      <c r="N588" s="24" t="s">
        <v>1302</v>
      </c>
      <c r="R588">
        <v>587</v>
      </c>
    </row>
    <row r="589" spans="1:18" ht="16.5" thickTop="1" thickBot="1" x14ac:dyDescent="0.25">
      <c r="A589" s="1">
        <f>A588</f>
        <v>47</v>
      </c>
      <c r="B589" s="27" t="s">
        <v>579</v>
      </c>
      <c r="C589" s="9">
        <v>12.5</v>
      </c>
      <c r="D589" t="s">
        <v>63</v>
      </c>
      <c r="G589" t="s">
        <v>332</v>
      </c>
      <c r="J589">
        <f>C590/(J588/C589)</f>
        <v>310</v>
      </c>
      <c r="K589" s="11"/>
      <c r="N589" s="24" t="s">
        <v>1302</v>
      </c>
      <c r="R589">
        <v>588</v>
      </c>
    </row>
    <row r="590" spans="1:18" ht="14.25" thickTop="1" thickBot="1" x14ac:dyDescent="0.25">
      <c r="B590" t="s">
        <v>55</v>
      </c>
      <c r="C590" s="9">
        <v>620</v>
      </c>
      <c r="D590" t="s">
        <v>53</v>
      </c>
      <c r="K590" s="12"/>
      <c r="N590" s="24" t="s">
        <v>1302</v>
      </c>
      <c r="R590">
        <v>589</v>
      </c>
    </row>
    <row r="591" spans="1:18" ht="4.5" customHeight="1" thickTop="1" x14ac:dyDescent="0.2">
      <c r="N591" s="24" t="s">
        <v>1302</v>
      </c>
      <c r="R591">
        <v>590</v>
      </c>
    </row>
    <row r="592" spans="1:18" x14ac:dyDescent="0.2">
      <c r="C592" s="4" t="s">
        <v>56</v>
      </c>
      <c r="D592" s="18"/>
      <c r="E592" s="4" t="s">
        <v>69</v>
      </c>
      <c r="F592" s="19"/>
      <c r="G592" s="4" t="s">
        <v>70</v>
      </c>
      <c r="H592" s="19"/>
      <c r="I592" s="20" t="s">
        <v>60</v>
      </c>
      <c r="J592" s="21" t="s">
        <v>62</v>
      </c>
      <c r="K592" s="22" t="s">
        <v>64</v>
      </c>
      <c r="N592" s="24" t="s">
        <v>1302</v>
      </c>
      <c r="R592">
        <v>591</v>
      </c>
    </row>
    <row r="593" spans="1:18" ht="15.75" thickBot="1" x14ac:dyDescent="0.3">
      <c r="A593" s="1">
        <v>76</v>
      </c>
      <c r="B593" t="s">
        <v>183</v>
      </c>
      <c r="C593" s="16">
        <v>100</v>
      </c>
      <c r="D593" s="7" t="s">
        <v>59</v>
      </c>
      <c r="E593" s="25">
        <f>$G593*C589</f>
        <v>2.5</v>
      </c>
      <c r="F593" s="3" t="s">
        <v>59</v>
      </c>
      <c r="G593" s="17">
        <v>0.2</v>
      </c>
      <c r="H593" s="3" t="s">
        <v>59</v>
      </c>
      <c r="I593" s="64">
        <f>E593*C590</f>
        <v>1550</v>
      </c>
      <c r="J593" s="65" t="s">
        <v>61</v>
      </c>
      <c r="K593" s="8">
        <f>I593/C593</f>
        <v>15.5</v>
      </c>
      <c r="N593" s="24" t="s">
        <v>1302</v>
      </c>
      <c r="R593">
        <v>592</v>
      </c>
    </row>
    <row r="594" spans="1:18" ht="16.5" thickTop="1" thickBot="1" x14ac:dyDescent="0.3">
      <c r="A594" s="1">
        <v>72</v>
      </c>
      <c r="B594" t="s">
        <v>581</v>
      </c>
      <c r="C594" s="14">
        <v>100</v>
      </c>
      <c r="D594" s="7" t="s">
        <v>59</v>
      </c>
      <c r="E594" s="25">
        <f>$G594*C589</f>
        <v>2.5</v>
      </c>
      <c r="F594" s="3" t="s">
        <v>59</v>
      </c>
      <c r="G594" s="17">
        <v>0.2</v>
      </c>
      <c r="H594" s="3" t="s">
        <v>59</v>
      </c>
      <c r="I594" s="66">
        <f>E594*C590</f>
        <v>1550</v>
      </c>
      <c r="J594" s="10" t="s">
        <v>61</v>
      </c>
      <c r="K594" s="8">
        <f>I594/C594</f>
        <v>15.5</v>
      </c>
      <c r="N594" s="24" t="s">
        <v>1302</v>
      </c>
      <c r="R594">
        <v>593</v>
      </c>
    </row>
    <row r="595" spans="1:18" ht="16.5" thickTop="1" thickBot="1" x14ac:dyDescent="0.3">
      <c r="A595" s="1">
        <v>78</v>
      </c>
      <c r="B595" s="78" t="s">
        <v>589</v>
      </c>
      <c r="C595" s="14">
        <v>100</v>
      </c>
      <c r="D595" s="7" t="s">
        <v>59</v>
      </c>
      <c r="E595" s="26">
        <f>$G595*C589</f>
        <v>1.25</v>
      </c>
      <c r="F595" s="3" t="s">
        <v>59</v>
      </c>
      <c r="G595" s="9">
        <v>0.1</v>
      </c>
      <c r="H595" s="3" t="s">
        <v>59</v>
      </c>
      <c r="I595" s="67">
        <f>E595*C590</f>
        <v>775</v>
      </c>
      <c r="J595" s="60" t="s">
        <v>61</v>
      </c>
      <c r="K595" s="15">
        <f>I595/C595</f>
        <v>7.75</v>
      </c>
      <c r="N595" s="24" t="s">
        <v>1302</v>
      </c>
      <c r="R595">
        <v>594</v>
      </c>
    </row>
    <row r="596" spans="1:18" ht="15.75" thickTop="1" x14ac:dyDescent="0.25">
      <c r="B596" t="s">
        <v>180</v>
      </c>
      <c r="D596" s="7"/>
      <c r="E596" s="7"/>
      <c r="F596" s="7"/>
      <c r="G596" s="7"/>
      <c r="H596" s="7"/>
      <c r="I596" s="31"/>
      <c r="J596" s="6"/>
      <c r="K596" s="8">
        <f>C590-SUM(K593:K595)</f>
        <v>581.25</v>
      </c>
      <c r="N596" s="24" t="s">
        <v>1302</v>
      </c>
      <c r="R596">
        <v>595</v>
      </c>
    </row>
    <row r="597" spans="1:18" s="13" customFormat="1" ht="7.5" customHeight="1" thickBot="1" x14ac:dyDescent="0.25">
      <c r="A597" s="34"/>
      <c r="N597" s="24" t="s">
        <v>1302</v>
      </c>
      <c r="R597">
        <v>596</v>
      </c>
    </row>
    <row r="598" spans="1:18" ht="17.25" thickTop="1" thickBot="1" x14ac:dyDescent="0.3">
      <c r="A598" s="30">
        <v>48</v>
      </c>
      <c r="B598" s="30"/>
      <c r="G598" t="s">
        <v>333</v>
      </c>
      <c r="J598" s="33">
        <v>25</v>
      </c>
      <c r="K598" t="s">
        <v>334</v>
      </c>
      <c r="L598" s="79">
        <f>J598/C599</f>
        <v>2</v>
      </c>
      <c r="N598" s="24" t="s">
        <v>1302</v>
      </c>
      <c r="R598">
        <v>597</v>
      </c>
    </row>
    <row r="599" spans="1:18" ht="16.5" thickTop="1" thickBot="1" x14ac:dyDescent="0.25">
      <c r="A599" s="1">
        <f>A598</f>
        <v>48</v>
      </c>
      <c r="B599" s="27" t="s">
        <v>580</v>
      </c>
      <c r="C599" s="9">
        <v>12.5</v>
      </c>
      <c r="D599" t="s">
        <v>63</v>
      </c>
      <c r="G599" t="s">
        <v>332</v>
      </c>
      <c r="J599">
        <f>C600/(J598/C599)</f>
        <v>100</v>
      </c>
      <c r="K599" s="11"/>
      <c r="N599" s="24" t="s">
        <v>1302</v>
      </c>
      <c r="R599">
        <v>598</v>
      </c>
    </row>
    <row r="600" spans="1:18" ht="14.25" thickTop="1" thickBot="1" x14ac:dyDescent="0.25">
      <c r="B600" t="s">
        <v>55</v>
      </c>
      <c r="C600" s="9">
        <v>200</v>
      </c>
      <c r="D600" t="s">
        <v>53</v>
      </c>
      <c r="K600" s="12"/>
      <c r="N600" s="24" t="s">
        <v>1302</v>
      </c>
      <c r="R600">
        <v>599</v>
      </c>
    </row>
    <row r="601" spans="1:18" ht="4.5" customHeight="1" thickTop="1" x14ac:dyDescent="0.2">
      <c r="N601" s="24" t="s">
        <v>1302</v>
      </c>
      <c r="R601">
        <v>600</v>
      </c>
    </row>
    <row r="602" spans="1:18" x14ac:dyDescent="0.2">
      <c r="C602" s="4" t="s">
        <v>56</v>
      </c>
      <c r="D602" s="18"/>
      <c r="E602" s="4" t="s">
        <v>69</v>
      </c>
      <c r="F602" s="19"/>
      <c r="G602" s="4" t="s">
        <v>70</v>
      </c>
      <c r="H602" s="19"/>
      <c r="I602" s="20" t="s">
        <v>60</v>
      </c>
      <c r="J602" s="21" t="s">
        <v>62</v>
      </c>
      <c r="K602" s="22" t="s">
        <v>64</v>
      </c>
      <c r="N602" s="24" t="s">
        <v>1302</v>
      </c>
      <c r="R602">
        <v>601</v>
      </c>
    </row>
    <row r="603" spans="1:18" ht="15.75" thickBot="1" x14ac:dyDescent="0.3">
      <c r="A603" s="1">
        <v>77</v>
      </c>
      <c r="B603" t="s">
        <v>582</v>
      </c>
      <c r="C603" s="16">
        <v>100</v>
      </c>
      <c r="D603" s="7" t="s">
        <v>59</v>
      </c>
      <c r="E603" s="25">
        <f>$G603*C599</f>
        <v>2.5</v>
      </c>
      <c r="F603" s="3" t="s">
        <v>59</v>
      </c>
      <c r="G603" s="17">
        <v>0.2</v>
      </c>
      <c r="H603" s="3" t="s">
        <v>59</v>
      </c>
      <c r="I603" s="64">
        <f>E603*C600</f>
        <v>500</v>
      </c>
      <c r="J603" s="65" t="s">
        <v>61</v>
      </c>
      <c r="K603" s="8">
        <f>I603/C603</f>
        <v>5</v>
      </c>
      <c r="N603" s="24" t="s">
        <v>1302</v>
      </c>
      <c r="R603">
        <v>602</v>
      </c>
    </row>
    <row r="604" spans="1:18" ht="16.5" thickTop="1" thickBot="1" x14ac:dyDescent="0.3">
      <c r="A604" s="1">
        <v>73</v>
      </c>
      <c r="B604" t="s">
        <v>182</v>
      </c>
      <c r="C604" s="14">
        <v>100</v>
      </c>
      <c r="D604" s="7" t="s">
        <v>59</v>
      </c>
      <c r="E604" s="25">
        <f>$G604*C599</f>
        <v>2.5</v>
      </c>
      <c r="F604" s="3" t="s">
        <v>59</v>
      </c>
      <c r="G604" s="17">
        <v>0.2</v>
      </c>
      <c r="H604" s="3" t="s">
        <v>59</v>
      </c>
      <c r="I604" s="66">
        <f>E604*C600</f>
        <v>500</v>
      </c>
      <c r="J604" s="10" t="s">
        <v>61</v>
      </c>
      <c r="K604" s="8">
        <f>I604/C604</f>
        <v>5</v>
      </c>
      <c r="N604" s="24" t="s">
        <v>1302</v>
      </c>
      <c r="R604">
        <v>603</v>
      </c>
    </row>
    <row r="605" spans="1:18" ht="16.5" thickTop="1" thickBot="1" x14ac:dyDescent="0.3">
      <c r="A605" s="1">
        <v>78</v>
      </c>
      <c r="B605" s="78" t="s">
        <v>589</v>
      </c>
      <c r="C605" s="14">
        <v>100</v>
      </c>
      <c r="D605" s="7" t="s">
        <v>59</v>
      </c>
      <c r="E605" s="26">
        <f>$G605*C599</f>
        <v>1.25</v>
      </c>
      <c r="F605" s="3" t="s">
        <v>59</v>
      </c>
      <c r="G605" s="9">
        <v>0.1</v>
      </c>
      <c r="H605" s="3" t="s">
        <v>59</v>
      </c>
      <c r="I605" s="67">
        <f>E605*C600</f>
        <v>250</v>
      </c>
      <c r="J605" s="60" t="s">
        <v>61</v>
      </c>
      <c r="K605" s="15">
        <f>I605/C605</f>
        <v>2.5</v>
      </c>
      <c r="N605" s="24" t="s">
        <v>1302</v>
      </c>
      <c r="R605">
        <v>604</v>
      </c>
    </row>
    <row r="606" spans="1:18" ht="15.75" thickTop="1" x14ac:dyDescent="0.25">
      <c r="B606" t="s">
        <v>180</v>
      </c>
      <c r="D606" s="7"/>
      <c r="E606" s="7"/>
      <c r="F606" s="7"/>
      <c r="G606" s="7"/>
      <c r="H606" s="7"/>
      <c r="I606" s="31"/>
      <c r="J606" s="6"/>
      <c r="K606" s="8">
        <f>C600-SUM(K603:K605)</f>
        <v>187.5</v>
      </c>
      <c r="N606" s="24" t="s">
        <v>1302</v>
      </c>
      <c r="R606">
        <v>605</v>
      </c>
    </row>
    <row r="607" spans="1:18" s="13" customFormat="1" ht="7.5" customHeight="1" thickBot="1" x14ac:dyDescent="0.25">
      <c r="A607" s="34"/>
      <c r="N607" s="24" t="s">
        <v>1302</v>
      </c>
      <c r="R607">
        <v>606</v>
      </c>
    </row>
    <row r="608" spans="1:18" ht="17.25" thickTop="1" thickBot="1" x14ac:dyDescent="0.3">
      <c r="A608" s="30">
        <v>49</v>
      </c>
      <c r="B608" s="30"/>
      <c r="G608" t="s">
        <v>333</v>
      </c>
      <c r="J608" s="33">
        <v>25</v>
      </c>
      <c r="K608" t="s">
        <v>334</v>
      </c>
      <c r="L608" s="79">
        <f>J608/C609</f>
        <v>2</v>
      </c>
      <c r="N608" s="24" t="s">
        <v>1302</v>
      </c>
      <c r="R608">
        <v>607</v>
      </c>
    </row>
    <row r="609" spans="1:18" ht="19.5" thickTop="1" thickBot="1" x14ac:dyDescent="0.35">
      <c r="A609" s="1">
        <f>A608</f>
        <v>49</v>
      </c>
      <c r="B609" s="27" t="s">
        <v>281</v>
      </c>
      <c r="C609" s="9">
        <v>12.5</v>
      </c>
      <c r="D609" t="s">
        <v>63</v>
      </c>
      <c r="G609" t="s">
        <v>332</v>
      </c>
      <c r="J609">
        <f>C610/(J608/C609)</f>
        <v>300</v>
      </c>
      <c r="K609" s="11"/>
      <c r="N609" s="24" t="s">
        <v>1302</v>
      </c>
      <c r="R609">
        <v>608</v>
      </c>
    </row>
    <row r="610" spans="1:18" ht="14.25" thickTop="1" thickBot="1" x14ac:dyDescent="0.25">
      <c r="B610" t="s">
        <v>55</v>
      </c>
      <c r="C610" s="9">
        <v>600</v>
      </c>
      <c r="D610" t="s">
        <v>53</v>
      </c>
      <c r="K610" s="12"/>
      <c r="N610" s="24" t="s">
        <v>1302</v>
      </c>
      <c r="R610">
        <v>609</v>
      </c>
    </row>
    <row r="611" spans="1:18" ht="4.5" customHeight="1" thickTop="1" x14ac:dyDescent="0.2">
      <c r="N611" s="24" t="s">
        <v>1302</v>
      </c>
      <c r="R611">
        <v>610</v>
      </c>
    </row>
    <row r="612" spans="1:18" x14ac:dyDescent="0.2">
      <c r="C612" s="4" t="s">
        <v>56</v>
      </c>
      <c r="D612" s="18"/>
      <c r="E612" s="4" t="s">
        <v>69</v>
      </c>
      <c r="F612" s="19"/>
      <c r="G612" s="4" t="s">
        <v>70</v>
      </c>
      <c r="H612" s="19"/>
      <c r="I612" s="20" t="s">
        <v>60</v>
      </c>
      <c r="J612" s="21" t="s">
        <v>62</v>
      </c>
      <c r="K612" s="22" t="s">
        <v>64</v>
      </c>
      <c r="N612" s="24" t="s">
        <v>1302</v>
      </c>
      <c r="R612">
        <v>611</v>
      </c>
    </row>
    <row r="613" spans="1:18" ht="15.75" thickBot="1" x14ac:dyDescent="0.3">
      <c r="A613" s="1">
        <v>76</v>
      </c>
      <c r="B613" t="s">
        <v>183</v>
      </c>
      <c r="C613" s="16">
        <v>100</v>
      </c>
      <c r="D613" s="7" t="s">
        <v>59</v>
      </c>
      <c r="E613" s="25">
        <f>$G613*C609</f>
        <v>5</v>
      </c>
      <c r="F613" s="3" t="s">
        <v>59</v>
      </c>
      <c r="G613" s="17">
        <v>0.4</v>
      </c>
      <c r="H613" s="3" t="s">
        <v>59</v>
      </c>
      <c r="I613" s="64">
        <f>E613*C610</f>
        <v>3000</v>
      </c>
      <c r="J613" s="65" t="s">
        <v>61</v>
      </c>
      <c r="K613" s="8">
        <f>I613/C613</f>
        <v>30</v>
      </c>
      <c r="N613" s="24" t="s">
        <v>1302</v>
      </c>
      <c r="R613">
        <v>612</v>
      </c>
    </row>
    <row r="614" spans="1:18" ht="16.5" thickTop="1" thickBot="1" x14ac:dyDescent="0.3">
      <c r="A614" s="1">
        <v>72</v>
      </c>
      <c r="B614" t="s">
        <v>581</v>
      </c>
      <c r="C614" s="14">
        <v>100</v>
      </c>
      <c r="D614" s="7" t="s">
        <v>59</v>
      </c>
      <c r="E614" s="25">
        <f>$G614*C609</f>
        <v>5</v>
      </c>
      <c r="F614" s="3" t="s">
        <v>59</v>
      </c>
      <c r="G614" s="17">
        <v>0.4</v>
      </c>
      <c r="H614" s="3" t="s">
        <v>59</v>
      </c>
      <c r="I614" s="66">
        <f>E614*C610</f>
        <v>3000</v>
      </c>
      <c r="J614" s="10" t="s">
        <v>61</v>
      </c>
      <c r="K614" s="8">
        <f>I614/C614</f>
        <v>30</v>
      </c>
      <c r="N614" s="24" t="s">
        <v>1302</v>
      </c>
      <c r="R614">
        <v>613</v>
      </c>
    </row>
    <row r="615" spans="1:18" ht="16.5" thickTop="1" thickBot="1" x14ac:dyDescent="0.3">
      <c r="A615" s="1">
        <v>78</v>
      </c>
      <c r="B615" s="78" t="s">
        <v>589</v>
      </c>
      <c r="C615" s="14">
        <v>100</v>
      </c>
      <c r="D615" s="7" t="s">
        <v>59</v>
      </c>
      <c r="E615" s="26">
        <f>$G615*C609</f>
        <v>2.5</v>
      </c>
      <c r="F615" s="3" t="s">
        <v>59</v>
      </c>
      <c r="G615" s="9">
        <v>0.2</v>
      </c>
      <c r="H615" s="3" t="s">
        <v>59</v>
      </c>
      <c r="I615" s="67">
        <f>E615*C610</f>
        <v>1500</v>
      </c>
      <c r="J615" s="60" t="s">
        <v>61</v>
      </c>
      <c r="K615" s="15">
        <f>I615/C615</f>
        <v>15</v>
      </c>
      <c r="N615" s="24" t="s">
        <v>1302</v>
      </c>
      <c r="R615">
        <v>614</v>
      </c>
    </row>
    <row r="616" spans="1:18" ht="15.75" thickTop="1" x14ac:dyDescent="0.25">
      <c r="B616" t="s">
        <v>180</v>
      </c>
      <c r="D616" s="7"/>
      <c r="E616" s="7"/>
      <c r="F616" s="7"/>
      <c r="G616" s="7"/>
      <c r="H616" s="7"/>
      <c r="I616" s="31"/>
      <c r="J616" s="6"/>
      <c r="K616" s="8">
        <f>C610-SUM(K613:K615)</f>
        <v>525</v>
      </c>
      <c r="N616" s="24" t="s">
        <v>1302</v>
      </c>
      <c r="R616">
        <v>615</v>
      </c>
    </row>
    <row r="617" spans="1:18" s="13" customFormat="1" ht="7.5" customHeight="1" thickBot="1" x14ac:dyDescent="0.25">
      <c r="A617" s="34"/>
      <c r="N617" s="24" t="s">
        <v>1302</v>
      </c>
      <c r="R617">
        <v>616</v>
      </c>
    </row>
    <row r="618" spans="1:18" ht="17.25" thickTop="1" thickBot="1" x14ac:dyDescent="0.3">
      <c r="A618" s="30">
        <v>50</v>
      </c>
      <c r="B618" s="30"/>
      <c r="G618" t="s">
        <v>333</v>
      </c>
      <c r="J618" s="33">
        <v>25</v>
      </c>
      <c r="K618" t="s">
        <v>334</v>
      </c>
      <c r="L618" s="79">
        <f>J618/C619</f>
        <v>2</v>
      </c>
      <c r="N618" s="24" t="s">
        <v>824</v>
      </c>
      <c r="R618">
        <v>617</v>
      </c>
    </row>
    <row r="619" spans="1:18" ht="16.5" thickTop="1" thickBot="1" x14ac:dyDescent="0.25">
      <c r="A619" s="1">
        <f>A618</f>
        <v>50</v>
      </c>
      <c r="B619" s="27" t="s">
        <v>808</v>
      </c>
      <c r="C619" s="9">
        <v>12.5</v>
      </c>
      <c r="D619" t="s">
        <v>63</v>
      </c>
      <c r="G619" t="s">
        <v>332</v>
      </c>
      <c r="J619">
        <f>C620/(J618/C619)</f>
        <v>300</v>
      </c>
      <c r="K619" s="11"/>
      <c r="N619" s="24" t="s">
        <v>824</v>
      </c>
      <c r="R619">
        <v>618</v>
      </c>
    </row>
    <row r="620" spans="1:18" ht="14.25" thickTop="1" thickBot="1" x14ac:dyDescent="0.25">
      <c r="B620" t="s">
        <v>55</v>
      </c>
      <c r="C620" s="9">
        <v>600</v>
      </c>
      <c r="D620" t="s">
        <v>53</v>
      </c>
      <c r="K620" s="12"/>
      <c r="N620" s="24" t="s">
        <v>824</v>
      </c>
      <c r="R620">
        <v>619</v>
      </c>
    </row>
    <row r="621" spans="1:18" ht="4.5" customHeight="1" thickTop="1" x14ac:dyDescent="0.2">
      <c r="N621" s="24" t="s">
        <v>824</v>
      </c>
      <c r="R621">
        <v>620</v>
      </c>
    </row>
    <row r="622" spans="1:18" ht="13.5" thickBot="1" x14ac:dyDescent="0.25">
      <c r="C622" s="4" t="s">
        <v>56</v>
      </c>
      <c r="D622" s="18"/>
      <c r="E622" s="4" t="s">
        <v>69</v>
      </c>
      <c r="F622" s="19"/>
      <c r="G622" s="4" t="s">
        <v>70</v>
      </c>
      <c r="H622" s="19"/>
      <c r="I622" s="20" t="s">
        <v>60</v>
      </c>
      <c r="J622" s="21" t="s">
        <v>62</v>
      </c>
      <c r="K622" s="22" t="s">
        <v>64</v>
      </c>
      <c r="N622" s="24" t="s">
        <v>824</v>
      </c>
      <c r="R622">
        <v>621</v>
      </c>
    </row>
    <row r="623" spans="1:18" ht="16.5" thickTop="1" thickBot="1" x14ac:dyDescent="0.3">
      <c r="A623" s="1">
        <v>125</v>
      </c>
      <c r="B623" s="47" t="s">
        <v>755</v>
      </c>
      <c r="C623" s="14">
        <v>100</v>
      </c>
      <c r="D623" s="7" t="s">
        <v>59</v>
      </c>
      <c r="E623" s="25">
        <f>$G623*C619</f>
        <v>3.75</v>
      </c>
      <c r="F623" s="3" t="s">
        <v>59</v>
      </c>
      <c r="G623" s="17">
        <v>0.3</v>
      </c>
      <c r="H623" s="3" t="s">
        <v>59</v>
      </c>
      <c r="I623" s="64">
        <f>E623*C620</f>
        <v>2250</v>
      </c>
      <c r="J623" s="65" t="s">
        <v>61</v>
      </c>
      <c r="K623" s="8">
        <f>I623/C623</f>
        <v>22.5</v>
      </c>
      <c r="N623" s="24" t="s">
        <v>824</v>
      </c>
      <c r="R623">
        <v>622</v>
      </c>
    </row>
    <row r="624" spans="1:18" ht="16.5" thickTop="1" thickBot="1" x14ac:dyDescent="0.3">
      <c r="A624" s="1">
        <v>126</v>
      </c>
      <c r="B624" s="47" t="s">
        <v>761</v>
      </c>
      <c r="C624" s="14">
        <v>100</v>
      </c>
      <c r="D624" s="7" t="s">
        <v>59</v>
      </c>
      <c r="E624" s="25">
        <f>$G624*C619</f>
        <v>1.25</v>
      </c>
      <c r="F624" s="3" t="s">
        <v>59</v>
      </c>
      <c r="G624" s="17">
        <v>0.1</v>
      </c>
      <c r="H624" s="3" t="s">
        <v>59</v>
      </c>
      <c r="I624" s="66">
        <f>E624*C620</f>
        <v>750</v>
      </c>
      <c r="J624" s="10" t="s">
        <v>61</v>
      </c>
      <c r="K624" s="8">
        <f>I624/C624</f>
        <v>7.5</v>
      </c>
      <c r="N624" s="24" t="s">
        <v>824</v>
      </c>
      <c r="R624">
        <v>623</v>
      </c>
    </row>
    <row r="625" spans="1:18" ht="16.5" thickTop="1" thickBot="1" x14ac:dyDescent="0.3">
      <c r="A625" s="1">
        <v>127</v>
      </c>
      <c r="B625" s="47" t="s">
        <v>758</v>
      </c>
      <c r="C625" s="14">
        <v>100</v>
      </c>
      <c r="D625" s="7" t="s">
        <v>59</v>
      </c>
      <c r="E625" s="25">
        <f>$G625*C619</f>
        <v>5</v>
      </c>
      <c r="F625" s="3" t="s">
        <v>59</v>
      </c>
      <c r="G625" s="17">
        <v>0.4</v>
      </c>
      <c r="H625" s="3" t="s">
        <v>59</v>
      </c>
      <c r="I625" s="66">
        <f>E625*C620</f>
        <v>3000</v>
      </c>
      <c r="J625" s="10" t="s">
        <v>61</v>
      </c>
      <c r="K625" s="8">
        <f>I625/C625</f>
        <v>30</v>
      </c>
      <c r="N625" s="24" t="s">
        <v>824</v>
      </c>
      <c r="R625">
        <v>624</v>
      </c>
    </row>
    <row r="626" spans="1:18" ht="16.5" thickTop="1" thickBot="1" x14ac:dyDescent="0.3">
      <c r="A626" s="1">
        <v>134</v>
      </c>
      <c r="B626" s="78" t="s">
        <v>280</v>
      </c>
      <c r="C626" s="14">
        <v>100</v>
      </c>
      <c r="D626" s="7" t="s">
        <v>59</v>
      </c>
      <c r="E626" s="26">
        <f>$G626*C619</f>
        <v>2.5</v>
      </c>
      <c r="F626" s="3" t="s">
        <v>59</v>
      </c>
      <c r="G626" s="9">
        <v>0.2</v>
      </c>
      <c r="H626" s="3" t="s">
        <v>59</v>
      </c>
      <c r="I626" s="67">
        <f>E626*C620</f>
        <v>1500</v>
      </c>
      <c r="J626" s="60" t="s">
        <v>61</v>
      </c>
      <c r="K626" s="15">
        <f>I626/C626</f>
        <v>15</v>
      </c>
      <c r="N626" s="24" t="s">
        <v>824</v>
      </c>
      <c r="R626">
        <v>625</v>
      </c>
    </row>
    <row r="627" spans="1:18" ht="15.75" thickTop="1" x14ac:dyDescent="0.25">
      <c r="B627" t="s">
        <v>180</v>
      </c>
      <c r="D627" s="7"/>
      <c r="E627" s="7"/>
      <c r="F627" s="7"/>
      <c r="G627" s="7"/>
      <c r="H627" s="7"/>
      <c r="I627" s="31"/>
      <c r="J627" s="6"/>
      <c r="K627" s="8">
        <f>C620-SUM(K623:K626)</f>
        <v>525</v>
      </c>
      <c r="N627" s="24" t="s">
        <v>824</v>
      </c>
      <c r="R627">
        <v>626</v>
      </c>
    </row>
    <row r="628" spans="1:18" s="13" customFormat="1" ht="7.5" customHeight="1" thickBot="1" x14ac:dyDescent="0.25">
      <c r="A628" s="34"/>
      <c r="N628" s="24" t="s">
        <v>824</v>
      </c>
      <c r="R628">
        <v>627</v>
      </c>
    </row>
    <row r="629" spans="1:18" ht="17.25" thickTop="1" thickBot="1" x14ac:dyDescent="0.3">
      <c r="A629" s="30">
        <v>51</v>
      </c>
      <c r="B629" s="30"/>
      <c r="G629" t="s">
        <v>333</v>
      </c>
      <c r="J629" s="33">
        <v>25</v>
      </c>
      <c r="K629" t="s">
        <v>334</v>
      </c>
      <c r="L629" s="79">
        <f>J629/C630</f>
        <v>2</v>
      </c>
      <c r="N629" s="24" t="s">
        <v>824</v>
      </c>
      <c r="R629">
        <v>628</v>
      </c>
    </row>
    <row r="630" spans="1:18" ht="16.5" thickTop="1" thickBot="1" x14ac:dyDescent="0.25">
      <c r="A630" s="1">
        <f>A629</f>
        <v>51</v>
      </c>
      <c r="B630" s="27" t="s">
        <v>809</v>
      </c>
      <c r="C630" s="9">
        <v>12.5</v>
      </c>
      <c r="D630" t="s">
        <v>63</v>
      </c>
      <c r="G630" t="s">
        <v>332</v>
      </c>
      <c r="J630">
        <f>C631/(J629/C630)</f>
        <v>50</v>
      </c>
      <c r="K630" s="11"/>
      <c r="N630" s="24" t="s">
        <v>824</v>
      </c>
      <c r="R630">
        <v>629</v>
      </c>
    </row>
    <row r="631" spans="1:18" ht="14.25" thickTop="1" thickBot="1" x14ac:dyDescent="0.25">
      <c r="B631" t="s">
        <v>55</v>
      </c>
      <c r="C631" s="9">
        <v>100</v>
      </c>
      <c r="D631" t="s">
        <v>53</v>
      </c>
      <c r="K631" s="12"/>
      <c r="N631" s="24" t="s">
        <v>824</v>
      </c>
      <c r="R631">
        <v>630</v>
      </c>
    </row>
    <row r="632" spans="1:18" ht="4.5" customHeight="1" thickTop="1" x14ac:dyDescent="0.2">
      <c r="N632" s="24" t="s">
        <v>824</v>
      </c>
      <c r="R632">
        <v>631</v>
      </c>
    </row>
    <row r="633" spans="1:18" x14ac:dyDescent="0.2">
      <c r="C633" s="4" t="s">
        <v>56</v>
      </c>
      <c r="D633" s="18"/>
      <c r="E633" s="4" t="s">
        <v>69</v>
      </c>
      <c r="F633" s="19"/>
      <c r="G633" s="4" t="s">
        <v>70</v>
      </c>
      <c r="H633" s="19"/>
      <c r="I633" s="20" t="s">
        <v>60</v>
      </c>
      <c r="J633" s="21" t="s">
        <v>62</v>
      </c>
      <c r="K633" s="22" t="s">
        <v>64</v>
      </c>
      <c r="N633" s="24" t="s">
        <v>824</v>
      </c>
      <c r="R633">
        <v>632</v>
      </c>
    </row>
    <row r="634" spans="1:18" ht="15.75" thickBot="1" x14ac:dyDescent="0.3">
      <c r="A634" s="1">
        <v>154</v>
      </c>
      <c r="B634" t="s">
        <v>420</v>
      </c>
      <c r="C634" s="16">
        <v>80</v>
      </c>
      <c r="D634" s="7" t="s">
        <v>59</v>
      </c>
      <c r="E634" s="25">
        <f>$G634*C630</f>
        <v>5</v>
      </c>
      <c r="F634" s="3" t="s">
        <v>59</v>
      </c>
      <c r="G634" s="17">
        <v>0.4</v>
      </c>
      <c r="H634" s="3" t="s">
        <v>59</v>
      </c>
      <c r="I634" s="64">
        <f>E634*C631</f>
        <v>500</v>
      </c>
      <c r="J634" s="65" t="s">
        <v>61</v>
      </c>
      <c r="K634" s="8">
        <f>I634/C634</f>
        <v>6.25</v>
      </c>
      <c r="N634" s="24" t="s">
        <v>824</v>
      </c>
      <c r="R634">
        <v>633</v>
      </c>
    </row>
    <row r="635" spans="1:18" ht="16.5" thickTop="1" thickBot="1" x14ac:dyDescent="0.3">
      <c r="A635" s="1">
        <v>155</v>
      </c>
      <c r="B635" t="s">
        <v>422</v>
      </c>
      <c r="C635" s="14">
        <v>100</v>
      </c>
      <c r="D635" s="7" t="s">
        <v>59</v>
      </c>
      <c r="E635" s="25">
        <f>$G635*C630</f>
        <v>5</v>
      </c>
      <c r="F635" s="3" t="s">
        <v>59</v>
      </c>
      <c r="G635" s="17">
        <v>0.4</v>
      </c>
      <c r="H635" s="3" t="s">
        <v>59</v>
      </c>
      <c r="I635" s="66">
        <f>E635*C631</f>
        <v>500</v>
      </c>
      <c r="J635" s="10" t="s">
        <v>61</v>
      </c>
      <c r="K635" s="8">
        <f>I635/C635</f>
        <v>5</v>
      </c>
      <c r="N635" s="24" t="s">
        <v>824</v>
      </c>
      <c r="R635">
        <v>634</v>
      </c>
    </row>
    <row r="636" spans="1:18" ht="16.5" thickTop="1" thickBot="1" x14ac:dyDescent="0.3">
      <c r="A636" s="1">
        <v>156</v>
      </c>
      <c r="B636" s="78" t="s">
        <v>570</v>
      </c>
      <c r="C636" s="14">
        <v>100</v>
      </c>
      <c r="D636" s="7" t="s">
        <v>59</v>
      </c>
      <c r="E636" s="26">
        <f>$G636*C630</f>
        <v>2.5</v>
      </c>
      <c r="F636" s="3" t="s">
        <v>59</v>
      </c>
      <c r="G636" s="9">
        <v>0.2</v>
      </c>
      <c r="H636" s="3" t="s">
        <v>59</v>
      </c>
      <c r="I636" s="67">
        <f>E636*C631</f>
        <v>250</v>
      </c>
      <c r="J636" s="60" t="s">
        <v>61</v>
      </c>
      <c r="K636" s="15">
        <f>I636/C636</f>
        <v>2.5</v>
      </c>
      <c r="N636" s="24" t="s">
        <v>824</v>
      </c>
      <c r="R636">
        <v>635</v>
      </c>
    </row>
    <row r="637" spans="1:18" ht="15.75" thickTop="1" x14ac:dyDescent="0.25">
      <c r="B637" t="s">
        <v>180</v>
      </c>
      <c r="D637" s="7"/>
      <c r="E637" s="7"/>
      <c r="F637" s="7"/>
      <c r="G637" s="7"/>
      <c r="H637" s="7"/>
      <c r="I637" s="31"/>
      <c r="J637" s="6"/>
      <c r="K637" s="8">
        <f>C631-SUM(K634:K636)</f>
        <v>86.25</v>
      </c>
      <c r="N637" s="24" t="s">
        <v>824</v>
      </c>
      <c r="R637">
        <v>636</v>
      </c>
    </row>
    <row r="638" spans="1:18" s="13" customFormat="1" ht="7.5" customHeight="1" thickBot="1" x14ac:dyDescent="0.25">
      <c r="A638" s="34"/>
      <c r="N638" s="24" t="s">
        <v>824</v>
      </c>
      <c r="R638">
        <v>637</v>
      </c>
    </row>
    <row r="639" spans="1:18" ht="17.25" thickTop="1" thickBot="1" x14ac:dyDescent="0.3">
      <c r="A639" s="30">
        <v>52</v>
      </c>
      <c r="B639" s="30"/>
      <c r="G639" t="s">
        <v>333</v>
      </c>
      <c r="J639" s="33">
        <v>25</v>
      </c>
      <c r="K639" t="s">
        <v>334</v>
      </c>
      <c r="L639" s="79">
        <f>J639/C640</f>
        <v>2</v>
      </c>
      <c r="N639" s="24" t="s">
        <v>1302</v>
      </c>
      <c r="R639">
        <v>638</v>
      </c>
    </row>
    <row r="640" spans="1:18" ht="16.5" thickTop="1" thickBot="1" x14ac:dyDescent="0.25">
      <c r="A640" s="1">
        <f>A639</f>
        <v>52</v>
      </c>
      <c r="B640" s="27" t="s">
        <v>38</v>
      </c>
      <c r="C640" s="9">
        <v>12.5</v>
      </c>
      <c r="D640" t="s">
        <v>63</v>
      </c>
      <c r="G640" t="s">
        <v>332</v>
      </c>
      <c r="J640">
        <f>C641/(J639/C640)</f>
        <v>200</v>
      </c>
      <c r="K640" s="11"/>
      <c r="N640" s="24" t="s">
        <v>1302</v>
      </c>
      <c r="R640">
        <v>639</v>
      </c>
    </row>
    <row r="641" spans="1:18" ht="14.25" thickTop="1" thickBot="1" x14ac:dyDescent="0.25">
      <c r="B641" t="s">
        <v>55</v>
      </c>
      <c r="C641" s="9">
        <v>400</v>
      </c>
      <c r="D641" t="s">
        <v>53</v>
      </c>
      <c r="K641" s="12"/>
      <c r="N641" s="24" t="s">
        <v>1302</v>
      </c>
      <c r="R641">
        <v>640</v>
      </c>
    </row>
    <row r="642" spans="1:18" ht="4.5" customHeight="1" thickTop="1" x14ac:dyDescent="0.2">
      <c r="N642" s="24" t="s">
        <v>1302</v>
      </c>
      <c r="R642">
        <v>641</v>
      </c>
    </row>
    <row r="643" spans="1:18" x14ac:dyDescent="0.2">
      <c r="C643" s="4" t="s">
        <v>56</v>
      </c>
      <c r="D643" s="18"/>
      <c r="E643" s="4" t="s">
        <v>69</v>
      </c>
      <c r="F643" s="19"/>
      <c r="G643" s="4" t="s">
        <v>70</v>
      </c>
      <c r="H643" s="19"/>
      <c r="I643" s="20" t="s">
        <v>60</v>
      </c>
      <c r="J643" s="21" t="s">
        <v>62</v>
      </c>
      <c r="K643" s="22" t="s">
        <v>64</v>
      </c>
      <c r="N643" s="24" t="s">
        <v>1302</v>
      </c>
      <c r="R643">
        <v>642</v>
      </c>
    </row>
    <row r="644" spans="1:18" ht="15.75" thickBot="1" x14ac:dyDescent="0.3">
      <c r="A644" s="1">
        <v>135</v>
      </c>
      <c r="B644" t="s">
        <v>785</v>
      </c>
      <c r="C644" s="16">
        <v>100</v>
      </c>
      <c r="D644" s="7" t="s">
        <v>59</v>
      </c>
      <c r="E644" s="25">
        <f>$G644*C640</f>
        <v>5</v>
      </c>
      <c r="F644" s="3" t="s">
        <v>59</v>
      </c>
      <c r="G644" s="17">
        <v>0.4</v>
      </c>
      <c r="H644" s="3" t="s">
        <v>59</v>
      </c>
      <c r="I644" s="64">
        <f>E644*C641</f>
        <v>2000</v>
      </c>
      <c r="J644" s="65" t="s">
        <v>61</v>
      </c>
      <c r="K644" s="8">
        <f>I644/C644</f>
        <v>20</v>
      </c>
      <c r="N644" s="24" t="s">
        <v>1302</v>
      </c>
      <c r="R644">
        <v>643</v>
      </c>
    </row>
    <row r="645" spans="1:18" ht="16.5" thickTop="1" thickBot="1" x14ac:dyDescent="0.3">
      <c r="A645" s="1">
        <v>136</v>
      </c>
      <c r="B645" t="s">
        <v>788</v>
      </c>
      <c r="C645" s="14">
        <v>100</v>
      </c>
      <c r="D645" s="7" t="s">
        <v>59</v>
      </c>
      <c r="E645" s="25">
        <f>$G645*C640</f>
        <v>5</v>
      </c>
      <c r="F645" s="3" t="s">
        <v>59</v>
      </c>
      <c r="G645" s="17">
        <v>0.4</v>
      </c>
      <c r="H645" s="3" t="s">
        <v>59</v>
      </c>
      <c r="I645" s="66">
        <f>E645*C641</f>
        <v>2000</v>
      </c>
      <c r="J645" s="10" t="s">
        <v>61</v>
      </c>
      <c r="K645" s="8">
        <f>I645/C645</f>
        <v>20</v>
      </c>
      <c r="N645" s="24" t="s">
        <v>1302</v>
      </c>
      <c r="R645">
        <v>644</v>
      </c>
    </row>
    <row r="646" spans="1:18" ht="16.5" thickTop="1" thickBot="1" x14ac:dyDescent="0.3">
      <c r="A646" s="1">
        <v>140</v>
      </c>
      <c r="B646" s="78" t="s">
        <v>800</v>
      </c>
      <c r="C646" s="14">
        <v>100</v>
      </c>
      <c r="D646" s="7" t="s">
        <v>59</v>
      </c>
      <c r="E646" s="26">
        <f>$G646*C640</f>
        <v>2.5</v>
      </c>
      <c r="F646" s="3" t="s">
        <v>59</v>
      </c>
      <c r="G646" s="9">
        <v>0.2</v>
      </c>
      <c r="H646" s="3" t="s">
        <v>59</v>
      </c>
      <c r="I646" s="67">
        <f>E646*C641</f>
        <v>1000</v>
      </c>
      <c r="J646" s="60" t="s">
        <v>61</v>
      </c>
      <c r="K646" s="15">
        <f>I646/C646</f>
        <v>10</v>
      </c>
      <c r="N646" s="24" t="s">
        <v>1302</v>
      </c>
      <c r="R646">
        <v>645</v>
      </c>
    </row>
    <row r="647" spans="1:18" ht="15.75" thickTop="1" x14ac:dyDescent="0.25">
      <c r="B647" t="s">
        <v>180</v>
      </c>
      <c r="D647" s="7"/>
      <c r="E647" s="7"/>
      <c r="F647" s="7"/>
      <c r="G647" s="7"/>
      <c r="H647" s="7"/>
      <c r="I647" s="31"/>
      <c r="J647" s="6"/>
      <c r="K647" s="8">
        <f>C641-SUM(K644:K646)</f>
        <v>350</v>
      </c>
      <c r="N647" s="24" t="s">
        <v>1302</v>
      </c>
      <c r="R647">
        <v>646</v>
      </c>
    </row>
    <row r="648" spans="1:18" s="13" customFormat="1" ht="7.5" customHeight="1" thickBot="1" x14ac:dyDescent="0.25">
      <c r="A648" s="34"/>
      <c r="N648" s="24" t="s">
        <v>1302</v>
      </c>
      <c r="R648">
        <v>647</v>
      </c>
    </row>
    <row r="649" spans="1:18" ht="17.25" thickTop="1" thickBot="1" x14ac:dyDescent="0.3">
      <c r="A649" s="30">
        <v>53</v>
      </c>
      <c r="B649" s="30"/>
      <c r="G649" t="s">
        <v>333</v>
      </c>
      <c r="J649" s="33">
        <v>25</v>
      </c>
      <c r="K649" t="s">
        <v>334</v>
      </c>
      <c r="L649" s="79">
        <f>J649/C650</f>
        <v>2</v>
      </c>
      <c r="N649" s="24" t="s">
        <v>1302</v>
      </c>
      <c r="R649">
        <v>648</v>
      </c>
    </row>
    <row r="650" spans="1:18" ht="16.5" thickTop="1" thickBot="1" x14ac:dyDescent="0.25">
      <c r="A650" s="1">
        <f>A649</f>
        <v>53</v>
      </c>
      <c r="B650" s="27" t="s">
        <v>39</v>
      </c>
      <c r="C650" s="9">
        <v>12.5</v>
      </c>
      <c r="D650" t="s">
        <v>63</v>
      </c>
      <c r="G650" t="s">
        <v>332</v>
      </c>
      <c r="J650">
        <f>C651/(J649/C650)</f>
        <v>50</v>
      </c>
      <c r="K650" s="11"/>
      <c r="N650" s="24" t="s">
        <v>1302</v>
      </c>
      <c r="R650">
        <v>649</v>
      </c>
    </row>
    <row r="651" spans="1:18" ht="14.25" thickTop="1" thickBot="1" x14ac:dyDescent="0.25">
      <c r="B651" t="s">
        <v>55</v>
      </c>
      <c r="C651" s="9">
        <v>100</v>
      </c>
      <c r="D651" t="s">
        <v>53</v>
      </c>
      <c r="K651" s="12"/>
      <c r="N651" s="24" t="s">
        <v>1302</v>
      </c>
      <c r="R651">
        <v>650</v>
      </c>
    </row>
    <row r="652" spans="1:18" ht="4.5" customHeight="1" thickTop="1" x14ac:dyDescent="0.2">
      <c r="N652" s="24" t="s">
        <v>1302</v>
      </c>
      <c r="R652">
        <v>651</v>
      </c>
    </row>
    <row r="653" spans="1:18" x14ac:dyDescent="0.2">
      <c r="C653" s="4" t="s">
        <v>56</v>
      </c>
      <c r="D653" s="18"/>
      <c r="E653" s="4" t="s">
        <v>69</v>
      </c>
      <c r="F653" s="19"/>
      <c r="G653" s="4" t="s">
        <v>70</v>
      </c>
      <c r="H653" s="19"/>
      <c r="I653" s="20" t="s">
        <v>60</v>
      </c>
      <c r="J653" s="21" t="s">
        <v>62</v>
      </c>
      <c r="K653" s="22" t="s">
        <v>64</v>
      </c>
      <c r="N653" s="24" t="s">
        <v>1302</v>
      </c>
      <c r="R653">
        <v>652</v>
      </c>
    </row>
    <row r="654" spans="1:18" ht="15.75" thickBot="1" x14ac:dyDescent="0.3">
      <c r="A654" s="1">
        <v>135</v>
      </c>
      <c r="B654" t="s">
        <v>785</v>
      </c>
      <c r="C654" s="16">
        <v>100</v>
      </c>
      <c r="D654" s="7" t="s">
        <v>59</v>
      </c>
      <c r="E654" s="25">
        <f>$G654*C650</f>
        <v>5</v>
      </c>
      <c r="F654" s="3" t="s">
        <v>59</v>
      </c>
      <c r="G654" s="17">
        <v>0.4</v>
      </c>
      <c r="H654" s="3" t="s">
        <v>59</v>
      </c>
      <c r="I654" s="64">
        <f>E654*C651</f>
        <v>500</v>
      </c>
      <c r="J654" s="65" t="s">
        <v>61</v>
      </c>
      <c r="K654" s="8">
        <f>I654/C654</f>
        <v>5</v>
      </c>
      <c r="N654" s="24" t="s">
        <v>1302</v>
      </c>
      <c r="R654">
        <v>653</v>
      </c>
    </row>
    <row r="655" spans="1:18" ht="16.5" thickTop="1" thickBot="1" x14ac:dyDescent="0.3">
      <c r="A655" s="1">
        <v>137</v>
      </c>
      <c r="B655" t="s">
        <v>791</v>
      </c>
      <c r="C655" s="14">
        <v>100</v>
      </c>
      <c r="D655" s="7" t="s">
        <v>59</v>
      </c>
      <c r="E655" s="25">
        <f>$G655*C650</f>
        <v>5</v>
      </c>
      <c r="F655" s="3" t="s">
        <v>59</v>
      </c>
      <c r="G655" s="17">
        <v>0.4</v>
      </c>
      <c r="H655" s="3" t="s">
        <v>59</v>
      </c>
      <c r="I655" s="66">
        <f>E655*C651</f>
        <v>500</v>
      </c>
      <c r="J655" s="10" t="s">
        <v>61</v>
      </c>
      <c r="K655" s="8">
        <f>I655/C655</f>
        <v>5</v>
      </c>
      <c r="N655" s="24" t="s">
        <v>1302</v>
      </c>
      <c r="R655">
        <v>654</v>
      </c>
    </row>
    <row r="656" spans="1:18" ht="16.5" thickTop="1" thickBot="1" x14ac:dyDescent="0.3">
      <c r="A656" s="1">
        <v>140</v>
      </c>
      <c r="B656" s="78" t="s">
        <v>800</v>
      </c>
      <c r="C656" s="14">
        <v>100</v>
      </c>
      <c r="D656" s="7" t="s">
        <v>59</v>
      </c>
      <c r="E656" s="26">
        <f>$G656*C650</f>
        <v>2.5</v>
      </c>
      <c r="F656" s="3" t="s">
        <v>59</v>
      </c>
      <c r="G656" s="9">
        <v>0.2</v>
      </c>
      <c r="H656" s="3" t="s">
        <v>59</v>
      </c>
      <c r="I656" s="67">
        <f>E656*C651</f>
        <v>250</v>
      </c>
      <c r="J656" s="60" t="s">
        <v>61</v>
      </c>
      <c r="K656" s="15">
        <f>I656/C656</f>
        <v>2.5</v>
      </c>
      <c r="N656" s="24" t="s">
        <v>1302</v>
      </c>
      <c r="R656">
        <v>655</v>
      </c>
    </row>
    <row r="657" spans="1:18" ht="15.75" thickTop="1" x14ac:dyDescent="0.25">
      <c r="B657" t="s">
        <v>180</v>
      </c>
      <c r="D657" s="7"/>
      <c r="E657" s="7"/>
      <c r="F657" s="7"/>
      <c r="G657" s="7"/>
      <c r="H657" s="7"/>
      <c r="I657" s="31"/>
      <c r="J657" s="6"/>
      <c r="K657" s="8">
        <f>C651-SUM(K654:K656)</f>
        <v>87.5</v>
      </c>
      <c r="N657" s="24" t="s">
        <v>1302</v>
      </c>
      <c r="R657">
        <v>656</v>
      </c>
    </row>
    <row r="658" spans="1:18" s="13" customFormat="1" ht="7.5" customHeight="1" thickBot="1" x14ac:dyDescent="0.25">
      <c r="A658" s="34"/>
      <c r="N658" s="24" t="s">
        <v>1302</v>
      </c>
      <c r="R658">
        <v>657</v>
      </c>
    </row>
    <row r="659" spans="1:18" ht="17.25" thickTop="1" thickBot="1" x14ac:dyDescent="0.3">
      <c r="A659" s="30">
        <v>54</v>
      </c>
      <c r="B659" s="30"/>
      <c r="G659" t="s">
        <v>333</v>
      </c>
      <c r="J659" s="33">
        <v>25</v>
      </c>
      <c r="K659" t="s">
        <v>334</v>
      </c>
      <c r="L659" s="79">
        <f>J659/C660</f>
        <v>2</v>
      </c>
      <c r="N659" s="24" t="s">
        <v>1302</v>
      </c>
      <c r="R659">
        <v>658</v>
      </c>
    </row>
    <row r="660" spans="1:18" ht="16.5" thickTop="1" thickBot="1" x14ac:dyDescent="0.25">
      <c r="A660" s="1">
        <f>A659</f>
        <v>54</v>
      </c>
      <c r="B660" s="27" t="s">
        <v>40</v>
      </c>
      <c r="C660" s="9">
        <v>12.5</v>
      </c>
      <c r="D660" t="s">
        <v>63</v>
      </c>
      <c r="G660" t="s">
        <v>332</v>
      </c>
      <c r="J660">
        <f>C661/(J659/C660)</f>
        <v>50</v>
      </c>
      <c r="K660" s="11"/>
      <c r="N660" s="24" t="s">
        <v>1302</v>
      </c>
      <c r="R660">
        <v>659</v>
      </c>
    </row>
    <row r="661" spans="1:18" ht="14.25" thickTop="1" thickBot="1" x14ac:dyDescent="0.25">
      <c r="B661" t="s">
        <v>55</v>
      </c>
      <c r="C661" s="9">
        <v>100</v>
      </c>
      <c r="D661" t="s">
        <v>53</v>
      </c>
      <c r="K661" s="12"/>
      <c r="N661" s="24" t="s">
        <v>1302</v>
      </c>
      <c r="R661">
        <v>660</v>
      </c>
    </row>
    <row r="662" spans="1:18" ht="4.5" customHeight="1" thickTop="1" x14ac:dyDescent="0.2">
      <c r="N662" s="24" t="s">
        <v>1302</v>
      </c>
      <c r="R662">
        <v>661</v>
      </c>
    </row>
    <row r="663" spans="1:18" x14ac:dyDescent="0.2">
      <c r="C663" s="4" t="s">
        <v>56</v>
      </c>
      <c r="D663" s="18"/>
      <c r="E663" s="4" t="s">
        <v>69</v>
      </c>
      <c r="F663" s="19"/>
      <c r="G663" s="4" t="s">
        <v>70</v>
      </c>
      <c r="H663" s="19"/>
      <c r="I663" s="20" t="s">
        <v>60</v>
      </c>
      <c r="J663" s="21" t="s">
        <v>62</v>
      </c>
      <c r="K663" s="22" t="s">
        <v>64</v>
      </c>
      <c r="N663" s="24" t="s">
        <v>1302</v>
      </c>
      <c r="R663">
        <v>662</v>
      </c>
    </row>
    <row r="664" spans="1:18" ht="15.75" thickBot="1" x14ac:dyDescent="0.3">
      <c r="A664" s="1">
        <v>135</v>
      </c>
      <c r="B664" t="s">
        <v>785</v>
      </c>
      <c r="C664" s="16">
        <v>100</v>
      </c>
      <c r="D664" s="7" t="s">
        <v>59</v>
      </c>
      <c r="E664" s="25">
        <f>$G664*C660</f>
        <v>5</v>
      </c>
      <c r="F664" s="3" t="s">
        <v>59</v>
      </c>
      <c r="G664" s="17">
        <v>0.4</v>
      </c>
      <c r="H664" s="3" t="s">
        <v>59</v>
      </c>
      <c r="I664" s="64">
        <f>E664*C661</f>
        <v>500</v>
      </c>
      <c r="J664" s="65" t="s">
        <v>61</v>
      </c>
      <c r="K664" s="8">
        <f>I664/C664</f>
        <v>5</v>
      </c>
      <c r="N664" s="24" t="s">
        <v>1302</v>
      </c>
      <c r="R664">
        <v>663</v>
      </c>
    </row>
    <row r="665" spans="1:18" ht="16.5" thickTop="1" thickBot="1" x14ac:dyDescent="0.3">
      <c r="A665" s="1">
        <v>138</v>
      </c>
      <c r="B665" t="s">
        <v>794</v>
      </c>
      <c r="C665" s="14">
        <v>100</v>
      </c>
      <c r="D665" s="7" t="s">
        <v>59</v>
      </c>
      <c r="E665" s="25">
        <f>$G665*C660</f>
        <v>5</v>
      </c>
      <c r="F665" s="3" t="s">
        <v>59</v>
      </c>
      <c r="G665" s="17">
        <v>0.4</v>
      </c>
      <c r="H665" s="3" t="s">
        <v>59</v>
      </c>
      <c r="I665" s="66">
        <f>E665*C661</f>
        <v>500</v>
      </c>
      <c r="J665" s="10" t="s">
        <v>61</v>
      </c>
      <c r="K665" s="8">
        <f>I665/C665</f>
        <v>5</v>
      </c>
      <c r="N665" s="24" t="s">
        <v>1302</v>
      </c>
      <c r="R665">
        <v>664</v>
      </c>
    </row>
    <row r="666" spans="1:18" ht="16.5" thickTop="1" thickBot="1" x14ac:dyDescent="0.3">
      <c r="A666" s="1">
        <v>140</v>
      </c>
      <c r="B666" s="78" t="s">
        <v>800</v>
      </c>
      <c r="C666" s="14">
        <v>100</v>
      </c>
      <c r="D666" s="7" t="s">
        <v>59</v>
      </c>
      <c r="E666" s="26">
        <f>$G666*C660</f>
        <v>2.5</v>
      </c>
      <c r="F666" s="3" t="s">
        <v>59</v>
      </c>
      <c r="G666" s="9">
        <v>0.2</v>
      </c>
      <c r="H666" s="3" t="s">
        <v>59</v>
      </c>
      <c r="I666" s="67">
        <f>E666*C661</f>
        <v>250</v>
      </c>
      <c r="J666" s="60" t="s">
        <v>61</v>
      </c>
      <c r="K666" s="15">
        <f>I666/C666</f>
        <v>2.5</v>
      </c>
      <c r="N666" s="24" t="s">
        <v>1302</v>
      </c>
      <c r="R666">
        <v>665</v>
      </c>
    </row>
    <row r="667" spans="1:18" ht="15.75" thickTop="1" x14ac:dyDescent="0.25">
      <c r="B667" t="s">
        <v>180</v>
      </c>
      <c r="D667" s="7"/>
      <c r="E667" s="7"/>
      <c r="F667" s="7"/>
      <c r="G667" s="7"/>
      <c r="H667" s="7"/>
      <c r="I667" s="31"/>
      <c r="J667" s="6"/>
      <c r="K667" s="8">
        <f>C661-SUM(K664:K666)</f>
        <v>87.5</v>
      </c>
      <c r="N667" s="24" t="s">
        <v>1302</v>
      </c>
      <c r="R667">
        <v>666</v>
      </c>
    </row>
    <row r="668" spans="1:18" s="13" customFormat="1" ht="7.5" customHeight="1" thickBot="1" x14ac:dyDescent="0.25">
      <c r="A668" s="34"/>
      <c r="N668" s="24" t="s">
        <v>1302</v>
      </c>
      <c r="R668">
        <v>667</v>
      </c>
    </row>
    <row r="669" spans="1:18" ht="17.25" thickTop="1" thickBot="1" x14ac:dyDescent="0.3">
      <c r="A669" s="30">
        <v>55</v>
      </c>
      <c r="B669" s="30"/>
      <c r="G669" t="s">
        <v>333</v>
      </c>
      <c r="J669" s="33">
        <v>25</v>
      </c>
      <c r="K669" t="s">
        <v>334</v>
      </c>
      <c r="L669" s="79">
        <f>J669/C670</f>
        <v>2</v>
      </c>
      <c r="N669" s="24" t="s">
        <v>1302</v>
      </c>
      <c r="R669">
        <v>668</v>
      </c>
    </row>
    <row r="670" spans="1:18" ht="16.5" thickTop="1" thickBot="1" x14ac:dyDescent="0.25">
      <c r="A670" s="1">
        <f>A669</f>
        <v>55</v>
      </c>
      <c r="B670" s="27" t="s">
        <v>41</v>
      </c>
      <c r="C670" s="9">
        <v>12.5</v>
      </c>
      <c r="D670" t="s">
        <v>63</v>
      </c>
      <c r="G670" t="s">
        <v>332</v>
      </c>
      <c r="J670">
        <f>C671/(J669/C670)</f>
        <v>50</v>
      </c>
      <c r="K670" s="11"/>
      <c r="N670" s="24" t="s">
        <v>1302</v>
      </c>
      <c r="R670">
        <v>669</v>
      </c>
    </row>
    <row r="671" spans="1:18" ht="14.25" thickTop="1" thickBot="1" x14ac:dyDescent="0.25">
      <c r="B671" t="s">
        <v>55</v>
      </c>
      <c r="C671" s="9">
        <v>100</v>
      </c>
      <c r="D671" t="s">
        <v>53</v>
      </c>
      <c r="K671" s="12"/>
      <c r="N671" s="24" t="s">
        <v>1302</v>
      </c>
      <c r="R671">
        <v>670</v>
      </c>
    </row>
    <row r="672" spans="1:18" ht="4.5" customHeight="1" thickTop="1" x14ac:dyDescent="0.2">
      <c r="N672" s="24" t="s">
        <v>1302</v>
      </c>
      <c r="R672">
        <v>671</v>
      </c>
    </row>
    <row r="673" spans="1:18" x14ac:dyDescent="0.2">
      <c r="C673" s="4" t="s">
        <v>56</v>
      </c>
      <c r="D673" s="18"/>
      <c r="E673" s="4" t="s">
        <v>69</v>
      </c>
      <c r="F673" s="19"/>
      <c r="G673" s="4" t="s">
        <v>70</v>
      </c>
      <c r="H673" s="19"/>
      <c r="I673" s="20" t="s">
        <v>60</v>
      </c>
      <c r="J673" s="21" t="s">
        <v>62</v>
      </c>
      <c r="K673" s="22" t="s">
        <v>64</v>
      </c>
      <c r="N673" s="24" t="s">
        <v>1302</v>
      </c>
      <c r="R673">
        <v>672</v>
      </c>
    </row>
    <row r="674" spans="1:18" ht="15.75" thickBot="1" x14ac:dyDescent="0.3">
      <c r="A674" s="1">
        <v>135</v>
      </c>
      <c r="B674" t="s">
        <v>785</v>
      </c>
      <c r="C674" s="16">
        <v>100</v>
      </c>
      <c r="D674" s="7" t="s">
        <v>59</v>
      </c>
      <c r="E674" s="25">
        <f>$G674*C670</f>
        <v>5</v>
      </c>
      <c r="F674" s="3" t="s">
        <v>59</v>
      </c>
      <c r="G674" s="17">
        <v>0.4</v>
      </c>
      <c r="H674" s="3" t="s">
        <v>59</v>
      </c>
      <c r="I674" s="64">
        <f>E674*C671</f>
        <v>500</v>
      </c>
      <c r="J674" s="65" t="s">
        <v>61</v>
      </c>
      <c r="K674" s="8">
        <f>I674/C674</f>
        <v>5</v>
      </c>
      <c r="N674" s="24" t="s">
        <v>1302</v>
      </c>
      <c r="R674">
        <v>673</v>
      </c>
    </row>
    <row r="675" spans="1:18" ht="16.5" thickTop="1" thickBot="1" x14ac:dyDescent="0.3">
      <c r="A675" s="1">
        <v>139</v>
      </c>
      <c r="B675" t="s">
        <v>797</v>
      </c>
      <c r="C675" s="14">
        <v>100</v>
      </c>
      <c r="D675" s="7" t="s">
        <v>59</v>
      </c>
      <c r="E675" s="25">
        <f>$G675*C670</f>
        <v>5</v>
      </c>
      <c r="F675" s="3" t="s">
        <v>59</v>
      </c>
      <c r="G675" s="17">
        <v>0.4</v>
      </c>
      <c r="H675" s="3" t="s">
        <v>59</v>
      </c>
      <c r="I675" s="66">
        <f>E675*C671</f>
        <v>500</v>
      </c>
      <c r="J675" s="10" t="s">
        <v>61</v>
      </c>
      <c r="K675" s="8">
        <f>I675/C675</f>
        <v>5</v>
      </c>
      <c r="N675" s="24" t="s">
        <v>1302</v>
      </c>
      <c r="R675">
        <v>674</v>
      </c>
    </row>
    <row r="676" spans="1:18" ht="16.5" thickTop="1" thickBot="1" x14ac:dyDescent="0.3">
      <c r="A676" s="1">
        <v>140</v>
      </c>
      <c r="B676" s="78" t="s">
        <v>800</v>
      </c>
      <c r="C676" s="14">
        <v>100</v>
      </c>
      <c r="D676" s="7" t="s">
        <v>59</v>
      </c>
      <c r="E676" s="26">
        <f>$G676*C670</f>
        <v>2.5</v>
      </c>
      <c r="F676" s="3" t="s">
        <v>59</v>
      </c>
      <c r="G676" s="9">
        <v>0.2</v>
      </c>
      <c r="H676" s="3" t="s">
        <v>59</v>
      </c>
      <c r="I676" s="67">
        <f>E676*C671</f>
        <v>250</v>
      </c>
      <c r="J676" s="60" t="s">
        <v>61</v>
      </c>
      <c r="K676" s="15">
        <f>I676/C676</f>
        <v>2.5</v>
      </c>
      <c r="N676" s="24" t="s">
        <v>1302</v>
      </c>
      <c r="R676">
        <v>675</v>
      </c>
    </row>
    <row r="677" spans="1:18" ht="15.75" thickTop="1" x14ac:dyDescent="0.25">
      <c r="B677" t="s">
        <v>180</v>
      </c>
      <c r="D677" s="7"/>
      <c r="E677" s="7"/>
      <c r="F677" s="7"/>
      <c r="G677" s="7"/>
      <c r="H677" s="7"/>
      <c r="I677" s="31"/>
      <c r="J677" s="6"/>
      <c r="K677" s="8">
        <f>C671-SUM(K674:K676)</f>
        <v>87.5</v>
      </c>
      <c r="N677" s="24" t="s">
        <v>1302</v>
      </c>
      <c r="R677">
        <v>676</v>
      </c>
    </row>
    <row r="678" spans="1:18" s="13" customFormat="1" ht="7.5" customHeight="1" thickBot="1" x14ac:dyDescent="0.25">
      <c r="A678" s="34"/>
      <c r="N678" s="24" t="s">
        <v>1302</v>
      </c>
      <c r="R678">
        <v>677</v>
      </c>
    </row>
    <row r="679" spans="1:18" ht="17.25" thickTop="1" thickBot="1" x14ac:dyDescent="0.3">
      <c r="A679" s="30">
        <v>56</v>
      </c>
      <c r="B679" s="30"/>
      <c r="G679" t="s">
        <v>333</v>
      </c>
      <c r="J679" s="33">
        <v>25</v>
      </c>
      <c r="K679" t="s">
        <v>334</v>
      </c>
      <c r="L679" s="79">
        <f>J679/C680</f>
        <v>2</v>
      </c>
      <c r="N679" s="24" t="s">
        <v>884</v>
      </c>
      <c r="R679">
        <v>678</v>
      </c>
    </row>
    <row r="680" spans="1:18" ht="16.5" thickTop="1" thickBot="1" x14ac:dyDescent="0.25">
      <c r="A680" s="1">
        <f>A679</f>
        <v>56</v>
      </c>
      <c r="B680" s="27" t="s">
        <v>42</v>
      </c>
      <c r="C680" s="9">
        <v>12.5</v>
      </c>
      <c r="D680" t="s">
        <v>63</v>
      </c>
      <c r="G680" t="s">
        <v>332</v>
      </c>
      <c r="J680">
        <f>C681/(J679/C680)</f>
        <v>45.35</v>
      </c>
      <c r="K680" s="11"/>
      <c r="N680" s="24" t="s">
        <v>884</v>
      </c>
      <c r="R680">
        <v>679</v>
      </c>
    </row>
    <row r="681" spans="1:18" ht="14.25" thickTop="1" thickBot="1" x14ac:dyDescent="0.25">
      <c r="B681" t="s">
        <v>55</v>
      </c>
      <c r="C681" s="9">
        <v>90.7</v>
      </c>
      <c r="D681" t="s">
        <v>53</v>
      </c>
      <c r="K681" s="12"/>
      <c r="N681" s="24" t="s">
        <v>884</v>
      </c>
      <c r="R681">
        <v>680</v>
      </c>
    </row>
    <row r="682" spans="1:18" ht="6" customHeight="1" thickTop="1" x14ac:dyDescent="0.2">
      <c r="N682" s="24" t="s">
        <v>884</v>
      </c>
      <c r="R682">
        <v>681</v>
      </c>
    </row>
    <row r="683" spans="1:18" x14ac:dyDescent="0.2">
      <c r="C683" s="4" t="s">
        <v>56</v>
      </c>
      <c r="D683" s="18"/>
      <c r="E683" s="4" t="s">
        <v>69</v>
      </c>
      <c r="F683" s="19"/>
      <c r="G683" s="4" t="s">
        <v>70</v>
      </c>
      <c r="H683" s="19"/>
      <c r="I683" s="20" t="s">
        <v>60</v>
      </c>
      <c r="J683" s="21" t="s">
        <v>62</v>
      </c>
      <c r="K683" s="22" t="s">
        <v>64</v>
      </c>
      <c r="N683" s="24" t="s">
        <v>884</v>
      </c>
      <c r="R683">
        <v>682</v>
      </c>
    </row>
    <row r="684" spans="1:18" ht="15.75" thickBot="1" x14ac:dyDescent="0.3">
      <c r="A684" s="1">
        <v>21</v>
      </c>
      <c r="B684" t="s">
        <v>101</v>
      </c>
      <c r="C684" s="16">
        <v>100</v>
      </c>
      <c r="D684" s="7" t="s">
        <v>59</v>
      </c>
      <c r="E684" s="25">
        <f>$G684*C680</f>
        <v>5</v>
      </c>
      <c r="F684" s="3" t="s">
        <v>59</v>
      </c>
      <c r="G684" s="17">
        <v>0.4</v>
      </c>
      <c r="H684" s="3" t="s">
        <v>59</v>
      </c>
      <c r="I684" s="23">
        <f>E684*C681</f>
        <v>453.5</v>
      </c>
      <c r="J684" s="10" t="s">
        <v>61</v>
      </c>
      <c r="K684" s="8">
        <f>I684/C684</f>
        <v>4.5350000000000001</v>
      </c>
      <c r="N684" s="24" t="s">
        <v>884</v>
      </c>
      <c r="R684">
        <v>683</v>
      </c>
    </row>
    <row r="685" spans="1:18" ht="16.5" thickTop="1" thickBot="1" x14ac:dyDescent="0.3">
      <c r="A685" s="1">
        <v>22</v>
      </c>
      <c r="B685" t="s">
        <v>124</v>
      </c>
      <c r="C685" s="14">
        <v>100</v>
      </c>
      <c r="D685" s="7" t="s">
        <v>59</v>
      </c>
      <c r="E685" s="25">
        <f>$G685*C680</f>
        <v>5</v>
      </c>
      <c r="F685" s="3" t="s">
        <v>59</v>
      </c>
      <c r="G685" s="17">
        <v>0.4</v>
      </c>
      <c r="H685" s="3" t="s">
        <v>59</v>
      </c>
      <c r="I685" s="23">
        <f>E685*C681</f>
        <v>453.5</v>
      </c>
      <c r="J685" s="10" t="s">
        <v>61</v>
      </c>
      <c r="K685" s="8">
        <f>I685/C685</f>
        <v>4.5350000000000001</v>
      </c>
      <c r="N685" s="24" t="s">
        <v>884</v>
      </c>
      <c r="R685">
        <v>684</v>
      </c>
    </row>
    <row r="686" spans="1:18" ht="16.5" thickTop="1" thickBot="1" x14ac:dyDescent="0.3">
      <c r="A686" s="1">
        <v>23</v>
      </c>
      <c r="B686" s="78" t="s">
        <v>98</v>
      </c>
      <c r="C686" s="14">
        <v>100</v>
      </c>
      <c r="D686" s="7" t="s">
        <v>59</v>
      </c>
      <c r="E686" s="26">
        <f>$G686*C680</f>
        <v>2.5</v>
      </c>
      <c r="F686" s="3" t="s">
        <v>59</v>
      </c>
      <c r="G686" s="9">
        <v>0.2</v>
      </c>
      <c r="H686" s="3" t="s">
        <v>59</v>
      </c>
      <c r="I686" s="23">
        <f>E686*C681</f>
        <v>226.75</v>
      </c>
      <c r="J686" s="10" t="s">
        <v>61</v>
      </c>
      <c r="K686" s="15">
        <f>I686/C686</f>
        <v>2.2675000000000001</v>
      </c>
      <c r="N686" s="24" t="s">
        <v>884</v>
      </c>
      <c r="R686">
        <v>685</v>
      </c>
    </row>
    <row r="687" spans="1:18" ht="16.5" thickTop="1" thickBot="1" x14ac:dyDescent="0.3">
      <c r="A687" s="1">
        <v>71</v>
      </c>
      <c r="B687" s="78" t="s">
        <v>590</v>
      </c>
      <c r="C687" s="14">
        <v>100</v>
      </c>
      <c r="D687" s="7" t="s">
        <v>59</v>
      </c>
      <c r="E687" s="26">
        <f>$G687*C680</f>
        <v>2.5</v>
      </c>
      <c r="F687" s="3" t="s">
        <v>59</v>
      </c>
      <c r="G687" s="35">
        <v>0.2</v>
      </c>
      <c r="H687" s="3" t="s">
        <v>59</v>
      </c>
      <c r="I687" s="23">
        <f>E687*C681</f>
        <v>226.75</v>
      </c>
      <c r="J687" s="10" t="s">
        <v>61</v>
      </c>
      <c r="K687" s="15">
        <f>I687/C687</f>
        <v>2.2675000000000001</v>
      </c>
      <c r="N687" s="24" t="s">
        <v>884</v>
      </c>
      <c r="R687">
        <v>686</v>
      </c>
    </row>
    <row r="688" spans="1:18" ht="15.75" thickTop="1" x14ac:dyDescent="0.25">
      <c r="B688" t="s">
        <v>180</v>
      </c>
      <c r="D688" s="3"/>
      <c r="F688" s="3"/>
      <c r="H688" s="3"/>
      <c r="I688" s="2"/>
      <c r="J688" s="6"/>
      <c r="K688" s="8">
        <f>C681-SUM(K684:K687)</f>
        <v>77.094999999999999</v>
      </c>
      <c r="N688" s="24" t="s">
        <v>884</v>
      </c>
      <c r="R688">
        <v>687</v>
      </c>
    </row>
    <row r="689" spans="1:18" s="13" customFormat="1" ht="7.5" customHeight="1" thickBot="1" x14ac:dyDescent="0.25">
      <c r="A689" s="34"/>
      <c r="N689" s="24" t="s">
        <v>884</v>
      </c>
      <c r="R689">
        <v>688</v>
      </c>
    </row>
    <row r="690" spans="1:18" ht="17.25" thickTop="1" thickBot="1" x14ac:dyDescent="0.3">
      <c r="A690" s="30">
        <v>57</v>
      </c>
      <c r="B690" s="30"/>
      <c r="G690" t="s">
        <v>333</v>
      </c>
      <c r="J690" s="33">
        <v>25</v>
      </c>
      <c r="K690" t="s">
        <v>334</v>
      </c>
      <c r="L690" s="79">
        <f>J690/C691</f>
        <v>2</v>
      </c>
      <c r="N690" s="24" t="s">
        <v>1300</v>
      </c>
      <c r="R690">
        <v>689</v>
      </c>
    </row>
    <row r="691" spans="1:18" ht="16.5" thickTop="1" thickBot="1" x14ac:dyDescent="0.25">
      <c r="A691" s="1">
        <f>A690</f>
        <v>57</v>
      </c>
      <c r="B691" s="27" t="s">
        <v>33</v>
      </c>
      <c r="C691" s="9">
        <v>12.5</v>
      </c>
      <c r="D691" t="s">
        <v>63</v>
      </c>
      <c r="G691" t="s">
        <v>332</v>
      </c>
      <c r="J691">
        <f>C692/(J690/C691)</f>
        <v>100</v>
      </c>
      <c r="K691" s="11"/>
      <c r="N691" s="24" t="s">
        <v>1300</v>
      </c>
      <c r="R691">
        <v>690</v>
      </c>
    </row>
    <row r="692" spans="1:18" ht="14.25" thickTop="1" thickBot="1" x14ac:dyDescent="0.25">
      <c r="B692" t="s">
        <v>55</v>
      </c>
      <c r="C692" s="9">
        <v>200</v>
      </c>
      <c r="D692" t="s">
        <v>53</v>
      </c>
      <c r="K692" s="12"/>
      <c r="N692" s="24" t="s">
        <v>1300</v>
      </c>
      <c r="R692">
        <v>691</v>
      </c>
    </row>
    <row r="693" spans="1:18" ht="4.5" customHeight="1" thickTop="1" x14ac:dyDescent="0.2">
      <c r="N693" s="24" t="s">
        <v>1300</v>
      </c>
      <c r="R693">
        <v>692</v>
      </c>
    </row>
    <row r="694" spans="1:18" x14ac:dyDescent="0.2">
      <c r="C694" s="4" t="s">
        <v>56</v>
      </c>
      <c r="D694" s="18"/>
      <c r="E694" s="4" t="s">
        <v>69</v>
      </c>
      <c r="F694" s="19"/>
      <c r="G694" s="4" t="s">
        <v>70</v>
      </c>
      <c r="H694" s="19"/>
      <c r="I694" s="20" t="s">
        <v>60</v>
      </c>
      <c r="J694" s="21" t="s">
        <v>62</v>
      </c>
      <c r="K694" s="22" t="s">
        <v>64</v>
      </c>
      <c r="N694" s="24" t="s">
        <v>1300</v>
      </c>
      <c r="R694">
        <v>693</v>
      </c>
    </row>
    <row r="695" spans="1:18" ht="15.75" thickBot="1" x14ac:dyDescent="0.3">
      <c r="A695" s="1">
        <v>164</v>
      </c>
      <c r="B695" t="s">
        <v>26</v>
      </c>
      <c r="C695" s="16">
        <v>100</v>
      </c>
      <c r="D695" s="7" t="s">
        <v>59</v>
      </c>
      <c r="E695" s="25">
        <f>$G695*C691</f>
        <v>10</v>
      </c>
      <c r="F695" s="3" t="s">
        <v>59</v>
      </c>
      <c r="G695" s="17">
        <v>0.8</v>
      </c>
      <c r="H695" s="3" t="s">
        <v>59</v>
      </c>
      <c r="I695" s="64">
        <f>E695*C692</f>
        <v>2000</v>
      </c>
      <c r="J695" s="65" t="s">
        <v>61</v>
      </c>
      <c r="K695" s="8">
        <f>I695/C695</f>
        <v>20</v>
      </c>
      <c r="N695" s="24" t="s">
        <v>1300</v>
      </c>
      <c r="R695">
        <v>694</v>
      </c>
    </row>
    <row r="696" spans="1:18" ht="16.5" thickTop="1" thickBot="1" x14ac:dyDescent="0.3">
      <c r="A696" s="1">
        <v>165</v>
      </c>
      <c r="B696" t="s">
        <v>28</v>
      </c>
      <c r="C696" s="14">
        <v>100</v>
      </c>
      <c r="D696" s="7" t="s">
        <v>59</v>
      </c>
      <c r="E696" s="25">
        <f>$G696*C691</f>
        <v>10</v>
      </c>
      <c r="F696" s="3" t="s">
        <v>59</v>
      </c>
      <c r="G696" s="17">
        <v>0.8</v>
      </c>
      <c r="H696" s="3" t="s">
        <v>59</v>
      </c>
      <c r="I696" s="66">
        <f>E696*C692</f>
        <v>2000</v>
      </c>
      <c r="J696" s="10" t="s">
        <v>61</v>
      </c>
      <c r="K696" s="8">
        <f>I696/C696</f>
        <v>20</v>
      </c>
      <c r="N696" s="24" t="s">
        <v>1300</v>
      </c>
      <c r="R696">
        <v>695</v>
      </c>
    </row>
    <row r="697" spans="1:18" ht="16.5" thickTop="1" thickBot="1" x14ac:dyDescent="0.3">
      <c r="A697" s="1">
        <v>166</v>
      </c>
      <c r="B697" s="78" t="s">
        <v>31</v>
      </c>
      <c r="C697" s="14">
        <v>100</v>
      </c>
      <c r="D697" s="7" t="s">
        <v>59</v>
      </c>
      <c r="E697" s="26">
        <f>$G697*C691</f>
        <v>1.25</v>
      </c>
      <c r="F697" s="3" t="s">
        <v>59</v>
      </c>
      <c r="G697" s="9">
        <v>0.1</v>
      </c>
      <c r="H697" s="3" t="s">
        <v>59</v>
      </c>
      <c r="I697" s="67">
        <f>E697*C692</f>
        <v>250</v>
      </c>
      <c r="J697" s="60" t="s">
        <v>61</v>
      </c>
      <c r="K697" s="15">
        <f>I697/C697</f>
        <v>2.5</v>
      </c>
      <c r="N697" s="24" t="s">
        <v>1300</v>
      </c>
      <c r="R697">
        <v>696</v>
      </c>
    </row>
    <row r="698" spans="1:18" ht="15.75" thickTop="1" x14ac:dyDescent="0.25">
      <c r="B698" t="s">
        <v>180</v>
      </c>
      <c r="D698" s="7"/>
      <c r="E698" s="7"/>
      <c r="F698" s="7"/>
      <c r="G698" s="7"/>
      <c r="H698" s="7"/>
      <c r="I698" s="31"/>
      <c r="J698" s="6"/>
      <c r="K698" s="8">
        <f>C692-SUM(K695:K697)</f>
        <v>157.5</v>
      </c>
      <c r="N698" s="24" t="s">
        <v>1300</v>
      </c>
      <c r="R698">
        <v>697</v>
      </c>
    </row>
    <row r="699" spans="1:18" s="13" customFormat="1" ht="7.5" customHeight="1" thickBot="1" x14ac:dyDescent="0.25">
      <c r="A699" s="34"/>
      <c r="N699" s="24" t="s">
        <v>1300</v>
      </c>
      <c r="R699">
        <v>698</v>
      </c>
    </row>
    <row r="700" spans="1:18" ht="17.25" thickTop="1" thickBot="1" x14ac:dyDescent="0.3">
      <c r="A700" s="30">
        <v>58</v>
      </c>
      <c r="B700" s="30"/>
      <c r="G700" t="s">
        <v>333</v>
      </c>
      <c r="J700" s="33">
        <v>100</v>
      </c>
      <c r="K700" t="s">
        <v>334</v>
      </c>
      <c r="L700" s="79">
        <f>J700/C701</f>
        <v>8</v>
      </c>
      <c r="N700" s="24" t="s">
        <v>824</v>
      </c>
      <c r="R700">
        <v>699</v>
      </c>
    </row>
    <row r="701" spans="1:18" ht="16.5" thickTop="1" thickBot="1" x14ac:dyDescent="0.25">
      <c r="A701" s="1">
        <f>A700</f>
        <v>58</v>
      </c>
      <c r="B701" s="27" t="s">
        <v>819</v>
      </c>
      <c r="C701" s="9">
        <v>12.5</v>
      </c>
      <c r="D701" t="s">
        <v>63</v>
      </c>
      <c r="G701" t="s">
        <v>332</v>
      </c>
      <c r="J701">
        <f>C702/(J700/C701)</f>
        <v>25</v>
      </c>
      <c r="K701" s="11"/>
      <c r="N701" s="24" t="s">
        <v>824</v>
      </c>
      <c r="R701">
        <v>700</v>
      </c>
    </row>
    <row r="702" spans="1:18" ht="14.25" thickTop="1" thickBot="1" x14ac:dyDescent="0.25">
      <c r="B702" t="s">
        <v>55</v>
      </c>
      <c r="C702" s="9">
        <v>200</v>
      </c>
      <c r="D702" t="s">
        <v>53</v>
      </c>
      <c r="K702" s="12"/>
      <c r="N702" s="24" t="s">
        <v>824</v>
      </c>
      <c r="R702">
        <v>701</v>
      </c>
    </row>
    <row r="703" spans="1:18" ht="4.5" customHeight="1" thickTop="1" x14ac:dyDescent="0.2">
      <c r="N703" s="24" t="s">
        <v>824</v>
      </c>
      <c r="R703">
        <v>702</v>
      </c>
    </row>
    <row r="704" spans="1:18" ht="13.5" thickBot="1" x14ac:dyDescent="0.25">
      <c r="C704" s="4" t="s">
        <v>56</v>
      </c>
      <c r="D704" s="18"/>
      <c r="E704" s="4" t="s">
        <v>69</v>
      </c>
      <c r="F704" s="19"/>
      <c r="G704" s="4" t="s">
        <v>70</v>
      </c>
      <c r="H704" s="19"/>
      <c r="I704" s="20" t="s">
        <v>60</v>
      </c>
      <c r="J704" s="21" t="s">
        <v>62</v>
      </c>
      <c r="K704" s="22" t="s">
        <v>64</v>
      </c>
      <c r="N704" s="24" t="s">
        <v>824</v>
      </c>
      <c r="R704">
        <v>703</v>
      </c>
    </row>
    <row r="705" spans="1:18" ht="16.5" thickTop="1" thickBot="1" x14ac:dyDescent="0.3">
      <c r="A705" s="1">
        <v>141</v>
      </c>
      <c r="B705" s="47" t="s">
        <v>11</v>
      </c>
      <c r="C705" s="14">
        <v>100</v>
      </c>
      <c r="D705" s="7" t="s">
        <v>59</v>
      </c>
      <c r="E705" s="25">
        <f>$G705*C701</f>
        <v>10</v>
      </c>
      <c r="F705" s="3" t="s">
        <v>59</v>
      </c>
      <c r="G705" s="17">
        <v>0.8</v>
      </c>
      <c r="H705" s="3" t="s">
        <v>59</v>
      </c>
      <c r="I705" s="64">
        <f>E705*C702</f>
        <v>2000</v>
      </c>
      <c r="J705" s="65" t="s">
        <v>61</v>
      </c>
      <c r="K705" s="8">
        <f>I705/C705</f>
        <v>20</v>
      </c>
      <c r="N705" s="24" t="s">
        <v>824</v>
      </c>
      <c r="R705">
        <v>704</v>
      </c>
    </row>
    <row r="706" spans="1:18" ht="16.5" thickTop="1" thickBot="1" x14ac:dyDescent="0.3">
      <c r="A706" s="1">
        <v>144</v>
      </c>
      <c r="B706" s="47" t="s">
        <v>20</v>
      </c>
      <c r="C706" s="14">
        <v>100</v>
      </c>
      <c r="D706" s="7" t="s">
        <v>59</v>
      </c>
      <c r="E706" s="25">
        <f>$G706*C701</f>
        <v>10</v>
      </c>
      <c r="F706" s="3" t="s">
        <v>59</v>
      </c>
      <c r="G706" s="17">
        <v>0.8</v>
      </c>
      <c r="H706" s="3" t="s">
        <v>59</v>
      </c>
      <c r="I706" s="66">
        <f>E706*C702</f>
        <v>2000</v>
      </c>
      <c r="J706" s="10" t="s">
        <v>61</v>
      </c>
      <c r="K706" s="8">
        <f>I706/C706</f>
        <v>20</v>
      </c>
      <c r="N706" s="24" t="s">
        <v>824</v>
      </c>
      <c r="R706">
        <v>705</v>
      </c>
    </row>
    <row r="707" spans="1:18" ht="15.75" thickTop="1" x14ac:dyDescent="0.25">
      <c r="B707" t="s">
        <v>180</v>
      </c>
      <c r="D707" s="7"/>
      <c r="E707" s="7"/>
      <c r="F707" s="7"/>
      <c r="G707" s="7"/>
      <c r="H707" s="7"/>
      <c r="I707" s="31"/>
      <c r="J707" s="6"/>
      <c r="K707" s="8">
        <f>C702-SUM(K705:K706)</f>
        <v>160</v>
      </c>
      <c r="N707" s="24" t="s">
        <v>824</v>
      </c>
      <c r="R707">
        <v>706</v>
      </c>
    </row>
    <row r="708" spans="1:18" s="13" customFormat="1" ht="7.5" customHeight="1" thickBot="1" x14ac:dyDescent="0.25">
      <c r="A708" s="34"/>
      <c r="N708" s="24" t="s">
        <v>824</v>
      </c>
      <c r="R708">
        <v>707</v>
      </c>
    </row>
    <row r="709" spans="1:18" ht="17.25" thickTop="1" thickBot="1" x14ac:dyDescent="0.3">
      <c r="A709" s="30">
        <v>59</v>
      </c>
      <c r="B709" s="30"/>
      <c r="G709" t="s">
        <v>333</v>
      </c>
      <c r="J709" s="33">
        <v>100</v>
      </c>
      <c r="K709" t="s">
        <v>334</v>
      </c>
      <c r="L709" s="79">
        <f>J709/C710</f>
        <v>8</v>
      </c>
      <c r="N709" s="24" t="s">
        <v>824</v>
      </c>
      <c r="R709">
        <v>708</v>
      </c>
    </row>
    <row r="710" spans="1:18" ht="16.5" thickTop="1" thickBot="1" x14ac:dyDescent="0.25">
      <c r="A710" s="1">
        <f>A709</f>
        <v>59</v>
      </c>
      <c r="B710" s="27" t="s">
        <v>820</v>
      </c>
      <c r="C710" s="9">
        <v>12.5</v>
      </c>
      <c r="D710" t="s">
        <v>63</v>
      </c>
      <c r="G710" t="s">
        <v>332</v>
      </c>
      <c r="J710">
        <f>C711/(J709/C710)</f>
        <v>25</v>
      </c>
      <c r="K710" s="11"/>
      <c r="N710" s="24" t="s">
        <v>824</v>
      </c>
      <c r="R710">
        <v>709</v>
      </c>
    </row>
    <row r="711" spans="1:18" ht="14.25" thickTop="1" thickBot="1" x14ac:dyDescent="0.25">
      <c r="B711" t="s">
        <v>55</v>
      </c>
      <c r="C711" s="9">
        <v>200</v>
      </c>
      <c r="D711" t="s">
        <v>53</v>
      </c>
      <c r="K711" s="12"/>
      <c r="N711" s="24" t="s">
        <v>824</v>
      </c>
      <c r="R711">
        <v>710</v>
      </c>
    </row>
    <row r="712" spans="1:18" ht="4.5" customHeight="1" thickTop="1" x14ac:dyDescent="0.2">
      <c r="N712" s="24" t="s">
        <v>824</v>
      </c>
      <c r="R712">
        <v>711</v>
      </c>
    </row>
    <row r="713" spans="1:18" x14ac:dyDescent="0.2">
      <c r="C713" s="4" t="s">
        <v>56</v>
      </c>
      <c r="D713" s="18"/>
      <c r="E713" s="4" t="s">
        <v>69</v>
      </c>
      <c r="F713" s="19"/>
      <c r="G713" s="4" t="s">
        <v>70</v>
      </c>
      <c r="H713" s="19"/>
      <c r="I713" s="20" t="s">
        <v>60</v>
      </c>
      <c r="J713" s="21" t="s">
        <v>62</v>
      </c>
      <c r="K713" s="22" t="s">
        <v>64</v>
      </c>
      <c r="N713" s="24" t="s">
        <v>824</v>
      </c>
      <c r="R713">
        <v>712</v>
      </c>
    </row>
    <row r="714" spans="1:18" ht="15.75" thickBot="1" x14ac:dyDescent="0.3">
      <c r="A714" s="1">
        <v>142</v>
      </c>
      <c r="B714" s="47" t="s">
        <v>14</v>
      </c>
      <c r="C714" s="16">
        <v>100</v>
      </c>
      <c r="D714" s="7" t="s">
        <v>59</v>
      </c>
      <c r="E714" s="25">
        <f>$G714*C710</f>
        <v>10</v>
      </c>
      <c r="F714" s="3" t="s">
        <v>59</v>
      </c>
      <c r="G714" s="17">
        <v>0.8</v>
      </c>
      <c r="H714" s="3" t="s">
        <v>59</v>
      </c>
      <c r="I714" s="64">
        <f>E714*C711</f>
        <v>2000</v>
      </c>
      <c r="J714" s="65" t="s">
        <v>61</v>
      </c>
      <c r="K714" s="8">
        <f>I714/C714</f>
        <v>20</v>
      </c>
      <c r="N714" s="24" t="s">
        <v>824</v>
      </c>
      <c r="R714">
        <v>713</v>
      </c>
    </row>
    <row r="715" spans="1:18" ht="16.5" thickTop="1" thickBot="1" x14ac:dyDescent="0.3">
      <c r="A715" s="1">
        <v>143</v>
      </c>
      <c r="B715" s="47" t="s">
        <v>17</v>
      </c>
      <c r="C715" s="14">
        <v>100</v>
      </c>
      <c r="D715" s="7" t="s">
        <v>59</v>
      </c>
      <c r="E715" s="25">
        <f>$G715*C710</f>
        <v>10</v>
      </c>
      <c r="F715" s="3" t="s">
        <v>59</v>
      </c>
      <c r="G715" s="17">
        <v>0.8</v>
      </c>
      <c r="H715" s="3" t="s">
        <v>59</v>
      </c>
      <c r="I715" s="66">
        <f>E715*C711</f>
        <v>2000</v>
      </c>
      <c r="J715" s="10" t="s">
        <v>61</v>
      </c>
      <c r="K715" s="8">
        <f>I715/C715</f>
        <v>20</v>
      </c>
      <c r="N715" s="24" t="s">
        <v>824</v>
      </c>
      <c r="R715">
        <v>714</v>
      </c>
    </row>
    <row r="716" spans="1:18" ht="16.5" thickTop="1" thickBot="1" x14ac:dyDescent="0.3">
      <c r="A716" s="1">
        <v>156</v>
      </c>
      <c r="B716" s="78" t="s">
        <v>570</v>
      </c>
      <c r="C716" s="14">
        <v>100</v>
      </c>
      <c r="D716" s="7" t="s">
        <v>59</v>
      </c>
      <c r="E716" s="26">
        <f>$G716*C710</f>
        <v>1.25</v>
      </c>
      <c r="F716" s="3" t="s">
        <v>59</v>
      </c>
      <c r="G716" s="9">
        <v>0.1</v>
      </c>
      <c r="H716" s="3" t="s">
        <v>59</v>
      </c>
      <c r="I716" s="67">
        <f>E716*C711</f>
        <v>250</v>
      </c>
      <c r="J716" s="60" t="s">
        <v>61</v>
      </c>
      <c r="K716" s="15">
        <f>I716/C716</f>
        <v>2.5</v>
      </c>
      <c r="N716" s="24" t="s">
        <v>824</v>
      </c>
      <c r="R716">
        <v>715</v>
      </c>
    </row>
    <row r="717" spans="1:18" ht="15.75" thickTop="1" x14ac:dyDescent="0.25">
      <c r="B717" t="s">
        <v>180</v>
      </c>
      <c r="D717" s="7"/>
      <c r="E717" s="7"/>
      <c r="F717" s="7"/>
      <c r="G717" s="7"/>
      <c r="H717" s="7"/>
      <c r="I717" s="31"/>
      <c r="J717" s="6"/>
      <c r="K717" s="8">
        <f>C711-SUM(K714:K716)</f>
        <v>157.5</v>
      </c>
      <c r="N717" s="24" t="s">
        <v>824</v>
      </c>
      <c r="R717">
        <v>716</v>
      </c>
    </row>
    <row r="718" spans="1:18" s="13" customFormat="1" ht="7.5" customHeight="1" thickBot="1" x14ac:dyDescent="0.25">
      <c r="A718" s="34"/>
      <c r="N718" s="24" t="s">
        <v>824</v>
      </c>
      <c r="R718">
        <v>717</v>
      </c>
    </row>
    <row r="719" spans="1:18" ht="17.25" thickTop="1" thickBot="1" x14ac:dyDescent="0.3">
      <c r="A719" s="30">
        <v>60</v>
      </c>
      <c r="B719" s="30"/>
      <c r="G719" t="s">
        <v>333</v>
      </c>
      <c r="J719" s="33">
        <v>25</v>
      </c>
      <c r="K719" t="s">
        <v>334</v>
      </c>
      <c r="L719" s="79">
        <f>J719/C720</f>
        <v>2.5</v>
      </c>
      <c r="N719" s="24" t="s">
        <v>824</v>
      </c>
      <c r="R719">
        <v>718</v>
      </c>
    </row>
    <row r="720" spans="1:18" ht="16.5" thickTop="1" thickBot="1" x14ac:dyDescent="0.25">
      <c r="A720" s="1">
        <f>A719</f>
        <v>60</v>
      </c>
      <c r="B720" s="27" t="s">
        <v>166</v>
      </c>
      <c r="C720" s="33">
        <v>10</v>
      </c>
      <c r="D720" t="s">
        <v>63</v>
      </c>
      <c r="G720" t="s">
        <v>332</v>
      </c>
      <c r="J720">
        <f>C721/(J719/C720)</f>
        <v>100</v>
      </c>
      <c r="K720" s="11"/>
      <c r="N720" s="24" t="s">
        <v>824</v>
      </c>
      <c r="R720">
        <v>719</v>
      </c>
    </row>
    <row r="721" spans="1:18" ht="14.25" thickTop="1" thickBot="1" x14ac:dyDescent="0.25">
      <c r="B721" t="s">
        <v>55</v>
      </c>
      <c r="C721" s="9">
        <v>250</v>
      </c>
      <c r="D721" t="s">
        <v>334</v>
      </c>
      <c r="K721" s="12"/>
      <c r="N721" s="24" t="s">
        <v>824</v>
      </c>
      <c r="R721">
        <v>720</v>
      </c>
    </row>
    <row r="722" spans="1:18" ht="6.75" customHeight="1" thickTop="1" x14ac:dyDescent="0.2">
      <c r="N722" s="24" t="s">
        <v>824</v>
      </c>
      <c r="R722">
        <v>721</v>
      </c>
    </row>
    <row r="723" spans="1:18" ht="29.25" customHeight="1" thickBot="1" x14ac:dyDescent="0.25">
      <c r="C723" s="496" t="s">
        <v>284</v>
      </c>
      <c r="D723" s="497"/>
      <c r="E723" s="498" t="s">
        <v>285</v>
      </c>
      <c r="F723" s="499"/>
      <c r="G723" s="494" t="s">
        <v>286</v>
      </c>
      <c r="H723" s="495"/>
      <c r="I723" s="20" t="s">
        <v>287</v>
      </c>
      <c r="J723" s="21"/>
      <c r="K723" s="39" t="s">
        <v>288</v>
      </c>
      <c r="N723" s="24" t="s">
        <v>824</v>
      </c>
      <c r="R723">
        <v>722</v>
      </c>
    </row>
    <row r="724" spans="1:18" ht="15.75" thickBot="1" x14ac:dyDescent="0.3">
      <c r="A724" s="1">
        <v>171</v>
      </c>
      <c r="B724" s="80" t="s">
        <v>151</v>
      </c>
      <c r="C724" s="83">
        <v>100</v>
      </c>
      <c r="D724" s="7" t="s">
        <v>179</v>
      </c>
      <c r="E724" s="37">
        <f t="shared" ref="E724:E730" si="12">$G724*C$720</f>
        <v>2</v>
      </c>
      <c r="F724" s="3" t="s">
        <v>179</v>
      </c>
      <c r="G724" s="36">
        <v>0.2</v>
      </c>
      <c r="H724" s="3" t="s">
        <v>179</v>
      </c>
      <c r="I724" s="23">
        <f t="shared" ref="I724:I730" si="13">E724*C$721</f>
        <v>500</v>
      </c>
      <c r="J724" s="10" t="s">
        <v>61</v>
      </c>
      <c r="K724" s="15">
        <f t="shared" ref="K724:K730" si="14">I724/C724</f>
        <v>5</v>
      </c>
      <c r="N724" s="24" t="s">
        <v>824</v>
      </c>
      <c r="R724">
        <v>723</v>
      </c>
    </row>
    <row r="725" spans="1:18" ht="16.5" thickTop="1" thickBot="1" x14ac:dyDescent="0.3">
      <c r="A725" s="1">
        <v>172</v>
      </c>
      <c r="B725" s="82" t="s">
        <v>154</v>
      </c>
      <c r="C725" s="83">
        <v>100</v>
      </c>
      <c r="D725" s="7" t="s">
        <v>179</v>
      </c>
      <c r="E725" s="37">
        <f t="shared" si="12"/>
        <v>2</v>
      </c>
      <c r="F725" s="3" t="s">
        <v>179</v>
      </c>
      <c r="G725" s="36">
        <v>0.2</v>
      </c>
      <c r="H725" s="3" t="s">
        <v>179</v>
      </c>
      <c r="I725" s="23">
        <f t="shared" si="13"/>
        <v>500</v>
      </c>
      <c r="J725" s="10" t="s">
        <v>61</v>
      </c>
      <c r="K725" s="15">
        <f t="shared" si="14"/>
        <v>5</v>
      </c>
      <c r="N725" s="24" t="s">
        <v>824</v>
      </c>
      <c r="R725">
        <v>724</v>
      </c>
    </row>
    <row r="726" spans="1:18" ht="15.75" thickBot="1" x14ac:dyDescent="0.3">
      <c r="A726" s="1">
        <v>141</v>
      </c>
      <c r="B726" s="80" t="s">
        <v>11</v>
      </c>
      <c r="C726" s="83">
        <v>100</v>
      </c>
      <c r="D726" s="7" t="s">
        <v>179</v>
      </c>
      <c r="E726" s="37">
        <f t="shared" si="12"/>
        <v>2</v>
      </c>
      <c r="F726" s="3" t="s">
        <v>179</v>
      </c>
      <c r="G726" s="36">
        <v>0.2</v>
      </c>
      <c r="H726" s="3" t="s">
        <v>179</v>
      </c>
      <c r="I726" s="23">
        <f t="shared" si="13"/>
        <v>500</v>
      </c>
      <c r="J726" s="10" t="s">
        <v>61</v>
      </c>
      <c r="K726" s="15">
        <f t="shared" si="14"/>
        <v>5</v>
      </c>
      <c r="N726" s="24" t="s">
        <v>824</v>
      </c>
      <c r="R726">
        <v>725</v>
      </c>
    </row>
    <row r="727" spans="1:18" ht="16.5" thickTop="1" thickBot="1" x14ac:dyDescent="0.3">
      <c r="A727" s="1">
        <v>144</v>
      </c>
      <c r="B727" s="82" t="s">
        <v>20</v>
      </c>
      <c r="C727" s="83">
        <v>100</v>
      </c>
      <c r="D727" s="7" t="s">
        <v>179</v>
      </c>
      <c r="E727" s="37">
        <f t="shared" si="12"/>
        <v>2</v>
      </c>
      <c r="F727" s="3" t="s">
        <v>179</v>
      </c>
      <c r="G727" s="36">
        <v>0.2</v>
      </c>
      <c r="H727" s="3" t="s">
        <v>179</v>
      </c>
      <c r="I727" s="23">
        <f t="shared" si="13"/>
        <v>500</v>
      </c>
      <c r="J727" s="10" t="s">
        <v>61</v>
      </c>
      <c r="K727" s="15">
        <f t="shared" si="14"/>
        <v>5</v>
      </c>
      <c r="N727" s="24" t="s">
        <v>824</v>
      </c>
      <c r="R727">
        <v>726</v>
      </c>
    </row>
    <row r="728" spans="1:18" ht="15.75" thickBot="1" x14ac:dyDescent="0.3">
      <c r="A728" s="1">
        <v>167</v>
      </c>
      <c r="B728" s="80" t="s">
        <v>141</v>
      </c>
      <c r="C728" s="16">
        <v>100</v>
      </c>
      <c r="D728" s="7" t="s">
        <v>179</v>
      </c>
      <c r="E728" s="37">
        <f t="shared" si="12"/>
        <v>2</v>
      </c>
      <c r="F728" s="3" t="s">
        <v>179</v>
      </c>
      <c r="G728" s="36">
        <v>0.2</v>
      </c>
      <c r="H728" s="3" t="s">
        <v>179</v>
      </c>
      <c r="I728" s="23">
        <f t="shared" si="13"/>
        <v>500</v>
      </c>
      <c r="J728" s="10" t="s">
        <v>61</v>
      </c>
      <c r="K728" s="15">
        <f t="shared" si="14"/>
        <v>5</v>
      </c>
      <c r="N728" s="24" t="s">
        <v>824</v>
      </c>
      <c r="R728">
        <v>727</v>
      </c>
    </row>
    <row r="729" spans="1:18" ht="16.5" thickTop="1" thickBot="1" x14ac:dyDescent="0.3">
      <c r="A729" s="1">
        <v>174</v>
      </c>
      <c r="B729" s="81" t="s">
        <v>160</v>
      </c>
      <c r="C729" s="16">
        <v>100</v>
      </c>
      <c r="D729" s="7" t="s">
        <v>179</v>
      </c>
      <c r="E729" s="37">
        <f t="shared" si="12"/>
        <v>2</v>
      </c>
      <c r="F729" s="3" t="s">
        <v>179</v>
      </c>
      <c r="G729" s="36">
        <v>0.2</v>
      </c>
      <c r="H729" s="3" t="s">
        <v>179</v>
      </c>
      <c r="I729" s="23">
        <f t="shared" si="13"/>
        <v>500</v>
      </c>
      <c r="J729" s="10" t="s">
        <v>61</v>
      </c>
      <c r="K729" s="15">
        <f t="shared" si="14"/>
        <v>5</v>
      </c>
      <c r="N729" s="24" t="s">
        <v>824</v>
      </c>
      <c r="R729">
        <v>728</v>
      </c>
    </row>
    <row r="730" spans="1:18" ht="16.5" thickTop="1" thickBot="1" x14ac:dyDescent="0.3">
      <c r="A730" s="1">
        <v>175</v>
      </c>
      <c r="B730" s="82" t="s">
        <v>163</v>
      </c>
      <c r="C730" s="16">
        <v>100</v>
      </c>
      <c r="D730" s="7" t="s">
        <v>179</v>
      </c>
      <c r="E730" s="37">
        <f t="shared" si="12"/>
        <v>2</v>
      </c>
      <c r="F730" s="3" t="s">
        <v>179</v>
      </c>
      <c r="G730" s="36">
        <v>0.2</v>
      </c>
      <c r="H730" s="85" t="s">
        <v>179</v>
      </c>
      <c r="I730" s="84">
        <f t="shared" si="13"/>
        <v>500</v>
      </c>
      <c r="J730" s="60" t="s">
        <v>61</v>
      </c>
      <c r="K730" s="15">
        <f t="shared" si="14"/>
        <v>5</v>
      </c>
      <c r="N730" s="24" t="s">
        <v>824</v>
      </c>
      <c r="R730">
        <v>729</v>
      </c>
    </row>
    <row r="731" spans="1:18" ht="15" x14ac:dyDescent="0.25">
      <c r="B731" t="s">
        <v>180</v>
      </c>
      <c r="D731" s="7"/>
      <c r="F731" s="7"/>
      <c r="H731" s="7"/>
      <c r="I731" s="2"/>
      <c r="J731" s="6"/>
      <c r="K731" s="8">
        <f>C721-SUM(K724:K730)</f>
        <v>215</v>
      </c>
      <c r="N731" s="24" t="s">
        <v>824</v>
      </c>
      <c r="R731">
        <v>730</v>
      </c>
    </row>
    <row r="732" spans="1:18" s="13" customFormat="1" ht="13.5" thickBot="1" x14ac:dyDescent="0.25">
      <c r="A732" s="34"/>
      <c r="N732" s="24" t="s">
        <v>824</v>
      </c>
      <c r="R732">
        <v>731</v>
      </c>
    </row>
    <row r="733" spans="1:18" ht="17.25" thickTop="1" thickBot="1" x14ac:dyDescent="0.3">
      <c r="A733" s="30">
        <v>61</v>
      </c>
      <c r="B733" s="30"/>
      <c r="G733" t="s">
        <v>333</v>
      </c>
      <c r="J733" s="33">
        <v>60</v>
      </c>
      <c r="K733" t="s">
        <v>334</v>
      </c>
      <c r="L733" s="86">
        <f>J733/C734</f>
        <v>3</v>
      </c>
      <c r="N733" s="24" t="s">
        <v>824</v>
      </c>
      <c r="R733">
        <v>732</v>
      </c>
    </row>
    <row r="734" spans="1:18" ht="16.5" thickTop="1" thickBot="1" x14ac:dyDescent="0.25">
      <c r="A734" s="1">
        <f>A733</f>
        <v>61</v>
      </c>
      <c r="B734" s="27" t="s">
        <v>821</v>
      </c>
      <c r="C734" s="9">
        <v>20</v>
      </c>
      <c r="D734" t="s">
        <v>63</v>
      </c>
      <c r="G734" t="s">
        <v>332</v>
      </c>
      <c r="J734">
        <f>C735/(J733/C734)</f>
        <v>56.666666666666664</v>
      </c>
      <c r="K734" s="11"/>
      <c r="N734" s="24" t="s">
        <v>824</v>
      </c>
      <c r="R734">
        <v>733</v>
      </c>
    </row>
    <row r="735" spans="1:18" ht="14.25" thickTop="1" thickBot="1" x14ac:dyDescent="0.25">
      <c r="B735" t="s">
        <v>55</v>
      </c>
      <c r="C735" s="9">
        <v>170</v>
      </c>
      <c r="D735" t="s">
        <v>53</v>
      </c>
      <c r="K735" s="12"/>
      <c r="N735" s="24" t="s">
        <v>824</v>
      </c>
      <c r="R735">
        <v>734</v>
      </c>
    </row>
    <row r="736" spans="1:18" ht="4.5" customHeight="1" thickTop="1" x14ac:dyDescent="0.2">
      <c r="N736" s="24" t="s">
        <v>824</v>
      </c>
      <c r="R736">
        <v>735</v>
      </c>
    </row>
    <row r="737" spans="1:18" x14ac:dyDescent="0.2">
      <c r="C737" s="4" t="s">
        <v>56</v>
      </c>
      <c r="D737" s="18"/>
      <c r="E737" s="4" t="s">
        <v>69</v>
      </c>
      <c r="F737" s="19"/>
      <c r="G737" s="4" t="s">
        <v>70</v>
      </c>
      <c r="H737" s="19"/>
      <c r="I737" s="20" t="s">
        <v>60</v>
      </c>
      <c r="J737" s="21" t="s">
        <v>62</v>
      </c>
      <c r="K737" s="22" t="s">
        <v>64</v>
      </c>
      <c r="N737" s="24" t="s">
        <v>824</v>
      </c>
      <c r="R737">
        <v>736</v>
      </c>
    </row>
    <row r="738" spans="1:18" ht="15.75" thickBot="1" x14ac:dyDescent="0.3">
      <c r="A738" s="1">
        <v>170</v>
      </c>
      <c r="B738" s="81" t="s">
        <v>148</v>
      </c>
      <c r="C738" s="16">
        <v>100</v>
      </c>
      <c r="D738" s="7" t="s">
        <v>59</v>
      </c>
      <c r="E738" s="25">
        <f>$G738*C734</f>
        <v>16</v>
      </c>
      <c r="F738" s="3" t="s">
        <v>59</v>
      </c>
      <c r="G738" s="17">
        <v>0.8</v>
      </c>
      <c r="H738" s="3" t="s">
        <v>59</v>
      </c>
      <c r="I738" s="64">
        <f>E738*C735</f>
        <v>2720</v>
      </c>
      <c r="J738" s="65" t="s">
        <v>61</v>
      </c>
      <c r="K738" s="8">
        <f>I738/C738</f>
        <v>27.2</v>
      </c>
      <c r="N738" s="24" t="s">
        <v>824</v>
      </c>
      <c r="R738">
        <v>737</v>
      </c>
    </row>
    <row r="739" spans="1:18" ht="16.5" thickTop="1" thickBot="1" x14ac:dyDescent="0.3">
      <c r="A739" s="1">
        <v>169</v>
      </c>
      <c r="B739" s="81" t="s">
        <v>146</v>
      </c>
      <c r="C739" s="14">
        <v>100</v>
      </c>
      <c r="D739" s="7" t="s">
        <v>59</v>
      </c>
      <c r="E739" s="25">
        <f>$G739*C734</f>
        <v>16</v>
      </c>
      <c r="F739" s="3" t="s">
        <v>59</v>
      </c>
      <c r="G739" s="17">
        <v>0.8</v>
      </c>
      <c r="H739" s="3" t="s">
        <v>59</v>
      </c>
      <c r="I739" s="66">
        <f>E739*C735</f>
        <v>2720</v>
      </c>
      <c r="J739" s="10" t="s">
        <v>61</v>
      </c>
      <c r="K739" s="8">
        <f>I739/C739</f>
        <v>27.2</v>
      </c>
      <c r="N739" s="24" t="s">
        <v>824</v>
      </c>
      <c r="R739">
        <v>738</v>
      </c>
    </row>
    <row r="740" spans="1:18" ht="15.75" thickTop="1" x14ac:dyDescent="0.25">
      <c r="B740" t="s">
        <v>180</v>
      </c>
      <c r="D740" s="7"/>
      <c r="E740" s="7"/>
      <c r="F740" s="7"/>
      <c r="G740" s="7"/>
      <c r="H740" s="7"/>
      <c r="I740" s="31"/>
      <c r="J740" s="6"/>
      <c r="K740" s="8">
        <f>C735-SUM(K738:K739)</f>
        <v>115.6</v>
      </c>
      <c r="N740" s="24" t="s">
        <v>824</v>
      </c>
      <c r="R740">
        <v>739</v>
      </c>
    </row>
    <row r="741" spans="1:18" s="13" customFormat="1" ht="7.5" customHeight="1" thickBot="1" x14ac:dyDescent="0.25">
      <c r="A741" s="34"/>
      <c r="N741" s="24" t="s">
        <v>824</v>
      </c>
      <c r="R741">
        <v>740</v>
      </c>
    </row>
    <row r="742" spans="1:18" ht="17.25" thickTop="1" thickBot="1" x14ac:dyDescent="0.3">
      <c r="A742" s="30">
        <v>62</v>
      </c>
      <c r="B742" s="30"/>
      <c r="G742" t="s">
        <v>333</v>
      </c>
      <c r="J742" s="33">
        <v>60</v>
      </c>
      <c r="K742" t="s">
        <v>334</v>
      </c>
      <c r="L742" s="79">
        <f>J742/C743</f>
        <v>3</v>
      </c>
      <c r="N742" s="24" t="s">
        <v>824</v>
      </c>
      <c r="R742">
        <v>741</v>
      </c>
    </row>
    <row r="743" spans="1:18" ht="16.5" thickTop="1" thickBot="1" x14ac:dyDescent="0.25">
      <c r="A743" s="1">
        <f>A742</f>
        <v>62</v>
      </c>
      <c r="B743" s="27" t="s">
        <v>822</v>
      </c>
      <c r="C743" s="9">
        <v>20</v>
      </c>
      <c r="D743" t="s">
        <v>63</v>
      </c>
      <c r="G743" t="s">
        <v>332</v>
      </c>
      <c r="J743">
        <f>C744/(J742/C743)</f>
        <v>56.666666666666664</v>
      </c>
      <c r="K743" s="11"/>
      <c r="N743" s="24" t="s">
        <v>824</v>
      </c>
      <c r="R743">
        <v>742</v>
      </c>
    </row>
    <row r="744" spans="1:18" ht="14.25" thickTop="1" thickBot="1" x14ac:dyDescent="0.25">
      <c r="B744" t="s">
        <v>55</v>
      </c>
      <c r="C744" s="9">
        <v>170</v>
      </c>
      <c r="D744" t="s">
        <v>53</v>
      </c>
      <c r="K744" s="12"/>
      <c r="N744" s="24" t="s">
        <v>824</v>
      </c>
      <c r="R744">
        <v>743</v>
      </c>
    </row>
    <row r="745" spans="1:18" ht="4.5" customHeight="1" thickTop="1" x14ac:dyDescent="0.2">
      <c r="N745" s="24" t="s">
        <v>824</v>
      </c>
      <c r="R745">
        <v>744</v>
      </c>
    </row>
    <row r="746" spans="1:18" x14ac:dyDescent="0.2">
      <c r="C746" s="4" t="s">
        <v>56</v>
      </c>
      <c r="D746" s="18"/>
      <c r="E746" s="4" t="s">
        <v>69</v>
      </c>
      <c r="F746" s="19"/>
      <c r="G746" s="4" t="s">
        <v>70</v>
      </c>
      <c r="H746" s="19"/>
      <c r="I746" s="20" t="s">
        <v>60</v>
      </c>
      <c r="J746" s="21" t="s">
        <v>62</v>
      </c>
      <c r="K746" s="22" t="s">
        <v>64</v>
      </c>
      <c r="N746" s="24" t="s">
        <v>824</v>
      </c>
      <c r="R746">
        <v>745</v>
      </c>
    </row>
    <row r="747" spans="1:18" ht="15.75" thickBot="1" x14ac:dyDescent="0.3">
      <c r="A747" s="1">
        <v>168</v>
      </c>
      <c r="B747" s="81" t="s">
        <v>143</v>
      </c>
      <c r="C747" s="16">
        <v>100</v>
      </c>
      <c r="D747" s="7" t="s">
        <v>59</v>
      </c>
      <c r="E747" s="25">
        <f>$G747*C743</f>
        <v>16</v>
      </c>
      <c r="F747" s="3" t="s">
        <v>59</v>
      </c>
      <c r="G747" s="17">
        <v>0.8</v>
      </c>
      <c r="H747" s="3" t="s">
        <v>59</v>
      </c>
      <c r="I747" s="64">
        <f>E747*C744</f>
        <v>2720</v>
      </c>
      <c r="J747" s="65" t="s">
        <v>61</v>
      </c>
      <c r="K747" s="8">
        <f>I747/C747</f>
        <v>27.2</v>
      </c>
      <c r="N747" s="24" t="s">
        <v>824</v>
      </c>
      <c r="R747">
        <v>746</v>
      </c>
    </row>
    <row r="748" spans="1:18" ht="16.5" thickTop="1" thickBot="1" x14ac:dyDescent="0.3">
      <c r="A748" s="1">
        <v>173</v>
      </c>
      <c r="B748" s="81" t="s">
        <v>157</v>
      </c>
      <c r="C748" s="14">
        <v>100</v>
      </c>
      <c r="D748" s="7" t="s">
        <v>59</v>
      </c>
      <c r="E748" s="25">
        <f>$G748*C743</f>
        <v>16</v>
      </c>
      <c r="F748" s="3" t="s">
        <v>59</v>
      </c>
      <c r="G748" s="17">
        <v>0.8</v>
      </c>
      <c r="H748" s="3" t="s">
        <v>59</v>
      </c>
      <c r="I748" s="66">
        <f>E748*C744</f>
        <v>2720</v>
      </c>
      <c r="J748" s="10" t="s">
        <v>61</v>
      </c>
      <c r="K748" s="8">
        <f>I748/C748</f>
        <v>27.2</v>
      </c>
      <c r="N748" s="24" t="s">
        <v>824</v>
      </c>
      <c r="R748">
        <v>747</v>
      </c>
    </row>
    <row r="749" spans="1:18" ht="15.75" thickTop="1" x14ac:dyDescent="0.25">
      <c r="B749" t="s">
        <v>180</v>
      </c>
      <c r="D749" s="7"/>
      <c r="E749" s="7"/>
      <c r="F749" s="7"/>
      <c r="G749" s="7"/>
      <c r="H749" s="7"/>
      <c r="I749" s="31"/>
      <c r="J749" s="6"/>
      <c r="K749" s="8">
        <f>C744-SUM(K747:K748)</f>
        <v>115.6</v>
      </c>
      <c r="N749" s="24" t="s">
        <v>824</v>
      </c>
      <c r="R749">
        <v>748</v>
      </c>
    </row>
    <row r="750" spans="1:18" s="13" customFormat="1" ht="7.5" customHeight="1" thickBot="1" x14ac:dyDescent="0.25">
      <c r="A750" s="34"/>
      <c r="N750" s="24" t="s">
        <v>824</v>
      </c>
      <c r="R750">
        <v>749</v>
      </c>
    </row>
    <row r="751" spans="1:18" ht="17.25" thickTop="1" thickBot="1" x14ac:dyDescent="0.3">
      <c r="A751" s="30">
        <v>63</v>
      </c>
      <c r="B751" s="30"/>
      <c r="G751" t="s">
        <v>333</v>
      </c>
      <c r="J751" s="33">
        <v>25</v>
      </c>
      <c r="K751" t="s">
        <v>334</v>
      </c>
      <c r="L751" s="79">
        <f>J751/C752</f>
        <v>2</v>
      </c>
      <c r="N751" s="24" t="s">
        <v>824</v>
      </c>
      <c r="R751">
        <v>750</v>
      </c>
    </row>
    <row r="752" spans="1:18" ht="16.5" thickTop="1" thickBot="1" x14ac:dyDescent="0.25">
      <c r="A752" s="1">
        <f>A751</f>
        <v>63</v>
      </c>
      <c r="B752" s="27" t="s">
        <v>9</v>
      </c>
      <c r="C752" s="9">
        <v>12.5</v>
      </c>
      <c r="D752" t="s">
        <v>63</v>
      </c>
      <c r="G752" t="s">
        <v>332</v>
      </c>
      <c r="J752">
        <f>C753/(J751/C752)</f>
        <v>100</v>
      </c>
      <c r="K752" s="11"/>
      <c r="N752" s="24" t="s">
        <v>824</v>
      </c>
      <c r="R752">
        <v>751</v>
      </c>
    </row>
    <row r="753" spans="1:18" ht="14.25" thickTop="1" thickBot="1" x14ac:dyDescent="0.25">
      <c r="B753" t="s">
        <v>55</v>
      </c>
      <c r="C753" s="9">
        <v>200</v>
      </c>
      <c r="D753" t="s">
        <v>53</v>
      </c>
      <c r="K753" s="12"/>
      <c r="N753" s="24" t="s">
        <v>824</v>
      </c>
      <c r="R753">
        <v>752</v>
      </c>
    </row>
    <row r="754" spans="1:18" ht="4.5" customHeight="1" thickTop="1" x14ac:dyDescent="0.2">
      <c r="N754" s="24" t="s">
        <v>824</v>
      </c>
      <c r="R754">
        <v>753</v>
      </c>
    </row>
    <row r="755" spans="1:18" ht="13.5" thickBot="1" x14ac:dyDescent="0.25">
      <c r="C755" s="4" t="s">
        <v>56</v>
      </c>
      <c r="D755" s="18"/>
      <c r="E755" s="4" t="s">
        <v>69</v>
      </c>
      <c r="F755" s="19"/>
      <c r="G755" s="4" t="s">
        <v>70</v>
      </c>
      <c r="H755" s="19"/>
      <c r="I755" s="20" t="s">
        <v>60</v>
      </c>
      <c r="J755" s="21" t="s">
        <v>62</v>
      </c>
      <c r="K755" s="22" t="s">
        <v>64</v>
      </c>
      <c r="N755" s="24" t="s">
        <v>824</v>
      </c>
      <c r="R755">
        <v>754</v>
      </c>
    </row>
    <row r="756" spans="1:18" ht="16.5" thickTop="1" thickBot="1" x14ac:dyDescent="0.3">
      <c r="A756" s="1">
        <v>125</v>
      </c>
      <c r="B756" s="47" t="s">
        <v>755</v>
      </c>
      <c r="C756" s="14">
        <v>100</v>
      </c>
      <c r="D756" s="7" t="s">
        <v>59</v>
      </c>
      <c r="E756" s="25">
        <f>$G756*C752</f>
        <v>7.5</v>
      </c>
      <c r="F756" s="3" t="s">
        <v>59</v>
      </c>
      <c r="G756" s="17">
        <v>0.6</v>
      </c>
      <c r="H756" s="3" t="s">
        <v>59</v>
      </c>
      <c r="I756" s="64">
        <f>E756*C753</f>
        <v>1500</v>
      </c>
      <c r="J756" s="65" t="s">
        <v>61</v>
      </c>
      <c r="K756" s="8">
        <f>I756/C756</f>
        <v>15</v>
      </c>
      <c r="N756" s="24" t="s">
        <v>824</v>
      </c>
      <c r="R756">
        <v>755</v>
      </c>
    </row>
    <row r="757" spans="1:18" ht="16.5" thickTop="1" thickBot="1" x14ac:dyDescent="0.3">
      <c r="A757" s="1">
        <v>126</v>
      </c>
      <c r="B757" s="47" t="s">
        <v>761</v>
      </c>
      <c r="C757" s="14">
        <v>100</v>
      </c>
      <c r="D757" s="7" t="s">
        <v>59</v>
      </c>
      <c r="E757" s="25">
        <f>$G757*C752</f>
        <v>2.5</v>
      </c>
      <c r="F757" s="3" t="s">
        <v>59</v>
      </c>
      <c r="G757" s="17">
        <v>0.2</v>
      </c>
      <c r="H757" s="3" t="s">
        <v>59</v>
      </c>
      <c r="I757" s="66">
        <f>E757*C753</f>
        <v>500</v>
      </c>
      <c r="J757" s="10" t="s">
        <v>61</v>
      </c>
      <c r="K757" s="8">
        <f>I757/C757</f>
        <v>5</v>
      </c>
      <c r="N757" s="24" t="s">
        <v>824</v>
      </c>
      <c r="R757">
        <v>756</v>
      </c>
    </row>
    <row r="758" spans="1:18" ht="16.5" thickTop="1" thickBot="1" x14ac:dyDescent="0.3">
      <c r="A758" s="1">
        <v>127</v>
      </c>
      <c r="B758" s="47" t="s">
        <v>758</v>
      </c>
      <c r="C758" s="14">
        <v>100</v>
      </c>
      <c r="D758" s="7" t="s">
        <v>59</v>
      </c>
      <c r="E758" s="25">
        <f>$G758*C752</f>
        <v>10</v>
      </c>
      <c r="F758" s="3" t="s">
        <v>59</v>
      </c>
      <c r="G758" s="17">
        <v>0.8</v>
      </c>
      <c r="H758" s="3" t="s">
        <v>59</v>
      </c>
      <c r="I758" s="66">
        <f>E758*C753</f>
        <v>2000</v>
      </c>
      <c r="J758" s="10" t="s">
        <v>61</v>
      </c>
      <c r="K758" s="8">
        <f>I758/C758</f>
        <v>20</v>
      </c>
      <c r="N758" s="24" t="s">
        <v>824</v>
      </c>
      <c r="R758">
        <v>757</v>
      </c>
    </row>
    <row r="759" spans="1:18" ht="16.5" thickTop="1" thickBot="1" x14ac:dyDescent="0.3">
      <c r="A759" s="1">
        <v>134</v>
      </c>
      <c r="B759" s="78" t="s">
        <v>280</v>
      </c>
      <c r="C759" s="14">
        <v>100</v>
      </c>
      <c r="D759" s="7" t="s">
        <v>59</v>
      </c>
      <c r="E759" s="26">
        <f>$G759*C752</f>
        <v>1.25</v>
      </c>
      <c r="F759" s="3" t="s">
        <v>59</v>
      </c>
      <c r="G759" s="9">
        <v>0.1</v>
      </c>
      <c r="H759" s="3" t="s">
        <v>59</v>
      </c>
      <c r="I759" s="67">
        <f>E759*C753</f>
        <v>250</v>
      </c>
      <c r="J759" s="60" t="s">
        <v>61</v>
      </c>
      <c r="K759" s="15">
        <f>I759/C759</f>
        <v>2.5</v>
      </c>
      <c r="N759" s="24" t="s">
        <v>824</v>
      </c>
      <c r="R759">
        <v>758</v>
      </c>
    </row>
    <row r="760" spans="1:18" ht="15.75" thickTop="1" x14ac:dyDescent="0.25">
      <c r="B760" t="s">
        <v>180</v>
      </c>
      <c r="D760" s="7"/>
      <c r="E760" s="7"/>
      <c r="F760" s="7"/>
      <c r="G760" s="7"/>
      <c r="H760" s="7"/>
      <c r="I760" s="31"/>
      <c r="J760" s="6"/>
      <c r="K760" s="8">
        <f>C753-SUM(K756:K759)</f>
        <v>157.5</v>
      </c>
      <c r="N760" s="24" t="s">
        <v>824</v>
      </c>
      <c r="R760">
        <v>759</v>
      </c>
    </row>
    <row r="761" spans="1:18" s="13" customFormat="1" ht="7.5" customHeight="1" thickBot="1" x14ac:dyDescent="0.25">
      <c r="A761" s="34"/>
      <c r="N761" s="24" t="s">
        <v>824</v>
      </c>
      <c r="R761">
        <v>760</v>
      </c>
    </row>
    <row r="762" spans="1:18" ht="17.25" thickTop="1" thickBot="1" x14ac:dyDescent="0.3">
      <c r="A762" s="215" t="s">
        <v>1935</v>
      </c>
      <c r="B762" s="30"/>
      <c r="G762" t="s">
        <v>333</v>
      </c>
      <c r="J762" s="33">
        <v>25</v>
      </c>
      <c r="K762" t="s">
        <v>334</v>
      </c>
      <c r="L762" s="79">
        <f>J762/C763</f>
        <v>2</v>
      </c>
      <c r="N762" s="24" t="s">
        <v>824</v>
      </c>
      <c r="R762">
        <v>761</v>
      </c>
    </row>
    <row r="763" spans="1:18" ht="16.5" thickTop="1" thickBot="1" x14ac:dyDescent="0.25">
      <c r="A763" s="1" t="str">
        <f>A762</f>
        <v>63a</v>
      </c>
      <c r="B763" s="27" t="s">
        <v>9</v>
      </c>
      <c r="C763" s="9">
        <v>12.5</v>
      </c>
      <c r="D763" t="s">
        <v>63</v>
      </c>
      <c r="G763" t="s">
        <v>332</v>
      </c>
      <c r="J763">
        <f>C764/(J762/C763)</f>
        <v>200</v>
      </c>
      <c r="K763" s="11"/>
      <c r="N763" s="24" t="s">
        <v>824</v>
      </c>
      <c r="R763">
        <v>762</v>
      </c>
    </row>
    <row r="764" spans="1:18" ht="14.25" thickTop="1" thickBot="1" x14ac:dyDescent="0.25">
      <c r="B764" t="s">
        <v>55</v>
      </c>
      <c r="C764" s="9">
        <v>400</v>
      </c>
      <c r="D764" t="s">
        <v>53</v>
      </c>
      <c r="K764" s="12"/>
      <c r="N764" s="24" t="s">
        <v>824</v>
      </c>
      <c r="R764">
        <v>763</v>
      </c>
    </row>
    <row r="765" spans="1:18" ht="4.5" customHeight="1" thickTop="1" x14ac:dyDescent="0.2">
      <c r="N765" s="24" t="s">
        <v>824</v>
      </c>
      <c r="R765">
        <v>764</v>
      </c>
    </row>
    <row r="766" spans="1:18" ht="13.5" thickBot="1" x14ac:dyDescent="0.25">
      <c r="C766" s="4" t="s">
        <v>56</v>
      </c>
      <c r="D766" s="18"/>
      <c r="E766" s="4" t="s">
        <v>69</v>
      </c>
      <c r="F766" s="19"/>
      <c r="G766" s="4" t="s">
        <v>70</v>
      </c>
      <c r="H766" s="19"/>
      <c r="I766" s="20" t="s">
        <v>60</v>
      </c>
      <c r="J766" s="21" t="s">
        <v>62</v>
      </c>
      <c r="K766" s="22" t="s">
        <v>64</v>
      </c>
      <c r="N766" s="24" t="s">
        <v>824</v>
      </c>
      <c r="R766">
        <v>765</v>
      </c>
    </row>
    <row r="767" spans="1:18" ht="16.5" thickTop="1" thickBot="1" x14ac:dyDescent="0.3">
      <c r="A767" s="216" t="s">
        <v>1931</v>
      </c>
      <c r="B767" s="47" t="s">
        <v>755</v>
      </c>
      <c r="C767" s="217">
        <v>200</v>
      </c>
      <c r="D767" s="7" t="s">
        <v>59</v>
      </c>
      <c r="E767" s="25">
        <f>$G767*C763</f>
        <v>7.5</v>
      </c>
      <c r="F767" s="3" t="s">
        <v>59</v>
      </c>
      <c r="G767" s="17">
        <v>0.6</v>
      </c>
      <c r="H767" s="3" t="s">
        <v>59</v>
      </c>
      <c r="I767" s="64">
        <f>E767*C764</f>
        <v>3000</v>
      </c>
      <c r="J767" s="65" t="s">
        <v>61</v>
      </c>
      <c r="K767" s="218">
        <f>I767/C767</f>
        <v>15</v>
      </c>
      <c r="N767" s="24" t="s">
        <v>824</v>
      </c>
      <c r="R767">
        <v>766</v>
      </c>
    </row>
    <row r="768" spans="1:18" ht="16.5" thickTop="1" thickBot="1" x14ac:dyDescent="0.3">
      <c r="A768" s="1">
        <v>126</v>
      </c>
      <c r="B768" s="47" t="s">
        <v>761</v>
      </c>
      <c r="C768" s="14">
        <v>100</v>
      </c>
      <c r="D768" s="7" t="s">
        <v>59</v>
      </c>
      <c r="E768" s="25">
        <f>$G768*C763</f>
        <v>2.5</v>
      </c>
      <c r="F768" s="3" t="s">
        <v>59</v>
      </c>
      <c r="G768" s="17">
        <v>0.2</v>
      </c>
      <c r="H768" s="3" t="s">
        <v>59</v>
      </c>
      <c r="I768" s="66">
        <f>E768*C764</f>
        <v>1000</v>
      </c>
      <c r="J768" s="10" t="s">
        <v>61</v>
      </c>
      <c r="K768" s="8">
        <f>I768/C768</f>
        <v>10</v>
      </c>
      <c r="N768" s="24" t="s">
        <v>824</v>
      </c>
      <c r="R768">
        <v>767</v>
      </c>
    </row>
    <row r="769" spans="1:18" ht="16.5" thickTop="1" thickBot="1" x14ac:dyDescent="0.3">
      <c r="A769" s="216" t="s">
        <v>1933</v>
      </c>
      <c r="B769" s="47" t="s">
        <v>758</v>
      </c>
      <c r="C769" s="217">
        <v>200</v>
      </c>
      <c r="D769" s="7" t="s">
        <v>59</v>
      </c>
      <c r="E769" s="25">
        <f>$G769*C763</f>
        <v>10</v>
      </c>
      <c r="F769" s="3" t="s">
        <v>59</v>
      </c>
      <c r="G769" s="17">
        <v>0.8</v>
      </c>
      <c r="H769" s="3" t="s">
        <v>59</v>
      </c>
      <c r="I769" s="66">
        <f>E769*C764</f>
        <v>4000</v>
      </c>
      <c r="J769" s="10" t="s">
        <v>61</v>
      </c>
      <c r="K769" s="218">
        <f>I769/C769</f>
        <v>20</v>
      </c>
      <c r="N769" s="24" t="s">
        <v>824</v>
      </c>
      <c r="R769">
        <v>768</v>
      </c>
    </row>
    <row r="770" spans="1:18" ht="16.5" thickTop="1" thickBot="1" x14ac:dyDescent="0.3">
      <c r="A770" s="1">
        <v>134</v>
      </c>
      <c r="B770" s="78" t="s">
        <v>280</v>
      </c>
      <c r="C770" s="14">
        <v>100</v>
      </c>
      <c r="D770" s="7" t="s">
        <v>59</v>
      </c>
      <c r="E770" s="26">
        <f>$G770*C763</f>
        <v>1.25</v>
      </c>
      <c r="F770" s="3" t="s">
        <v>59</v>
      </c>
      <c r="G770" s="9">
        <v>0.1</v>
      </c>
      <c r="H770" s="3" t="s">
        <v>59</v>
      </c>
      <c r="I770" s="67">
        <f>E770*C764</f>
        <v>500</v>
      </c>
      <c r="J770" s="60" t="s">
        <v>61</v>
      </c>
      <c r="K770" s="15">
        <f>I770/C770</f>
        <v>5</v>
      </c>
      <c r="N770" s="24" t="s">
        <v>824</v>
      </c>
      <c r="R770">
        <v>769</v>
      </c>
    </row>
    <row r="771" spans="1:18" ht="15.75" thickTop="1" x14ac:dyDescent="0.25">
      <c r="B771" t="s">
        <v>180</v>
      </c>
      <c r="D771" s="7"/>
      <c r="E771" s="7"/>
      <c r="F771" s="7"/>
      <c r="G771" s="7"/>
      <c r="H771" s="7"/>
      <c r="I771" s="31"/>
      <c r="J771" s="6"/>
      <c r="K771" s="8">
        <f>C764-SUM(K767:K770)</f>
        <v>350</v>
      </c>
      <c r="N771" s="24" t="s">
        <v>824</v>
      </c>
      <c r="R771">
        <v>770</v>
      </c>
    </row>
    <row r="772" spans="1:18" s="13" customFormat="1" ht="7.5" customHeight="1" thickBot="1" x14ac:dyDescent="0.25">
      <c r="A772" s="34"/>
      <c r="N772" s="24" t="s">
        <v>824</v>
      </c>
      <c r="R772">
        <v>771</v>
      </c>
    </row>
    <row r="773" spans="1:18" ht="17.25" thickTop="1" thickBot="1" x14ac:dyDescent="0.3">
      <c r="A773" s="30" t="s">
        <v>1936</v>
      </c>
      <c r="B773" s="30"/>
      <c r="G773" t="s">
        <v>333</v>
      </c>
      <c r="J773" s="33">
        <v>25</v>
      </c>
      <c r="K773" t="s">
        <v>334</v>
      </c>
      <c r="L773" s="79">
        <f>J773/C774</f>
        <v>2</v>
      </c>
      <c r="N773" s="24" t="s">
        <v>824</v>
      </c>
      <c r="R773">
        <v>772</v>
      </c>
    </row>
    <row r="774" spans="1:18" ht="16.5" thickTop="1" thickBot="1" x14ac:dyDescent="0.25">
      <c r="A774" s="1" t="str">
        <f>A773</f>
        <v>63b</v>
      </c>
      <c r="B774" s="27" t="s">
        <v>9</v>
      </c>
      <c r="C774" s="9">
        <v>12.5</v>
      </c>
      <c r="D774" t="s">
        <v>63</v>
      </c>
      <c r="G774" t="s">
        <v>332</v>
      </c>
      <c r="J774">
        <f>C775/(J773/C774)</f>
        <v>200</v>
      </c>
      <c r="K774" s="11"/>
      <c r="N774" s="24" t="s">
        <v>824</v>
      </c>
      <c r="R774">
        <v>773</v>
      </c>
    </row>
    <row r="775" spans="1:18" ht="14.25" thickTop="1" thickBot="1" x14ac:dyDescent="0.25">
      <c r="B775" t="s">
        <v>55</v>
      </c>
      <c r="C775" s="9">
        <v>400</v>
      </c>
      <c r="D775" t="s">
        <v>53</v>
      </c>
      <c r="K775" s="12"/>
      <c r="N775" s="24" t="s">
        <v>824</v>
      </c>
      <c r="R775">
        <v>774</v>
      </c>
    </row>
    <row r="776" spans="1:18" ht="4.5" customHeight="1" thickTop="1" x14ac:dyDescent="0.2">
      <c r="N776" s="24" t="s">
        <v>824</v>
      </c>
      <c r="R776">
        <v>775</v>
      </c>
    </row>
    <row r="777" spans="1:18" ht="13.5" thickBot="1" x14ac:dyDescent="0.25">
      <c r="C777" s="4" t="s">
        <v>56</v>
      </c>
      <c r="D777" s="18"/>
      <c r="E777" s="4" t="s">
        <v>69</v>
      </c>
      <c r="F777" s="19"/>
      <c r="G777" s="4" t="s">
        <v>70</v>
      </c>
      <c r="H777" s="19"/>
      <c r="I777" s="20" t="s">
        <v>60</v>
      </c>
      <c r="J777" s="21" t="s">
        <v>62</v>
      </c>
      <c r="K777" s="22" t="s">
        <v>64</v>
      </c>
      <c r="N777" s="24" t="s">
        <v>824</v>
      </c>
      <c r="R777">
        <v>776</v>
      </c>
    </row>
    <row r="778" spans="1:18" ht="16.5" thickTop="1" thickBot="1" x14ac:dyDescent="0.3">
      <c r="A778" s="1" t="s">
        <v>1931</v>
      </c>
      <c r="B778" s="47" t="s">
        <v>755</v>
      </c>
      <c r="C778" s="14">
        <v>200</v>
      </c>
      <c r="D778" s="7" t="s">
        <v>59</v>
      </c>
      <c r="E778" s="25">
        <f>$G778*C774</f>
        <v>7.5</v>
      </c>
      <c r="F778" s="3" t="s">
        <v>59</v>
      </c>
      <c r="G778" s="17">
        <v>0.6</v>
      </c>
      <c r="H778" s="3" t="s">
        <v>59</v>
      </c>
      <c r="I778" s="64">
        <f>E778*C775</f>
        <v>3000</v>
      </c>
      <c r="J778" s="65" t="s">
        <v>61</v>
      </c>
      <c r="K778" s="8">
        <f>I778/C778</f>
        <v>15</v>
      </c>
      <c r="N778" s="24" t="s">
        <v>824</v>
      </c>
      <c r="R778">
        <v>777</v>
      </c>
    </row>
    <row r="779" spans="1:18" ht="16.5" thickTop="1" thickBot="1" x14ac:dyDescent="0.3">
      <c r="A779" s="1" t="s">
        <v>1932</v>
      </c>
      <c r="B779" s="47" t="s">
        <v>761</v>
      </c>
      <c r="C779" s="14">
        <v>200</v>
      </c>
      <c r="D779" s="7" t="s">
        <v>59</v>
      </c>
      <c r="E779" s="25">
        <f>$G779*C774</f>
        <v>2.5</v>
      </c>
      <c r="F779" s="3" t="s">
        <v>59</v>
      </c>
      <c r="G779" s="17">
        <v>0.2</v>
      </c>
      <c r="H779" s="3" t="s">
        <v>59</v>
      </c>
      <c r="I779" s="66">
        <f>E779*C775</f>
        <v>1000</v>
      </c>
      <c r="J779" s="10" t="s">
        <v>61</v>
      </c>
      <c r="K779" s="8">
        <f>I779/C779</f>
        <v>5</v>
      </c>
      <c r="N779" s="24" t="s">
        <v>824</v>
      </c>
      <c r="R779">
        <v>778</v>
      </c>
    </row>
    <row r="780" spans="1:18" ht="16.5" thickTop="1" thickBot="1" x14ac:dyDescent="0.3">
      <c r="A780" s="1" t="s">
        <v>1933</v>
      </c>
      <c r="B780" s="47" t="s">
        <v>758</v>
      </c>
      <c r="C780" s="14">
        <v>200</v>
      </c>
      <c r="D780" s="7" t="s">
        <v>59</v>
      </c>
      <c r="E780" s="25">
        <f>$G780*C774</f>
        <v>10</v>
      </c>
      <c r="F780" s="3" t="s">
        <v>59</v>
      </c>
      <c r="G780" s="17">
        <v>0.8</v>
      </c>
      <c r="H780" s="3" t="s">
        <v>59</v>
      </c>
      <c r="I780" s="66">
        <f>E780*C775</f>
        <v>4000</v>
      </c>
      <c r="J780" s="10" t="s">
        <v>61</v>
      </c>
      <c r="K780" s="8">
        <f>I780/C780</f>
        <v>20</v>
      </c>
      <c r="N780" s="24" t="s">
        <v>824</v>
      </c>
      <c r="R780">
        <v>779</v>
      </c>
    </row>
    <row r="781" spans="1:18" ht="16.5" thickTop="1" thickBot="1" x14ac:dyDescent="0.3">
      <c r="A781" s="1" t="s">
        <v>1934</v>
      </c>
      <c r="B781" s="78" t="s">
        <v>280</v>
      </c>
      <c r="C781" s="14">
        <v>100</v>
      </c>
      <c r="D781" s="7" t="s">
        <v>59</v>
      </c>
      <c r="E781" s="26">
        <f>$G781*C774</f>
        <v>1.25</v>
      </c>
      <c r="F781" s="3" t="s">
        <v>59</v>
      </c>
      <c r="G781" s="9">
        <v>0.1</v>
      </c>
      <c r="H781" s="3" t="s">
        <v>59</v>
      </c>
      <c r="I781" s="67">
        <f>E781*C775</f>
        <v>500</v>
      </c>
      <c r="J781" s="60" t="s">
        <v>61</v>
      </c>
      <c r="K781" s="15">
        <f>I781/C781</f>
        <v>5</v>
      </c>
      <c r="N781" s="24" t="s">
        <v>824</v>
      </c>
      <c r="R781">
        <v>780</v>
      </c>
    </row>
    <row r="782" spans="1:18" ht="15.75" thickTop="1" x14ac:dyDescent="0.25">
      <c r="B782" t="s">
        <v>180</v>
      </c>
      <c r="D782" s="7"/>
      <c r="E782" s="7"/>
      <c r="F782" s="7"/>
      <c r="G782" s="7"/>
      <c r="H782" s="7"/>
      <c r="I782" s="31"/>
      <c r="J782" s="6"/>
      <c r="K782" s="8">
        <f>C775-SUM(K778:K781)</f>
        <v>355</v>
      </c>
      <c r="N782" s="24" t="s">
        <v>824</v>
      </c>
      <c r="R782">
        <v>781</v>
      </c>
    </row>
    <row r="783" spans="1:18" s="13" customFormat="1" ht="7.5" customHeight="1" thickBot="1" x14ac:dyDescent="0.25">
      <c r="A783" s="34"/>
      <c r="N783" s="24" t="s">
        <v>824</v>
      </c>
      <c r="R783">
        <v>782</v>
      </c>
    </row>
    <row r="784" spans="1:18" ht="17.25" thickTop="1" thickBot="1" x14ac:dyDescent="0.3">
      <c r="A784" s="30">
        <v>64</v>
      </c>
      <c r="B784" s="30"/>
      <c r="G784" t="s">
        <v>333</v>
      </c>
      <c r="J784" s="33">
        <v>25</v>
      </c>
      <c r="K784" t="s">
        <v>334</v>
      </c>
      <c r="L784" s="79">
        <f>J784/C785</f>
        <v>2</v>
      </c>
      <c r="N784" s="24" t="s">
        <v>824</v>
      </c>
      <c r="R784">
        <v>783</v>
      </c>
    </row>
    <row r="785" spans="1:18" ht="16.5" thickTop="1" thickBot="1" x14ac:dyDescent="0.25">
      <c r="A785" s="1">
        <f>A784</f>
        <v>64</v>
      </c>
      <c r="B785" s="27" t="s">
        <v>817</v>
      </c>
      <c r="C785" s="9">
        <v>12.5</v>
      </c>
      <c r="D785" t="s">
        <v>63</v>
      </c>
      <c r="G785" t="s">
        <v>332</v>
      </c>
      <c r="J785">
        <f>C786/(J784/C785)</f>
        <v>100</v>
      </c>
      <c r="K785" s="11"/>
      <c r="N785" s="24" t="s">
        <v>824</v>
      </c>
      <c r="R785">
        <v>784</v>
      </c>
    </row>
    <row r="786" spans="1:18" ht="14.25" thickTop="1" thickBot="1" x14ac:dyDescent="0.25">
      <c r="B786" t="s">
        <v>55</v>
      </c>
      <c r="C786" s="9">
        <v>200</v>
      </c>
      <c r="D786" t="s">
        <v>53</v>
      </c>
      <c r="K786" s="12"/>
      <c r="N786" s="24" t="s">
        <v>824</v>
      </c>
      <c r="R786">
        <v>785</v>
      </c>
    </row>
    <row r="787" spans="1:18" ht="4.5" customHeight="1" thickTop="1" x14ac:dyDescent="0.2">
      <c r="N787" s="24" t="s">
        <v>824</v>
      </c>
      <c r="R787">
        <v>786</v>
      </c>
    </row>
    <row r="788" spans="1:18" ht="13.5" thickBot="1" x14ac:dyDescent="0.25">
      <c r="C788" s="4" t="s">
        <v>56</v>
      </c>
      <c r="D788" s="18"/>
      <c r="E788" s="4" t="s">
        <v>69</v>
      </c>
      <c r="F788" s="19"/>
      <c r="G788" s="4" t="s">
        <v>70</v>
      </c>
      <c r="H788" s="19"/>
      <c r="I788" s="20" t="s">
        <v>60</v>
      </c>
      <c r="J788" s="21" t="s">
        <v>62</v>
      </c>
      <c r="K788" s="22" t="s">
        <v>64</v>
      </c>
      <c r="N788" s="24" t="s">
        <v>824</v>
      </c>
      <c r="R788">
        <v>787</v>
      </c>
    </row>
    <row r="789" spans="1:18" ht="16.5" thickTop="1" thickBot="1" x14ac:dyDescent="0.3">
      <c r="A789" s="1">
        <v>171</v>
      </c>
      <c r="B789" s="80" t="s">
        <v>151</v>
      </c>
      <c r="C789" s="14">
        <v>100</v>
      </c>
      <c r="D789" s="7" t="s">
        <v>59</v>
      </c>
      <c r="E789" s="25">
        <f>$G789*C785</f>
        <v>10</v>
      </c>
      <c r="F789" s="3" t="s">
        <v>59</v>
      </c>
      <c r="G789" s="17">
        <v>0.8</v>
      </c>
      <c r="H789" s="3" t="s">
        <v>59</v>
      </c>
      <c r="I789" s="64">
        <f>E789*C786</f>
        <v>2000</v>
      </c>
      <c r="J789" s="65" t="s">
        <v>61</v>
      </c>
      <c r="K789" s="8">
        <f>I789/C789</f>
        <v>20</v>
      </c>
      <c r="N789" s="24" t="s">
        <v>824</v>
      </c>
      <c r="R789">
        <v>788</v>
      </c>
    </row>
    <row r="790" spans="1:18" ht="16.5" thickTop="1" thickBot="1" x14ac:dyDescent="0.3">
      <c r="A790" s="1">
        <v>172</v>
      </c>
      <c r="B790" s="82" t="s">
        <v>154</v>
      </c>
      <c r="C790" s="14">
        <v>100</v>
      </c>
      <c r="D790" s="7" t="s">
        <v>59</v>
      </c>
      <c r="E790" s="25">
        <f>$G790*C785</f>
        <v>10</v>
      </c>
      <c r="F790" s="3" t="s">
        <v>59</v>
      </c>
      <c r="G790" s="17">
        <v>0.8</v>
      </c>
      <c r="H790" s="3" t="s">
        <v>59</v>
      </c>
      <c r="I790" s="66">
        <f>E790*C786</f>
        <v>2000</v>
      </c>
      <c r="J790" s="10" t="s">
        <v>61</v>
      </c>
      <c r="K790" s="8">
        <f>I790/C790</f>
        <v>20</v>
      </c>
      <c r="N790" s="24" t="s">
        <v>824</v>
      </c>
      <c r="R790">
        <v>789</v>
      </c>
    </row>
    <row r="791" spans="1:18" ht="15" x14ac:dyDescent="0.25">
      <c r="B791" t="s">
        <v>180</v>
      </c>
      <c r="D791" s="7"/>
      <c r="E791" s="7"/>
      <c r="F791" s="7"/>
      <c r="G791" s="7"/>
      <c r="H791" s="7"/>
      <c r="I791" s="31"/>
      <c r="J791" s="6"/>
      <c r="K791" s="8">
        <f>C786-SUM(K789:K790)</f>
        <v>160</v>
      </c>
      <c r="N791" s="24" t="s">
        <v>824</v>
      </c>
      <c r="R791">
        <v>790</v>
      </c>
    </row>
    <row r="792" spans="1:18" s="13" customFormat="1" ht="7.5" customHeight="1" thickBot="1" x14ac:dyDescent="0.25">
      <c r="A792" s="34"/>
      <c r="N792" s="24" t="s">
        <v>824</v>
      </c>
      <c r="R792">
        <v>791</v>
      </c>
    </row>
    <row r="793" spans="1:18" ht="17.25" thickTop="1" thickBot="1" x14ac:dyDescent="0.3">
      <c r="A793" s="30">
        <v>65</v>
      </c>
      <c r="B793" s="30"/>
      <c r="G793" t="s">
        <v>333</v>
      </c>
      <c r="J793" s="33">
        <v>25</v>
      </c>
      <c r="K793" t="s">
        <v>334</v>
      </c>
      <c r="L793" s="79">
        <f>J793/C794</f>
        <v>2</v>
      </c>
      <c r="N793" s="24" t="s">
        <v>824</v>
      </c>
      <c r="R793">
        <v>792</v>
      </c>
    </row>
    <row r="794" spans="1:18" ht="16.5" thickTop="1" thickBot="1" x14ac:dyDescent="0.25">
      <c r="A794" s="1">
        <f>A793</f>
        <v>65</v>
      </c>
      <c r="B794" s="27" t="s">
        <v>818</v>
      </c>
      <c r="C794" s="9">
        <v>12.5</v>
      </c>
      <c r="D794" t="s">
        <v>63</v>
      </c>
      <c r="G794" t="s">
        <v>332</v>
      </c>
      <c r="J794">
        <f>C795/(J793/C794)</f>
        <v>100</v>
      </c>
      <c r="K794" s="11"/>
      <c r="N794" s="24" t="s">
        <v>824</v>
      </c>
      <c r="R794">
        <v>793</v>
      </c>
    </row>
    <row r="795" spans="1:18" ht="14.25" thickTop="1" thickBot="1" x14ac:dyDescent="0.25">
      <c r="B795" t="s">
        <v>55</v>
      </c>
      <c r="C795" s="9">
        <v>200</v>
      </c>
      <c r="D795" t="s">
        <v>53</v>
      </c>
      <c r="K795" s="12"/>
      <c r="N795" s="24" t="s">
        <v>824</v>
      </c>
      <c r="R795">
        <v>794</v>
      </c>
    </row>
    <row r="796" spans="1:18" ht="4.5" customHeight="1" thickTop="1" x14ac:dyDescent="0.2">
      <c r="N796" s="24" t="s">
        <v>824</v>
      </c>
      <c r="R796">
        <v>795</v>
      </c>
    </row>
    <row r="797" spans="1:18" ht="13.5" thickBot="1" x14ac:dyDescent="0.25">
      <c r="C797" s="4" t="s">
        <v>56</v>
      </c>
      <c r="D797" s="18"/>
      <c r="E797" s="4" t="s">
        <v>69</v>
      </c>
      <c r="F797" s="19"/>
      <c r="G797" s="4" t="s">
        <v>70</v>
      </c>
      <c r="H797" s="19"/>
      <c r="I797" s="20" t="s">
        <v>60</v>
      </c>
      <c r="J797" s="21" t="s">
        <v>62</v>
      </c>
      <c r="K797" s="22" t="s">
        <v>64</v>
      </c>
      <c r="N797" s="24" t="s">
        <v>824</v>
      </c>
      <c r="R797">
        <v>796</v>
      </c>
    </row>
    <row r="798" spans="1:18" ht="15.75" thickBot="1" x14ac:dyDescent="0.3">
      <c r="A798" s="1">
        <v>167</v>
      </c>
      <c r="B798" s="80" t="s">
        <v>141</v>
      </c>
      <c r="C798" s="16">
        <v>100</v>
      </c>
      <c r="D798" s="7" t="s">
        <v>179</v>
      </c>
      <c r="E798" s="37">
        <f>$G798*C$794</f>
        <v>10</v>
      </c>
      <c r="F798" s="3" t="s">
        <v>179</v>
      </c>
      <c r="G798" s="17">
        <v>0.8</v>
      </c>
      <c r="H798" s="3" t="s">
        <v>179</v>
      </c>
      <c r="I798" s="23">
        <f>E798*C$795</f>
        <v>2000</v>
      </c>
      <c r="J798" s="10" t="s">
        <v>61</v>
      </c>
      <c r="K798" s="15">
        <f>I798/C798</f>
        <v>20</v>
      </c>
      <c r="N798" s="24" t="s">
        <v>824</v>
      </c>
      <c r="R798">
        <v>797</v>
      </c>
    </row>
    <row r="799" spans="1:18" ht="16.5" thickTop="1" thickBot="1" x14ac:dyDescent="0.3">
      <c r="A799" s="1">
        <v>174</v>
      </c>
      <c r="B799" s="81" t="s">
        <v>160</v>
      </c>
      <c r="C799" s="16">
        <v>100</v>
      </c>
      <c r="D799" s="7" t="s">
        <v>179</v>
      </c>
      <c r="E799" s="37">
        <f>$G799*C$794</f>
        <v>10</v>
      </c>
      <c r="F799" s="3" t="s">
        <v>179</v>
      </c>
      <c r="G799" s="17">
        <v>0.8</v>
      </c>
      <c r="H799" s="3" t="s">
        <v>179</v>
      </c>
      <c r="I799" s="23">
        <f>E799*C$795</f>
        <v>2000</v>
      </c>
      <c r="J799" s="10" t="s">
        <v>61</v>
      </c>
      <c r="K799" s="15">
        <f>I799/C799</f>
        <v>20</v>
      </c>
      <c r="N799" s="24" t="s">
        <v>824</v>
      </c>
      <c r="R799">
        <v>798</v>
      </c>
    </row>
    <row r="800" spans="1:18" ht="16.5" thickTop="1" thickBot="1" x14ac:dyDescent="0.3">
      <c r="A800" s="1">
        <v>175</v>
      </c>
      <c r="B800" s="82" t="s">
        <v>163</v>
      </c>
      <c r="C800" s="16">
        <v>100</v>
      </c>
      <c r="D800" s="7" t="s">
        <v>179</v>
      </c>
      <c r="E800" s="37">
        <f>$G800*C$794</f>
        <v>10</v>
      </c>
      <c r="F800" s="3" t="s">
        <v>179</v>
      </c>
      <c r="G800" s="17">
        <v>0.8</v>
      </c>
      <c r="H800" s="85" t="s">
        <v>179</v>
      </c>
      <c r="I800" s="84">
        <f>E800*C$795</f>
        <v>2000</v>
      </c>
      <c r="J800" s="60" t="s">
        <v>61</v>
      </c>
      <c r="K800" s="15">
        <f>I800/C800</f>
        <v>20</v>
      </c>
      <c r="N800" s="24" t="s">
        <v>824</v>
      </c>
      <c r="R800">
        <v>799</v>
      </c>
    </row>
    <row r="801" spans="1:18" ht="15" x14ac:dyDescent="0.25">
      <c r="B801" t="s">
        <v>180</v>
      </c>
      <c r="D801" s="7"/>
      <c r="F801" s="7"/>
      <c r="H801" s="7"/>
      <c r="I801" s="2"/>
      <c r="J801" s="6"/>
      <c r="K801" s="8">
        <f>C795-SUM(K798:K800)</f>
        <v>140</v>
      </c>
      <c r="N801" s="24" t="s">
        <v>824</v>
      </c>
      <c r="R801">
        <v>800</v>
      </c>
    </row>
    <row r="802" spans="1:18" s="13" customFormat="1" ht="13.5" thickBot="1" x14ac:dyDescent="0.25">
      <c r="A802" s="34"/>
      <c r="N802" s="24" t="s">
        <v>824</v>
      </c>
      <c r="R802">
        <v>801</v>
      </c>
    </row>
    <row r="803" spans="1:18" ht="17.25" thickTop="1" thickBot="1" x14ac:dyDescent="0.3">
      <c r="A803" s="30">
        <v>66</v>
      </c>
      <c r="B803" s="30"/>
      <c r="G803" t="s">
        <v>333</v>
      </c>
      <c r="J803" s="33">
        <v>100</v>
      </c>
      <c r="K803" t="s">
        <v>334</v>
      </c>
      <c r="L803" s="79">
        <f>J803/C804</f>
        <v>8</v>
      </c>
      <c r="N803" s="24" t="s">
        <v>824</v>
      </c>
      <c r="R803">
        <v>802</v>
      </c>
    </row>
    <row r="804" spans="1:18" ht="16.5" thickTop="1" thickBot="1" x14ac:dyDescent="0.25">
      <c r="A804" s="1">
        <f>A803</f>
        <v>66</v>
      </c>
      <c r="B804" s="27" t="s">
        <v>823</v>
      </c>
      <c r="C804" s="9">
        <v>12.5</v>
      </c>
      <c r="D804" t="s">
        <v>63</v>
      </c>
      <c r="G804" t="s">
        <v>332</v>
      </c>
      <c r="J804">
        <f>C805/(J803/C804)</f>
        <v>25</v>
      </c>
      <c r="K804" s="11"/>
      <c r="N804" s="24" t="s">
        <v>824</v>
      </c>
      <c r="R804">
        <v>803</v>
      </c>
    </row>
    <row r="805" spans="1:18" ht="14.25" thickTop="1" thickBot="1" x14ac:dyDescent="0.25">
      <c r="B805" t="s">
        <v>55</v>
      </c>
      <c r="C805" s="9">
        <v>200</v>
      </c>
      <c r="D805" t="s">
        <v>53</v>
      </c>
      <c r="K805" s="12"/>
      <c r="N805" s="24" t="s">
        <v>824</v>
      </c>
      <c r="R805">
        <v>804</v>
      </c>
    </row>
    <row r="806" spans="1:18" ht="4.5" customHeight="1" thickTop="1" x14ac:dyDescent="0.2">
      <c r="N806" s="24" t="s">
        <v>824</v>
      </c>
      <c r="R806">
        <v>805</v>
      </c>
    </row>
    <row r="807" spans="1:18" ht="13.5" thickBot="1" x14ac:dyDescent="0.25">
      <c r="C807" s="4" t="s">
        <v>56</v>
      </c>
      <c r="D807" s="18"/>
      <c r="E807" s="4" t="s">
        <v>69</v>
      </c>
      <c r="F807" s="19"/>
      <c r="G807" s="4" t="s">
        <v>70</v>
      </c>
      <c r="H807" s="19"/>
      <c r="I807" s="20" t="s">
        <v>60</v>
      </c>
      <c r="J807" s="21" t="s">
        <v>62</v>
      </c>
      <c r="K807" s="22" t="s">
        <v>64</v>
      </c>
      <c r="N807" s="24" t="s">
        <v>824</v>
      </c>
      <c r="R807">
        <v>806</v>
      </c>
    </row>
    <row r="808" spans="1:18" ht="16.5" thickTop="1" thickBot="1" x14ac:dyDescent="0.3">
      <c r="A808" s="1">
        <v>141</v>
      </c>
      <c r="B808" s="47" t="s">
        <v>11</v>
      </c>
      <c r="C808" s="14">
        <v>100</v>
      </c>
      <c r="D808" s="7" t="s">
        <v>59</v>
      </c>
      <c r="E808" s="25">
        <f>$G808*C804</f>
        <v>10</v>
      </c>
      <c r="F808" s="3" t="s">
        <v>59</v>
      </c>
      <c r="G808" s="17">
        <v>0.8</v>
      </c>
      <c r="H808" s="3" t="s">
        <v>59</v>
      </c>
      <c r="I808" s="64">
        <f>E808*C805</f>
        <v>2000</v>
      </c>
      <c r="J808" s="65" t="s">
        <v>61</v>
      </c>
      <c r="K808" s="8">
        <f>I808/C808</f>
        <v>20</v>
      </c>
      <c r="N808" s="24" t="s">
        <v>824</v>
      </c>
      <c r="R808">
        <v>807</v>
      </c>
    </row>
    <row r="809" spans="1:18" ht="16.5" thickTop="1" thickBot="1" x14ac:dyDescent="0.3">
      <c r="A809" s="1">
        <v>145</v>
      </c>
      <c r="B809" s="47" t="s">
        <v>23</v>
      </c>
      <c r="C809" s="14">
        <v>100</v>
      </c>
      <c r="D809" s="7" t="s">
        <v>59</v>
      </c>
      <c r="E809" s="25">
        <f>$G809*C804</f>
        <v>10</v>
      </c>
      <c r="F809" s="3" t="s">
        <v>59</v>
      </c>
      <c r="G809" s="17">
        <v>0.8</v>
      </c>
      <c r="H809" s="3" t="s">
        <v>59</v>
      </c>
      <c r="I809" s="66">
        <f>E809*C805</f>
        <v>2000</v>
      </c>
      <c r="J809" s="10" t="s">
        <v>61</v>
      </c>
      <c r="K809" s="8">
        <f>I809/C809</f>
        <v>20</v>
      </c>
      <c r="N809" s="24" t="s">
        <v>824</v>
      </c>
      <c r="R809">
        <v>808</v>
      </c>
    </row>
    <row r="810" spans="1:18" ht="15.75" thickTop="1" x14ac:dyDescent="0.25">
      <c r="B810" t="s">
        <v>180</v>
      </c>
      <c r="D810" s="7"/>
      <c r="E810" s="7"/>
      <c r="F810" s="7"/>
      <c r="G810" s="7"/>
      <c r="H810" s="7"/>
      <c r="I810" s="31"/>
      <c r="J810" s="6"/>
      <c r="K810" s="8">
        <f>C805-SUM(K808:K809)</f>
        <v>160</v>
      </c>
      <c r="N810" s="24" t="s">
        <v>824</v>
      </c>
      <c r="R810">
        <v>809</v>
      </c>
    </row>
    <row r="811" spans="1:18" s="13" customFormat="1" ht="7.5" customHeight="1" thickBot="1" x14ac:dyDescent="0.25">
      <c r="A811" s="34"/>
      <c r="N811" s="24" t="s">
        <v>824</v>
      </c>
      <c r="R811">
        <v>810</v>
      </c>
    </row>
    <row r="812" spans="1:18" ht="17.25" thickTop="1" thickBot="1" x14ac:dyDescent="0.3">
      <c r="A812" s="30">
        <v>67</v>
      </c>
      <c r="B812" s="30"/>
      <c r="G812" t="s">
        <v>333</v>
      </c>
      <c r="J812" s="33">
        <v>100</v>
      </c>
      <c r="K812" t="s">
        <v>334</v>
      </c>
      <c r="L812" s="79">
        <f>J812/C813</f>
        <v>8</v>
      </c>
      <c r="N812" s="24" t="s">
        <v>824</v>
      </c>
      <c r="R812">
        <v>811</v>
      </c>
    </row>
    <row r="813" spans="1:18" ht="16.5" thickTop="1" thickBot="1" x14ac:dyDescent="0.25">
      <c r="A813" s="1">
        <f>A812</f>
        <v>67</v>
      </c>
      <c r="B813" s="27" t="s">
        <v>825</v>
      </c>
      <c r="C813" s="9">
        <v>12.5</v>
      </c>
      <c r="D813" t="s">
        <v>63</v>
      </c>
      <c r="G813" t="s">
        <v>332</v>
      </c>
      <c r="J813">
        <f>C814/(J812/C813)</f>
        <v>25</v>
      </c>
      <c r="K813" s="11"/>
      <c r="N813" s="24" t="s">
        <v>824</v>
      </c>
      <c r="R813">
        <v>812</v>
      </c>
    </row>
    <row r="814" spans="1:18" ht="14.25" thickTop="1" thickBot="1" x14ac:dyDescent="0.25">
      <c r="B814" t="s">
        <v>55</v>
      </c>
      <c r="C814" s="9">
        <v>200</v>
      </c>
      <c r="D814" t="s">
        <v>53</v>
      </c>
      <c r="K814" s="12"/>
      <c r="N814" s="24" t="s">
        <v>824</v>
      </c>
      <c r="R814">
        <v>813</v>
      </c>
    </row>
    <row r="815" spans="1:18" ht="4.5" customHeight="1" thickTop="1" x14ac:dyDescent="0.2">
      <c r="N815" s="24" t="s">
        <v>824</v>
      </c>
      <c r="R815">
        <v>814</v>
      </c>
    </row>
    <row r="816" spans="1:18" ht="13.5" thickBot="1" x14ac:dyDescent="0.25">
      <c r="C816" s="4" t="s">
        <v>56</v>
      </c>
      <c r="D816" s="18"/>
      <c r="E816" s="4" t="s">
        <v>69</v>
      </c>
      <c r="F816" s="19"/>
      <c r="G816" s="4" t="s">
        <v>70</v>
      </c>
      <c r="H816" s="19"/>
      <c r="I816" s="20" t="s">
        <v>60</v>
      </c>
      <c r="J816" s="21" t="s">
        <v>62</v>
      </c>
      <c r="K816" s="22" t="s">
        <v>64</v>
      </c>
      <c r="N816" s="24" t="s">
        <v>824</v>
      </c>
      <c r="R816">
        <v>815</v>
      </c>
    </row>
    <row r="817" spans="1:18" ht="16.5" thickTop="1" thickBot="1" x14ac:dyDescent="0.3">
      <c r="A817" s="1">
        <v>142</v>
      </c>
      <c r="B817" s="47" t="s">
        <v>14</v>
      </c>
      <c r="C817" s="14">
        <v>100</v>
      </c>
      <c r="D817" s="7" t="s">
        <v>59</v>
      </c>
      <c r="E817" s="25">
        <f>$G817*C813</f>
        <v>10</v>
      </c>
      <c r="F817" s="3" t="s">
        <v>59</v>
      </c>
      <c r="G817" s="17">
        <v>0.8</v>
      </c>
      <c r="H817" s="3" t="s">
        <v>59</v>
      </c>
      <c r="I817" s="64">
        <f>E817*C814</f>
        <v>2000</v>
      </c>
      <c r="J817" s="65" t="s">
        <v>61</v>
      </c>
      <c r="K817" s="8">
        <f>I817/C817</f>
        <v>20</v>
      </c>
      <c r="N817" s="24" t="s">
        <v>824</v>
      </c>
      <c r="R817">
        <v>816</v>
      </c>
    </row>
    <row r="818" spans="1:18" ht="16.5" thickTop="1" thickBot="1" x14ac:dyDescent="0.3">
      <c r="A818" s="1">
        <v>144</v>
      </c>
      <c r="B818" s="47" t="s">
        <v>20</v>
      </c>
      <c r="C818" s="14">
        <v>100</v>
      </c>
      <c r="D818" s="7" t="s">
        <v>59</v>
      </c>
      <c r="E818" s="25">
        <f>$G818*C813</f>
        <v>10</v>
      </c>
      <c r="F818" s="3" t="s">
        <v>59</v>
      </c>
      <c r="G818" s="17">
        <v>0.8</v>
      </c>
      <c r="H818" s="3" t="s">
        <v>59</v>
      </c>
      <c r="I818" s="66">
        <f>E818*C814</f>
        <v>2000</v>
      </c>
      <c r="J818" s="10" t="s">
        <v>61</v>
      </c>
      <c r="K818" s="8">
        <f>I818/C818</f>
        <v>20</v>
      </c>
      <c r="N818" s="24" t="s">
        <v>824</v>
      </c>
      <c r="R818">
        <v>817</v>
      </c>
    </row>
    <row r="819" spans="1:18" ht="16.5" thickTop="1" thickBot="1" x14ac:dyDescent="0.3">
      <c r="A819" s="1">
        <v>134</v>
      </c>
      <c r="B819" s="78" t="s">
        <v>280</v>
      </c>
      <c r="C819" s="14">
        <v>100</v>
      </c>
      <c r="D819" s="7" t="s">
        <v>59</v>
      </c>
      <c r="E819" s="26">
        <f>$G819*C813</f>
        <v>1.25</v>
      </c>
      <c r="F819" s="3" t="s">
        <v>59</v>
      </c>
      <c r="G819" s="9">
        <v>0.1</v>
      </c>
      <c r="H819" s="3" t="s">
        <v>59</v>
      </c>
      <c r="I819" s="67">
        <f>E819*C814</f>
        <v>250</v>
      </c>
      <c r="J819" s="60" t="s">
        <v>61</v>
      </c>
      <c r="K819" s="15">
        <f>I819/C819</f>
        <v>2.5</v>
      </c>
      <c r="N819" s="24" t="s">
        <v>824</v>
      </c>
      <c r="R819">
        <v>818</v>
      </c>
    </row>
    <row r="820" spans="1:18" ht="15.75" thickTop="1" x14ac:dyDescent="0.25">
      <c r="B820" t="s">
        <v>180</v>
      </c>
      <c r="D820" s="7"/>
      <c r="E820" s="7"/>
      <c r="F820" s="7"/>
      <c r="G820" s="7"/>
      <c r="H820" s="7"/>
      <c r="I820" s="31"/>
      <c r="J820" s="6"/>
      <c r="K820" s="8">
        <f>C814-SUM(K817:K819)</f>
        <v>157.5</v>
      </c>
      <c r="N820" s="24" t="s">
        <v>824</v>
      </c>
      <c r="R820">
        <v>819</v>
      </c>
    </row>
    <row r="821" spans="1:18" s="13" customFormat="1" ht="7.5" customHeight="1" thickBot="1" x14ac:dyDescent="0.25">
      <c r="A821" s="34"/>
      <c r="N821" s="24" t="s">
        <v>824</v>
      </c>
      <c r="R821">
        <v>820</v>
      </c>
    </row>
    <row r="822" spans="1:18" ht="17.25" thickTop="1" thickBot="1" x14ac:dyDescent="0.3">
      <c r="A822" s="30">
        <v>68</v>
      </c>
      <c r="B822" s="30"/>
      <c r="G822" t="s">
        <v>333</v>
      </c>
      <c r="J822" s="33">
        <v>100</v>
      </c>
      <c r="K822" t="s">
        <v>334</v>
      </c>
      <c r="L822" s="79">
        <f>J822/C823</f>
        <v>8</v>
      </c>
      <c r="N822" s="24" t="s">
        <v>824</v>
      </c>
      <c r="R822">
        <v>821</v>
      </c>
    </row>
    <row r="823" spans="1:18" ht="16.5" thickTop="1" thickBot="1" x14ac:dyDescent="0.25">
      <c r="A823" s="1">
        <f>A822</f>
        <v>68</v>
      </c>
      <c r="B823" s="27" t="s">
        <v>820</v>
      </c>
      <c r="C823" s="9">
        <v>12.5</v>
      </c>
      <c r="D823" t="s">
        <v>63</v>
      </c>
      <c r="G823" t="s">
        <v>332</v>
      </c>
      <c r="J823">
        <f>C824/(J822/C823)</f>
        <v>25</v>
      </c>
      <c r="K823" s="11"/>
      <c r="N823" s="24" t="s">
        <v>824</v>
      </c>
      <c r="R823">
        <v>822</v>
      </c>
    </row>
    <row r="824" spans="1:18" ht="14.25" thickTop="1" thickBot="1" x14ac:dyDescent="0.25">
      <c r="B824" t="s">
        <v>55</v>
      </c>
      <c r="C824" s="9">
        <v>200</v>
      </c>
      <c r="D824" t="s">
        <v>53</v>
      </c>
      <c r="K824" s="12"/>
      <c r="N824" s="24" t="s">
        <v>824</v>
      </c>
      <c r="R824">
        <v>823</v>
      </c>
    </row>
    <row r="825" spans="1:18" ht="4.5" customHeight="1" thickTop="1" x14ac:dyDescent="0.2">
      <c r="N825" s="24" t="s">
        <v>824</v>
      </c>
      <c r="R825">
        <v>824</v>
      </c>
    </row>
    <row r="826" spans="1:18" x14ac:dyDescent="0.2">
      <c r="C826" s="4" t="s">
        <v>56</v>
      </c>
      <c r="D826" s="18"/>
      <c r="E826" s="4" t="s">
        <v>69</v>
      </c>
      <c r="F826" s="19"/>
      <c r="G826" s="4" t="s">
        <v>70</v>
      </c>
      <c r="H826" s="19"/>
      <c r="I826" s="20" t="s">
        <v>60</v>
      </c>
      <c r="J826" s="21" t="s">
        <v>62</v>
      </c>
      <c r="K826" s="22" t="s">
        <v>64</v>
      </c>
      <c r="N826" s="24" t="s">
        <v>824</v>
      </c>
      <c r="R826">
        <v>825</v>
      </c>
    </row>
    <row r="827" spans="1:18" ht="15.75" thickBot="1" x14ac:dyDescent="0.3">
      <c r="A827" s="1">
        <v>142</v>
      </c>
      <c r="B827" s="47" t="s">
        <v>14</v>
      </c>
      <c r="C827" s="16">
        <v>100</v>
      </c>
      <c r="D827" s="7" t="s">
        <v>59</v>
      </c>
      <c r="E827" s="25">
        <f>$G827*C823</f>
        <v>10</v>
      </c>
      <c r="F827" s="3" t="s">
        <v>59</v>
      </c>
      <c r="G827" s="17">
        <v>0.8</v>
      </c>
      <c r="H827" s="3" t="s">
        <v>59</v>
      </c>
      <c r="I827" s="64">
        <f>E827*C824</f>
        <v>2000</v>
      </c>
      <c r="J827" s="65" t="s">
        <v>61</v>
      </c>
      <c r="K827" s="8">
        <f>I827/C827</f>
        <v>20</v>
      </c>
      <c r="N827" s="24" t="s">
        <v>824</v>
      </c>
      <c r="R827">
        <v>826</v>
      </c>
    </row>
    <row r="828" spans="1:18" ht="16.5" thickTop="1" thickBot="1" x14ac:dyDescent="0.3">
      <c r="A828" s="1">
        <v>143</v>
      </c>
      <c r="B828" s="47" t="s">
        <v>17</v>
      </c>
      <c r="C828" s="14">
        <v>100</v>
      </c>
      <c r="D828" s="7" t="s">
        <v>59</v>
      </c>
      <c r="E828" s="25">
        <f>$G828*C823</f>
        <v>10</v>
      </c>
      <c r="F828" s="3" t="s">
        <v>59</v>
      </c>
      <c r="G828" s="17">
        <v>0.8</v>
      </c>
      <c r="H828" s="3" t="s">
        <v>59</v>
      </c>
      <c r="I828" s="66">
        <f>E828*C824</f>
        <v>2000</v>
      </c>
      <c r="J828" s="10" t="s">
        <v>61</v>
      </c>
      <c r="K828" s="8">
        <f>I828/C828</f>
        <v>20</v>
      </c>
      <c r="N828" s="24" t="s">
        <v>824</v>
      </c>
      <c r="R828">
        <v>827</v>
      </c>
    </row>
    <row r="829" spans="1:18" ht="16.5" thickTop="1" thickBot="1" x14ac:dyDescent="0.3">
      <c r="A829" s="1">
        <v>134</v>
      </c>
      <c r="B829" s="78" t="s">
        <v>280</v>
      </c>
      <c r="C829" s="14">
        <v>100</v>
      </c>
      <c r="D829" s="7" t="s">
        <v>59</v>
      </c>
      <c r="E829" s="26">
        <f>$G829*C823</f>
        <v>1.25</v>
      </c>
      <c r="F829" s="3" t="s">
        <v>59</v>
      </c>
      <c r="G829" s="9">
        <v>0.1</v>
      </c>
      <c r="H829" s="3" t="s">
        <v>59</v>
      </c>
      <c r="I829" s="67">
        <f>E829*C824</f>
        <v>250</v>
      </c>
      <c r="J829" s="60" t="s">
        <v>61</v>
      </c>
      <c r="K829" s="15">
        <f>I829/C829</f>
        <v>2.5</v>
      </c>
      <c r="N829" s="24" t="s">
        <v>824</v>
      </c>
      <c r="R829">
        <v>828</v>
      </c>
    </row>
    <row r="830" spans="1:18" ht="15.75" thickTop="1" x14ac:dyDescent="0.25">
      <c r="B830" t="s">
        <v>180</v>
      </c>
      <c r="D830" s="7"/>
      <c r="E830" s="7"/>
      <c r="F830" s="7"/>
      <c r="G830" s="7"/>
      <c r="H830" s="7"/>
      <c r="I830" s="31"/>
      <c r="J830" s="6"/>
      <c r="K830" s="8">
        <f>C824-SUM(K827:K829)</f>
        <v>157.5</v>
      </c>
      <c r="N830" s="24" t="s">
        <v>824</v>
      </c>
      <c r="R830">
        <v>829</v>
      </c>
    </row>
    <row r="831" spans="1:18" s="13" customFormat="1" ht="7.5" customHeight="1" thickBot="1" x14ac:dyDescent="0.25">
      <c r="A831" s="34"/>
      <c r="N831" s="24" t="s">
        <v>824</v>
      </c>
      <c r="R831">
        <v>830</v>
      </c>
    </row>
    <row r="832" spans="1:18" ht="17.25" thickTop="1" thickBot="1" x14ac:dyDescent="0.3">
      <c r="A832" s="30">
        <v>69</v>
      </c>
      <c r="B832" s="30"/>
      <c r="G832" t="s">
        <v>333</v>
      </c>
      <c r="J832" s="33">
        <v>25</v>
      </c>
      <c r="K832" t="s">
        <v>334</v>
      </c>
      <c r="L832" s="79">
        <f>J832/C833</f>
        <v>2</v>
      </c>
      <c r="N832" s="24" t="s">
        <v>52</v>
      </c>
      <c r="R832">
        <v>831</v>
      </c>
    </row>
    <row r="833" spans="1:18" ht="16.5" thickTop="1" thickBot="1" x14ac:dyDescent="0.25">
      <c r="A833" s="1">
        <f>A832</f>
        <v>69</v>
      </c>
      <c r="B833" s="27" t="s">
        <v>433</v>
      </c>
      <c r="C833" s="9">
        <v>12.5</v>
      </c>
      <c r="D833" t="s">
        <v>63</v>
      </c>
      <c r="G833" t="s">
        <v>332</v>
      </c>
      <c r="J833">
        <f>C834/(J832/C833)</f>
        <v>50</v>
      </c>
      <c r="K833" s="11"/>
      <c r="N833" s="24" t="s">
        <v>52</v>
      </c>
      <c r="R833">
        <v>832</v>
      </c>
    </row>
    <row r="834" spans="1:18" ht="14.25" thickTop="1" thickBot="1" x14ac:dyDescent="0.25">
      <c r="B834" t="s">
        <v>55</v>
      </c>
      <c r="C834" s="9">
        <v>100</v>
      </c>
      <c r="D834" t="s">
        <v>334</v>
      </c>
      <c r="K834" s="12"/>
      <c r="N834" s="24" t="s">
        <v>52</v>
      </c>
      <c r="R834">
        <v>833</v>
      </c>
    </row>
    <row r="835" spans="1:18" ht="6.75" customHeight="1" thickTop="1" x14ac:dyDescent="0.2">
      <c r="N835" s="24" t="s">
        <v>52</v>
      </c>
      <c r="R835">
        <v>834</v>
      </c>
    </row>
    <row r="836" spans="1:18" ht="29.25" customHeight="1" x14ac:dyDescent="0.2">
      <c r="C836" s="487" t="s">
        <v>284</v>
      </c>
      <c r="D836" s="488"/>
      <c r="E836" s="489" t="s">
        <v>285</v>
      </c>
      <c r="F836" s="487"/>
      <c r="G836" s="490" t="s">
        <v>286</v>
      </c>
      <c r="H836" s="491"/>
      <c r="I836" s="20" t="s">
        <v>287</v>
      </c>
      <c r="J836" s="21"/>
      <c r="K836" s="39" t="s">
        <v>288</v>
      </c>
      <c r="N836" s="24" t="s">
        <v>52</v>
      </c>
      <c r="R836">
        <v>835</v>
      </c>
    </row>
    <row r="837" spans="1:18" ht="15.75" thickBot="1" x14ac:dyDescent="0.3">
      <c r="A837" s="1">
        <v>1</v>
      </c>
      <c r="B837" s="47" t="s">
        <v>427</v>
      </c>
      <c r="C837" s="16">
        <v>100</v>
      </c>
      <c r="D837" s="7" t="s">
        <v>179</v>
      </c>
      <c r="E837" s="37">
        <f>G837*C833</f>
        <v>10</v>
      </c>
      <c r="F837" s="3" t="s">
        <v>179</v>
      </c>
      <c r="G837" s="36">
        <v>0.8</v>
      </c>
      <c r="H837" s="3" t="s">
        <v>179</v>
      </c>
      <c r="I837" s="23">
        <f>E837*C834</f>
        <v>1000</v>
      </c>
      <c r="J837" s="10" t="s">
        <v>61</v>
      </c>
      <c r="K837" s="15">
        <f t="shared" ref="K837:K842" si="15">I837/C837</f>
        <v>10</v>
      </c>
      <c r="N837" s="24" t="s">
        <v>52</v>
      </c>
      <c r="R837">
        <v>836</v>
      </c>
    </row>
    <row r="838" spans="1:18" ht="16.5" thickTop="1" thickBot="1" x14ac:dyDescent="0.3">
      <c r="A838" s="1">
        <v>2</v>
      </c>
      <c r="B838" s="47" t="s">
        <v>428</v>
      </c>
      <c r="C838" s="16">
        <v>100</v>
      </c>
      <c r="D838" s="7" t="s">
        <v>179</v>
      </c>
      <c r="E838" s="37">
        <f>G838*C833</f>
        <v>10</v>
      </c>
      <c r="F838" s="3" t="s">
        <v>179</v>
      </c>
      <c r="G838" s="36">
        <v>0.8</v>
      </c>
      <c r="H838" s="3" t="s">
        <v>179</v>
      </c>
      <c r="I838" s="23">
        <f>E838*C834</f>
        <v>1000</v>
      </c>
      <c r="J838" s="10" t="s">
        <v>61</v>
      </c>
      <c r="K838" s="15">
        <f t="shared" si="15"/>
        <v>10</v>
      </c>
      <c r="N838" s="24" t="s">
        <v>52</v>
      </c>
      <c r="R838">
        <v>837</v>
      </c>
    </row>
    <row r="839" spans="1:18" ht="16.5" thickTop="1" thickBot="1" x14ac:dyDescent="0.3">
      <c r="A839" s="1">
        <v>11</v>
      </c>
      <c r="B839" s="78" t="s">
        <v>446</v>
      </c>
      <c r="C839" s="16">
        <v>100</v>
      </c>
      <c r="D839" s="7" t="s">
        <v>179</v>
      </c>
      <c r="E839" s="37">
        <f>G839*C833</f>
        <v>1</v>
      </c>
      <c r="F839" s="3" t="s">
        <v>179</v>
      </c>
      <c r="G839" s="36">
        <v>0.08</v>
      </c>
      <c r="H839" s="3" t="s">
        <v>179</v>
      </c>
      <c r="I839" s="23">
        <f>E839*C834</f>
        <v>100</v>
      </c>
      <c r="J839" s="10" t="s">
        <v>61</v>
      </c>
      <c r="K839" s="15">
        <f t="shared" si="15"/>
        <v>1</v>
      </c>
      <c r="N839" s="24" t="s">
        <v>52</v>
      </c>
      <c r="R839">
        <v>838</v>
      </c>
    </row>
    <row r="840" spans="1:18" ht="16.5" thickTop="1" thickBot="1" x14ac:dyDescent="0.3">
      <c r="A840" s="1">
        <v>12</v>
      </c>
      <c r="B840" s="78" t="s">
        <v>447</v>
      </c>
      <c r="C840" s="16">
        <v>100</v>
      </c>
      <c r="D840" s="7" t="s">
        <v>179</v>
      </c>
      <c r="E840" s="37">
        <f>G840*C833</f>
        <v>1</v>
      </c>
      <c r="F840" s="3" t="s">
        <v>179</v>
      </c>
      <c r="G840" s="36">
        <v>0.08</v>
      </c>
      <c r="H840" s="3" t="s">
        <v>179</v>
      </c>
      <c r="I840" s="23">
        <f>E840*C834</f>
        <v>100</v>
      </c>
      <c r="J840" s="10" t="s">
        <v>61</v>
      </c>
      <c r="K840" s="15">
        <f t="shared" si="15"/>
        <v>1</v>
      </c>
      <c r="N840" s="24" t="s">
        <v>52</v>
      </c>
      <c r="R840">
        <v>839</v>
      </c>
    </row>
    <row r="841" spans="1:18" ht="16.5" thickTop="1" thickBot="1" x14ac:dyDescent="0.3">
      <c r="A841" s="1">
        <v>13</v>
      </c>
      <c r="B841" s="78" t="s">
        <v>448</v>
      </c>
      <c r="C841" s="16">
        <v>100</v>
      </c>
      <c r="D841" s="7" t="s">
        <v>179</v>
      </c>
      <c r="E841" s="37">
        <f>G841*C833</f>
        <v>1</v>
      </c>
      <c r="F841" s="3" t="s">
        <v>179</v>
      </c>
      <c r="G841" s="36">
        <v>0.08</v>
      </c>
      <c r="H841" s="3" t="s">
        <v>179</v>
      </c>
      <c r="I841" s="23">
        <f>E841*C834</f>
        <v>100</v>
      </c>
      <c r="J841" s="10" t="s">
        <v>61</v>
      </c>
      <c r="K841" s="15">
        <f t="shared" si="15"/>
        <v>1</v>
      </c>
      <c r="N841" s="24" t="s">
        <v>52</v>
      </c>
      <c r="R841">
        <v>840</v>
      </c>
    </row>
    <row r="842" spans="1:18" ht="16.5" thickTop="1" thickBot="1" x14ac:dyDescent="0.3">
      <c r="A842" s="1">
        <v>14</v>
      </c>
      <c r="B842" s="78" t="s">
        <v>449</v>
      </c>
      <c r="C842" s="16">
        <v>100</v>
      </c>
      <c r="D842" s="7" t="s">
        <v>179</v>
      </c>
      <c r="E842" s="37">
        <f>G842*C833</f>
        <v>1</v>
      </c>
      <c r="F842" s="3" t="s">
        <v>179</v>
      </c>
      <c r="G842" s="36">
        <v>0.08</v>
      </c>
      <c r="H842" s="3" t="s">
        <v>179</v>
      </c>
      <c r="I842" s="23">
        <f>E842*C834</f>
        <v>100</v>
      </c>
      <c r="J842" s="10" t="s">
        <v>61</v>
      </c>
      <c r="K842" s="15">
        <f t="shared" si="15"/>
        <v>1</v>
      </c>
      <c r="N842" s="24" t="s">
        <v>52</v>
      </c>
      <c r="R842">
        <v>841</v>
      </c>
    </row>
    <row r="843" spans="1:18" ht="15.75" thickTop="1" x14ac:dyDescent="0.25">
      <c r="B843" t="s">
        <v>180</v>
      </c>
      <c r="D843" s="3"/>
      <c r="F843" s="3"/>
      <c r="H843" s="3"/>
      <c r="I843" s="2"/>
      <c r="J843" s="6"/>
      <c r="K843" s="8">
        <f>C834-SUM(K837:K842)</f>
        <v>76</v>
      </c>
      <c r="N843" s="24" t="s">
        <v>52</v>
      </c>
      <c r="R843">
        <v>842</v>
      </c>
    </row>
    <row r="844" spans="1:18" s="13" customFormat="1" ht="13.5" thickBot="1" x14ac:dyDescent="0.25">
      <c r="A844" s="34"/>
      <c r="N844" s="24" t="s">
        <v>52</v>
      </c>
      <c r="R844">
        <v>843</v>
      </c>
    </row>
    <row r="845" spans="1:18" ht="17.25" thickTop="1" thickBot="1" x14ac:dyDescent="0.3">
      <c r="A845" s="30">
        <v>70</v>
      </c>
      <c r="B845" s="30"/>
      <c r="G845" t="s">
        <v>333</v>
      </c>
      <c r="J845" s="33">
        <v>25</v>
      </c>
      <c r="K845" t="s">
        <v>334</v>
      </c>
      <c r="L845" s="79">
        <f>J845/C846</f>
        <v>2</v>
      </c>
      <c r="N845" s="24" t="s">
        <v>52</v>
      </c>
      <c r="R845">
        <v>844</v>
      </c>
    </row>
    <row r="846" spans="1:18" ht="16.5" thickTop="1" thickBot="1" x14ac:dyDescent="0.25">
      <c r="A846" s="1">
        <f>A845</f>
        <v>70</v>
      </c>
      <c r="B846" s="27" t="s">
        <v>49</v>
      </c>
      <c r="C846" s="9">
        <v>12.5</v>
      </c>
      <c r="D846" t="s">
        <v>63</v>
      </c>
      <c r="G846" t="s">
        <v>332</v>
      </c>
      <c r="J846">
        <f>C847/(J845/C846)</f>
        <v>50</v>
      </c>
      <c r="K846" s="11"/>
      <c r="N846" s="24" t="s">
        <v>52</v>
      </c>
      <c r="R846">
        <v>845</v>
      </c>
    </row>
    <row r="847" spans="1:18" ht="14.25" thickTop="1" thickBot="1" x14ac:dyDescent="0.25">
      <c r="B847" t="s">
        <v>55</v>
      </c>
      <c r="C847" s="9">
        <v>100</v>
      </c>
      <c r="D847" t="s">
        <v>334</v>
      </c>
      <c r="K847" s="12"/>
      <c r="N847" s="24" t="s">
        <v>52</v>
      </c>
      <c r="R847">
        <v>846</v>
      </c>
    </row>
    <row r="848" spans="1:18" ht="6.75" customHeight="1" thickTop="1" x14ac:dyDescent="0.2">
      <c r="N848" s="24" t="s">
        <v>52</v>
      </c>
      <c r="R848">
        <v>847</v>
      </c>
    </row>
    <row r="849" spans="1:18" ht="29.25" customHeight="1" x14ac:dyDescent="0.2">
      <c r="C849" s="487" t="s">
        <v>284</v>
      </c>
      <c r="D849" s="488"/>
      <c r="E849" s="489" t="s">
        <v>285</v>
      </c>
      <c r="F849" s="487"/>
      <c r="G849" s="490" t="s">
        <v>286</v>
      </c>
      <c r="H849" s="491"/>
      <c r="I849" s="20" t="s">
        <v>287</v>
      </c>
      <c r="J849" s="21"/>
      <c r="K849" s="39" t="s">
        <v>288</v>
      </c>
      <c r="N849" s="24" t="s">
        <v>52</v>
      </c>
      <c r="R849">
        <v>848</v>
      </c>
    </row>
    <row r="850" spans="1:18" ht="15.75" thickBot="1" x14ac:dyDescent="0.3">
      <c r="A850" s="1">
        <v>146</v>
      </c>
      <c r="B850" s="47" t="s">
        <v>43</v>
      </c>
      <c r="C850" s="16">
        <v>100</v>
      </c>
      <c r="D850" s="7" t="s">
        <v>179</v>
      </c>
      <c r="E850" s="37">
        <f>G850*C846</f>
        <v>10</v>
      </c>
      <c r="F850" s="3" t="s">
        <v>179</v>
      </c>
      <c r="G850" s="36">
        <v>0.8</v>
      </c>
      <c r="H850" s="3" t="s">
        <v>179</v>
      </c>
      <c r="I850" s="23">
        <f>E850*C847</f>
        <v>1000</v>
      </c>
      <c r="J850" s="10" t="s">
        <v>61</v>
      </c>
      <c r="K850" s="15">
        <f t="shared" ref="K850:K855" si="16">I850/C850</f>
        <v>10</v>
      </c>
      <c r="N850" s="24" t="s">
        <v>52</v>
      </c>
      <c r="R850">
        <v>849</v>
      </c>
    </row>
    <row r="851" spans="1:18" ht="16.5" thickTop="1" thickBot="1" x14ac:dyDescent="0.3">
      <c r="A851" s="1">
        <v>147</v>
      </c>
      <c r="B851" s="47" t="s">
        <v>46</v>
      </c>
      <c r="C851" s="16">
        <v>100</v>
      </c>
      <c r="D851" s="7" t="s">
        <v>179</v>
      </c>
      <c r="E851" s="37">
        <f>G851*C846</f>
        <v>10</v>
      </c>
      <c r="F851" s="3" t="s">
        <v>179</v>
      </c>
      <c r="G851" s="36">
        <v>0.8</v>
      </c>
      <c r="H851" s="3" t="s">
        <v>179</v>
      </c>
      <c r="I851" s="23">
        <f>E851*C847</f>
        <v>1000</v>
      </c>
      <c r="J851" s="10" t="s">
        <v>61</v>
      </c>
      <c r="K851" s="15">
        <f t="shared" si="16"/>
        <v>10</v>
      </c>
      <c r="N851" s="24" t="s">
        <v>52</v>
      </c>
      <c r="R851">
        <v>850</v>
      </c>
    </row>
    <row r="852" spans="1:18" ht="16.5" thickTop="1" thickBot="1" x14ac:dyDescent="0.3">
      <c r="A852" s="1">
        <v>11</v>
      </c>
      <c r="B852" s="78" t="s">
        <v>446</v>
      </c>
      <c r="C852" s="16">
        <v>100</v>
      </c>
      <c r="D852" s="7" t="s">
        <v>179</v>
      </c>
      <c r="E852" s="37">
        <f>G852*C846</f>
        <v>1</v>
      </c>
      <c r="F852" s="3" t="s">
        <v>179</v>
      </c>
      <c r="G852" s="36">
        <v>0.08</v>
      </c>
      <c r="H852" s="3" t="s">
        <v>179</v>
      </c>
      <c r="I852" s="23">
        <f>E852*C847</f>
        <v>100</v>
      </c>
      <c r="J852" s="10" t="s">
        <v>61</v>
      </c>
      <c r="K852" s="15">
        <f t="shared" si="16"/>
        <v>1</v>
      </c>
      <c r="N852" s="24" t="s">
        <v>52</v>
      </c>
      <c r="R852">
        <v>851</v>
      </c>
    </row>
    <row r="853" spans="1:18" ht="16.5" thickTop="1" thickBot="1" x14ac:dyDescent="0.3">
      <c r="A853" s="1">
        <v>12</v>
      </c>
      <c r="B853" s="78" t="s">
        <v>447</v>
      </c>
      <c r="C853" s="16">
        <v>100</v>
      </c>
      <c r="D853" s="7" t="s">
        <v>179</v>
      </c>
      <c r="E853" s="37">
        <f>G853*C846</f>
        <v>1</v>
      </c>
      <c r="F853" s="3" t="s">
        <v>179</v>
      </c>
      <c r="G853" s="36">
        <v>0.08</v>
      </c>
      <c r="H853" s="3" t="s">
        <v>179</v>
      </c>
      <c r="I853" s="23">
        <f>E853*C847</f>
        <v>100</v>
      </c>
      <c r="J853" s="10" t="s">
        <v>61</v>
      </c>
      <c r="K853" s="15">
        <f t="shared" si="16"/>
        <v>1</v>
      </c>
      <c r="N853" s="24" t="s">
        <v>52</v>
      </c>
      <c r="R853">
        <v>852</v>
      </c>
    </row>
    <row r="854" spans="1:18" ht="16.5" thickTop="1" thickBot="1" x14ac:dyDescent="0.3">
      <c r="A854" s="1">
        <v>13</v>
      </c>
      <c r="B854" s="78" t="s">
        <v>448</v>
      </c>
      <c r="C854" s="16">
        <v>100</v>
      </c>
      <c r="D854" s="7" t="s">
        <v>179</v>
      </c>
      <c r="E854" s="37">
        <f>G854*C846</f>
        <v>1</v>
      </c>
      <c r="F854" s="3" t="s">
        <v>179</v>
      </c>
      <c r="G854" s="36">
        <v>0.08</v>
      </c>
      <c r="H854" s="3" t="s">
        <v>179</v>
      </c>
      <c r="I854" s="23">
        <f>E854*C847</f>
        <v>100</v>
      </c>
      <c r="J854" s="10" t="s">
        <v>61</v>
      </c>
      <c r="K854" s="15">
        <f t="shared" si="16"/>
        <v>1</v>
      </c>
      <c r="N854" s="24" t="s">
        <v>52</v>
      </c>
      <c r="R854">
        <v>853</v>
      </c>
    </row>
    <row r="855" spans="1:18" ht="16.5" thickTop="1" thickBot="1" x14ac:dyDescent="0.3">
      <c r="A855" s="1">
        <v>14</v>
      </c>
      <c r="B855" s="78" t="s">
        <v>449</v>
      </c>
      <c r="C855" s="16">
        <v>100</v>
      </c>
      <c r="D855" s="7" t="s">
        <v>179</v>
      </c>
      <c r="E855" s="37">
        <f>G855*C846</f>
        <v>1</v>
      </c>
      <c r="F855" s="3" t="s">
        <v>179</v>
      </c>
      <c r="G855" s="36">
        <v>0.08</v>
      </c>
      <c r="H855" s="3" t="s">
        <v>179</v>
      </c>
      <c r="I855" s="23">
        <f>E855*C847</f>
        <v>100</v>
      </c>
      <c r="J855" s="10" t="s">
        <v>61</v>
      </c>
      <c r="K855" s="15">
        <f t="shared" si="16"/>
        <v>1</v>
      </c>
      <c r="N855" s="24" t="s">
        <v>52</v>
      </c>
      <c r="R855">
        <v>854</v>
      </c>
    </row>
    <row r="856" spans="1:18" ht="15.75" thickTop="1" x14ac:dyDescent="0.25">
      <c r="B856" t="s">
        <v>180</v>
      </c>
      <c r="D856" s="3"/>
      <c r="F856" s="3"/>
      <c r="H856" s="3"/>
      <c r="I856" s="2"/>
      <c r="J856" s="6"/>
      <c r="K856" s="8">
        <f>C847-SUM(K850:K855)</f>
        <v>76</v>
      </c>
      <c r="N856" s="24" t="s">
        <v>52</v>
      </c>
      <c r="R856">
        <v>855</v>
      </c>
    </row>
    <row r="857" spans="1:18" s="13" customFormat="1" ht="13.5" thickBot="1" x14ac:dyDescent="0.25">
      <c r="A857" s="34"/>
      <c r="N857" s="24" t="s">
        <v>52</v>
      </c>
      <c r="R857">
        <v>856</v>
      </c>
    </row>
    <row r="858" spans="1:18" ht="17.25" thickTop="1" thickBot="1" x14ac:dyDescent="0.3">
      <c r="A858" s="30">
        <v>71</v>
      </c>
      <c r="B858" s="30"/>
      <c r="G858" t="s">
        <v>333</v>
      </c>
      <c r="J858" s="33">
        <v>15</v>
      </c>
      <c r="K858" t="s">
        <v>334</v>
      </c>
      <c r="L858" s="79">
        <f>J858/C859</f>
        <v>1.2</v>
      </c>
      <c r="N858" s="24" t="s">
        <v>824</v>
      </c>
      <c r="R858">
        <v>857</v>
      </c>
    </row>
    <row r="859" spans="1:18" ht="16.5" thickTop="1" thickBot="1" x14ac:dyDescent="0.25">
      <c r="A859" s="1">
        <f>A858</f>
        <v>71</v>
      </c>
      <c r="B859" s="27" t="s">
        <v>430</v>
      </c>
      <c r="C859" s="9">
        <v>12.5</v>
      </c>
      <c r="D859" t="s">
        <v>63</v>
      </c>
      <c r="G859" t="s">
        <v>332</v>
      </c>
      <c r="J859">
        <f>C860/(J858/C859)</f>
        <v>166.66666666666669</v>
      </c>
      <c r="K859" s="11"/>
      <c r="N859" s="24" t="s">
        <v>824</v>
      </c>
      <c r="R859">
        <v>858</v>
      </c>
    </row>
    <row r="860" spans="1:18" ht="14.25" thickTop="1" thickBot="1" x14ac:dyDescent="0.25">
      <c r="B860" t="s">
        <v>55</v>
      </c>
      <c r="C860" s="9">
        <v>200</v>
      </c>
      <c r="D860" t="s">
        <v>53</v>
      </c>
      <c r="K860" s="12"/>
      <c r="N860" s="24" t="s">
        <v>824</v>
      </c>
      <c r="R860">
        <v>859</v>
      </c>
    </row>
    <row r="861" spans="1:18" ht="4.5" customHeight="1" thickTop="1" x14ac:dyDescent="0.2">
      <c r="N861" s="24" t="s">
        <v>824</v>
      </c>
      <c r="R861">
        <v>860</v>
      </c>
    </row>
    <row r="862" spans="1:18" ht="13.5" thickBot="1" x14ac:dyDescent="0.25">
      <c r="C862" s="4" t="s">
        <v>56</v>
      </c>
      <c r="D862" s="18"/>
      <c r="E862" s="4" t="s">
        <v>69</v>
      </c>
      <c r="F862" s="19"/>
      <c r="G862" s="4" t="s">
        <v>70</v>
      </c>
      <c r="H862" s="19"/>
      <c r="I862" s="20" t="s">
        <v>60</v>
      </c>
      <c r="J862" s="21" t="s">
        <v>62</v>
      </c>
      <c r="K862" s="22" t="s">
        <v>64</v>
      </c>
      <c r="N862" s="24" t="s">
        <v>824</v>
      </c>
      <c r="R862">
        <v>861</v>
      </c>
    </row>
    <row r="863" spans="1:18" ht="16.5" thickTop="1" thickBot="1" x14ac:dyDescent="0.3">
      <c r="A863" s="38">
        <v>167</v>
      </c>
      <c r="B863" s="88" t="s">
        <v>141</v>
      </c>
      <c r="C863" s="14">
        <v>100</v>
      </c>
      <c r="D863" s="7" t="s">
        <v>59</v>
      </c>
      <c r="E863" s="25">
        <f>$G863*C859</f>
        <v>10</v>
      </c>
      <c r="F863" s="3" t="s">
        <v>59</v>
      </c>
      <c r="G863" s="17">
        <v>0.8</v>
      </c>
      <c r="H863" s="3" t="s">
        <v>59</v>
      </c>
      <c r="I863" s="64">
        <f>E863*C860</f>
        <v>2000</v>
      </c>
      <c r="J863" s="65" t="s">
        <v>61</v>
      </c>
      <c r="K863" s="8">
        <f>I863/C863</f>
        <v>20</v>
      </c>
      <c r="N863" s="24" t="s">
        <v>824</v>
      </c>
      <c r="R863">
        <v>862</v>
      </c>
    </row>
    <row r="864" spans="1:18" ht="16.5" thickTop="1" thickBot="1" x14ac:dyDescent="0.3">
      <c r="A864" s="38">
        <v>175</v>
      </c>
      <c r="B864" s="88" t="s">
        <v>163</v>
      </c>
      <c r="C864" s="14">
        <v>100</v>
      </c>
      <c r="D864" s="7" t="s">
        <v>59</v>
      </c>
      <c r="E864" s="25">
        <f>$G864*C859</f>
        <v>10</v>
      </c>
      <c r="F864" s="3" t="s">
        <v>59</v>
      </c>
      <c r="G864" s="17">
        <v>0.8</v>
      </c>
      <c r="H864" s="3" t="s">
        <v>59</v>
      </c>
      <c r="I864" s="66">
        <f>E864*C860</f>
        <v>2000</v>
      </c>
      <c r="J864" s="10" t="s">
        <v>61</v>
      </c>
      <c r="K864" s="8">
        <f>I864/C864</f>
        <v>20</v>
      </c>
      <c r="N864" s="24" t="s">
        <v>824</v>
      </c>
      <c r="R864">
        <v>863</v>
      </c>
    </row>
    <row r="865" spans="1:18" ht="15.75" thickTop="1" x14ac:dyDescent="0.25">
      <c r="B865" t="s">
        <v>180</v>
      </c>
      <c r="D865" s="7"/>
      <c r="E865" s="7"/>
      <c r="F865" s="7"/>
      <c r="G865" s="7"/>
      <c r="H865" s="7"/>
      <c r="I865" s="31"/>
      <c r="J865" s="6"/>
      <c r="K865" s="8">
        <f>C860-SUM(K863:K864)</f>
        <v>160</v>
      </c>
      <c r="N865" s="24" t="s">
        <v>824</v>
      </c>
      <c r="R865">
        <v>864</v>
      </c>
    </row>
    <row r="866" spans="1:18" s="13" customFormat="1" ht="7.5" customHeight="1" thickBot="1" x14ac:dyDescent="0.25">
      <c r="A866" s="34"/>
      <c r="N866" s="24" t="s">
        <v>824</v>
      </c>
      <c r="R866">
        <v>865</v>
      </c>
    </row>
    <row r="867" spans="1:18" ht="17.25" thickTop="1" thickBot="1" x14ac:dyDescent="0.3">
      <c r="A867" s="30">
        <v>72</v>
      </c>
      <c r="B867" s="30"/>
      <c r="G867" t="s">
        <v>333</v>
      </c>
      <c r="J867" s="33">
        <v>15</v>
      </c>
      <c r="K867" t="s">
        <v>334</v>
      </c>
      <c r="L867" s="79">
        <f>J867/C868</f>
        <v>1.5</v>
      </c>
      <c r="N867" s="24" t="s">
        <v>824</v>
      </c>
      <c r="R867">
        <v>866</v>
      </c>
    </row>
    <row r="868" spans="1:18" ht="16.5" thickTop="1" thickBot="1" x14ac:dyDescent="0.25">
      <c r="A868" s="1">
        <f>A867</f>
        <v>72</v>
      </c>
      <c r="B868" s="27" t="s">
        <v>431</v>
      </c>
      <c r="C868" s="9">
        <v>10</v>
      </c>
      <c r="D868" t="s">
        <v>63</v>
      </c>
      <c r="G868" t="s">
        <v>332</v>
      </c>
      <c r="J868">
        <f>C869/(J867/C868)</f>
        <v>133.33333333333334</v>
      </c>
      <c r="K868" s="11"/>
      <c r="N868" s="24" t="s">
        <v>824</v>
      </c>
      <c r="R868">
        <v>867</v>
      </c>
    </row>
    <row r="869" spans="1:18" ht="14.25" thickTop="1" thickBot="1" x14ac:dyDescent="0.25">
      <c r="B869" t="s">
        <v>55</v>
      </c>
      <c r="C869" s="9">
        <v>200</v>
      </c>
      <c r="D869" t="s">
        <v>53</v>
      </c>
      <c r="K869" s="12"/>
      <c r="N869" s="24" t="s">
        <v>824</v>
      </c>
      <c r="R869">
        <v>868</v>
      </c>
    </row>
    <row r="870" spans="1:18" ht="4.5" customHeight="1" thickTop="1" x14ac:dyDescent="0.2">
      <c r="N870" s="24" t="s">
        <v>824</v>
      </c>
      <c r="R870">
        <v>869</v>
      </c>
    </row>
    <row r="871" spans="1:18" ht="13.5" thickBot="1" x14ac:dyDescent="0.25">
      <c r="C871" s="4" t="s">
        <v>56</v>
      </c>
      <c r="D871" s="18"/>
      <c r="E871" s="4" t="s">
        <v>69</v>
      </c>
      <c r="F871" s="19"/>
      <c r="G871" s="4" t="s">
        <v>70</v>
      </c>
      <c r="H871" s="19"/>
      <c r="I871" s="20" t="s">
        <v>60</v>
      </c>
      <c r="J871" s="21" t="s">
        <v>62</v>
      </c>
      <c r="K871" s="22" t="s">
        <v>64</v>
      </c>
      <c r="N871" s="24" t="s">
        <v>824</v>
      </c>
      <c r="R871">
        <v>870</v>
      </c>
    </row>
    <row r="872" spans="1:18" ht="16.5" thickTop="1" thickBot="1" x14ac:dyDescent="0.3">
      <c r="A872" s="38">
        <v>176</v>
      </c>
      <c r="B872" s="88" t="s">
        <v>107</v>
      </c>
      <c r="C872" s="14">
        <v>100</v>
      </c>
      <c r="D872" s="7" t="s">
        <v>59</v>
      </c>
      <c r="E872" s="25">
        <f>$G872*C868</f>
        <v>5</v>
      </c>
      <c r="F872" s="3" t="s">
        <v>59</v>
      </c>
      <c r="G872" s="17">
        <v>0.5</v>
      </c>
      <c r="H872" s="3" t="s">
        <v>59</v>
      </c>
      <c r="I872" s="64">
        <f>E872*C869</f>
        <v>1000</v>
      </c>
      <c r="J872" s="65" t="s">
        <v>61</v>
      </c>
      <c r="K872" s="8">
        <f>I872/C872</f>
        <v>10</v>
      </c>
      <c r="N872" s="24" t="s">
        <v>824</v>
      </c>
      <c r="R872">
        <v>871</v>
      </c>
    </row>
    <row r="873" spans="1:18" ht="16.5" thickTop="1" thickBot="1" x14ac:dyDescent="0.3">
      <c r="A873" s="38">
        <v>179</v>
      </c>
      <c r="B873" s="88" t="s">
        <v>116</v>
      </c>
      <c r="C873" s="14">
        <v>100</v>
      </c>
      <c r="D873" s="7" t="s">
        <v>59</v>
      </c>
      <c r="E873" s="25">
        <f>$G873*C868</f>
        <v>5</v>
      </c>
      <c r="F873" s="3" t="s">
        <v>59</v>
      </c>
      <c r="G873" s="17">
        <v>0.5</v>
      </c>
      <c r="H873" s="3" t="s">
        <v>59</v>
      </c>
      <c r="I873" s="66">
        <f>E873*C869</f>
        <v>1000</v>
      </c>
      <c r="J873" s="10" t="s">
        <v>61</v>
      </c>
      <c r="K873" s="8">
        <f>I873/C873</f>
        <v>10</v>
      </c>
      <c r="N873" s="24" t="s">
        <v>824</v>
      </c>
      <c r="R873">
        <v>872</v>
      </c>
    </row>
    <row r="874" spans="1:18" ht="15.75" thickTop="1" x14ac:dyDescent="0.25">
      <c r="B874" t="s">
        <v>180</v>
      </c>
      <c r="D874" s="7"/>
      <c r="E874" s="7"/>
      <c r="F874" s="7"/>
      <c r="G874" s="7"/>
      <c r="H874" s="7"/>
      <c r="I874" s="31"/>
      <c r="J874" s="6"/>
      <c r="K874" s="8">
        <f>C869-SUM(K872:K873)</f>
        <v>180</v>
      </c>
      <c r="N874" s="24" t="s">
        <v>824</v>
      </c>
      <c r="R874">
        <v>873</v>
      </c>
    </row>
    <row r="875" spans="1:18" s="13" customFormat="1" ht="7.5" customHeight="1" thickBot="1" x14ac:dyDescent="0.25">
      <c r="A875" s="34"/>
      <c r="N875" s="24" t="s">
        <v>824</v>
      </c>
      <c r="R875">
        <v>874</v>
      </c>
    </row>
    <row r="876" spans="1:18" ht="17.25" thickTop="1" thickBot="1" x14ac:dyDescent="0.3">
      <c r="A876" s="30">
        <v>73</v>
      </c>
      <c r="B876" s="30"/>
      <c r="G876" t="s">
        <v>333</v>
      </c>
      <c r="J876" s="33">
        <v>15</v>
      </c>
      <c r="K876" t="s">
        <v>334</v>
      </c>
      <c r="L876" s="79">
        <f>J876/C877</f>
        <v>1.5</v>
      </c>
      <c r="N876" s="24" t="s">
        <v>824</v>
      </c>
      <c r="R876">
        <v>875</v>
      </c>
    </row>
    <row r="877" spans="1:18" ht="16.5" thickTop="1" thickBot="1" x14ac:dyDescent="0.25">
      <c r="A877" s="1">
        <f>A876</f>
        <v>73</v>
      </c>
      <c r="B877" s="27" t="s">
        <v>432</v>
      </c>
      <c r="C877" s="9">
        <v>10</v>
      </c>
      <c r="D877" t="s">
        <v>63</v>
      </c>
      <c r="G877" t="s">
        <v>332</v>
      </c>
      <c r="J877">
        <f>C878/(J876/C877)</f>
        <v>133.33333333333334</v>
      </c>
      <c r="K877" s="11"/>
      <c r="N877" s="24" t="s">
        <v>824</v>
      </c>
      <c r="R877">
        <v>876</v>
      </c>
    </row>
    <row r="878" spans="1:18" ht="14.25" thickTop="1" thickBot="1" x14ac:dyDescent="0.25">
      <c r="B878" t="s">
        <v>55</v>
      </c>
      <c r="C878" s="9">
        <v>200</v>
      </c>
      <c r="D878" t="s">
        <v>53</v>
      </c>
      <c r="K878" s="12"/>
      <c r="N878" s="24" t="s">
        <v>824</v>
      </c>
      <c r="R878">
        <v>877</v>
      </c>
    </row>
    <row r="879" spans="1:18" ht="4.5" customHeight="1" thickTop="1" x14ac:dyDescent="0.2">
      <c r="N879" s="24" t="s">
        <v>824</v>
      </c>
      <c r="R879">
        <v>878</v>
      </c>
    </row>
    <row r="880" spans="1:18" ht="13.5" thickBot="1" x14ac:dyDescent="0.25">
      <c r="C880" s="4" t="s">
        <v>56</v>
      </c>
      <c r="D880" s="18"/>
      <c r="E880" s="4" t="s">
        <v>69</v>
      </c>
      <c r="F880" s="19"/>
      <c r="G880" s="4" t="s">
        <v>70</v>
      </c>
      <c r="H880" s="19"/>
      <c r="I880" s="20" t="s">
        <v>60</v>
      </c>
      <c r="J880" s="21" t="s">
        <v>62</v>
      </c>
      <c r="K880" s="22" t="s">
        <v>64</v>
      </c>
      <c r="N880" s="24" t="s">
        <v>824</v>
      </c>
      <c r="R880">
        <v>879</v>
      </c>
    </row>
    <row r="881" spans="1:18" ht="16.5" thickTop="1" thickBot="1" x14ac:dyDescent="0.3">
      <c r="A881" s="38">
        <v>177</v>
      </c>
      <c r="B881" s="88" t="s">
        <v>110</v>
      </c>
      <c r="C881" s="14">
        <v>100</v>
      </c>
      <c r="D881" s="7" t="s">
        <v>59</v>
      </c>
      <c r="E881" s="25">
        <f>$G881*C877</f>
        <v>5</v>
      </c>
      <c r="F881" s="3" t="s">
        <v>59</v>
      </c>
      <c r="G881" s="17">
        <v>0.5</v>
      </c>
      <c r="H881" s="3" t="s">
        <v>59</v>
      </c>
      <c r="I881" s="64">
        <f>E881*C878</f>
        <v>1000</v>
      </c>
      <c r="J881" s="65" t="s">
        <v>61</v>
      </c>
      <c r="K881" s="8">
        <f>I881/C881</f>
        <v>10</v>
      </c>
      <c r="N881" s="24" t="s">
        <v>824</v>
      </c>
      <c r="R881">
        <v>880</v>
      </c>
    </row>
    <row r="882" spans="1:18" ht="16.5" thickTop="1" thickBot="1" x14ac:dyDescent="0.3">
      <c r="A882" s="38">
        <v>179</v>
      </c>
      <c r="B882" s="88" t="s">
        <v>116</v>
      </c>
      <c r="C882" s="14">
        <v>100</v>
      </c>
      <c r="D882" s="7" t="s">
        <v>59</v>
      </c>
      <c r="E882" s="25">
        <f>$G882*C877</f>
        <v>5</v>
      </c>
      <c r="F882" s="3" t="s">
        <v>59</v>
      </c>
      <c r="G882" s="17">
        <v>0.5</v>
      </c>
      <c r="H882" s="3" t="s">
        <v>59</v>
      </c>
      <c r="I882" s="66">
        <f>E882*C878</f>
        <v>1000</v>
      </c>
      <c r="J882" s="10" t="s">
        <v>61</v>
      </c>
      <c r="K882" s="8">
        <f>I882/C882</f>
        <v>10</v>
      </c>
      <c r="N882" s="24" t="s">
        <v>824</v>
      </c>
      <c r="R882">
        <v>881</v>
      </c>
    </row>
    <row r="883" spans="1:18" ht="15.75" thickTop="1" x14ac:dyDescent="0.25">
      <c r="B883" t="s">
        <v>180</v>
      </c>
      <c r="D883" s="7"/>
      <c r="E883" s="7"/>
      <c r="F883" s="7"/>
      <c r="G883" s="7"/>
      <c r="H883" s="7"/>
      <c r="I883" s="31"/>
      <c r="J883" s="6"/>
      <c r="K883" s="8">
        <f>C878-SUM(K881:K882)</f>
        <v>180</v>
      </c>
      <c r="N883" s="24" t="s">
        <v>824</v>
      </c>
      <c r="R883">
        <v>882</v>
      </c>
    </row>
    <row r="884" spans="1:18" s="13" customFormat="1" ht="7.5" customHeight="1" thickBot="1" x14ac:dyDescent="0.25">
      <c r="A884" s="34"/>
      <c r="N884" s="24" t="s">
        <v>824</v>
      </c>
      <c r="R884">
        <v>883</v>
      </c>
    </row>
    <row r="885" spans="1:18" ht="17.25" thickTop="1" thickBot="1" x14ac:dyDescent="0.3">
      <c r="A885" s="30">
        <v>74</v>
      </c>
      <c r="B885" s="30"/>
      <c r="G885" t="s">
        <v>333</v>
      </c>
      <c r="J885" s="33">
        <v>15</v>
      </c>
      <c r="K885" t="s">
        <v>334</v>
      </c>
      <c r="L885" s="79">
        <f>J885/C886</f>
        <v>1.5</v>
      </c>
      <c r="N885" t="s">
        <v>1973</v>
      </c>
      <c r="R885">
        <v>884</v>
      </c>
    </row>
    <row r="886" spans="1:18" ht="16.5" thickTop="1" thickBot="1" x14ac:dyDescent="0.25">
      <c r="A886" s="1">
        <f>A885</f>
        <v>74</v>
      </c>
      <c r="B886" s="27" t="s">
        <v>437</v>
      </c>
      <c r="C886" s="9">
        <v>10</v>
      </c>
      <c r="D886" t="s">
        <v>63</v>
      </c>
      <c r="G886" t="s">
        <v>332</v>
      </c>
      <c r="J886">
        <f>C887/(J885/C886)</f>
        <v>133.33333333333334</v>
      </c>
      <c r="K886" s="11"/>
      <c r="N886" t="s">
        <v>1973</v>
      </c>
      <c r="R886">
        <v>885</v>
      </c>
    </row>
    <row r="887" spans="1:18" ht="14.25" thickTop="1" thickBot="1" x14ac:dyDescent="0.25">
      <c r="B887" t="s">
        <v>55</v>
      </c>
      <c r="C887" s="9">
        <v>200</v>
      </c>
      <c r="D887" t="s">
        <v>53</v>
      </c>
      <c r="K887" s="12"/>
      <c r="N887" t="s">
        <v>1973</v>
      </c>
      <c r="R887">
        <v>886</v>
      </c>
    </row>
    <row r="888" spans="1:18" ht="4.5" customHeight="1" thickTop="1" x14ac:dyDescent="0.2">
      <c r="N888" t="s">
        <v>1973</v>
      </c>
      <c r="R888">
        <v>887</v>
      </c>
    </row>
    <row r="889" spans="1:18" x14ac:dyDescent="0.2">
      <c r="C889" s="4" t="s">
        <v>56</v>
      </c>
      <c r="D889" s="18"/>
      <c r="E889" s="4" t="s">
        <v>69</v>
      </c>
      <c r="F889" s="19"/>
      <c r="G889" s="4" t="s">
        <v>70</v>
      </c>
      <c r="H889" s="19"/>
      <c r="I889" s="20" t="s">
        <v>60</v>
      </c>
      <c r="J889" s="21" t="s">
        <v>62</v>
      </c>
      <c r="K889" s="22" t="s">
        <v>64</v>
      </c>
      <c r="N889" t="s">
        <v>1973</v>
      </c>
      <c r="R889">
        <v>888</v>
      </c>
    </row>
    <row r="890" spans="1:18" ht="15.75" thickBot="1" x14ac:dyDescent="0.3">
      <c r="B890" s="47" t="s">
        <v>815</v>
      </c>
      <c r="C890" s="16">
        <v>100</v>
      </c>
      <c r="D890" s="7" t="s">
        <v>59</v>
      </c>
      <c r="E890" s="25">
        <f>$G890*C886</f>
        <v>5</v>
      </c>
      <c r="F890" s="3" t="s">
        <v>59</v>
      </c>
      <c r="G890" s="17">
        <v>0.5</v>
      </c>
      <c r="H890" s="3" t="s">
        <v>59</v>
      </c>
      <c r="I890" s="64">
        <f>E890*C887</f>
        <v>1000</v>
      </c>
      <c r="J890" s="65" t="s">
        <v>61</v>
      </c>
      <c r="K890" s="8">
        <f>I890/C890</f>
        <v>10</v>
      </c>
      <c r="N890" t="s">
        <v>1973</v>
      </c>
      <c r="R890">
        <v>889</v>
      </c>
    </row>
    <row r="891" spans="1:18" ht="16.5" thickTop="1" thickBot="1" x14ac:dyDescent="0.3">
      <c r="B891" s="47" t="s">
        <v>816</v>
      </c>
      <c r="C891" s="14">
        <v>100</v>
      </c>
      <c r="D891" s="7" t="s">
        <v>59</v>
      </c>
      <c r="E891" s="25">
        <f>$G891*C886</f>
        <v>5</v>
      </c>
      <c r="F891" s="3" t="s">
        <v>59</v>
      </c>
      <c r="G891" s="17">
        <v>0.5</v>
      </c>
      <c r="H891" s="3" t="s">
        <v>59</v>
      </c>
      <c r="I891" s="66">
        <f>E891*C887</f>
        <v>1000</v>
      </c>
      <c r="J891" s="10" t="s">
        <v>61</v>
      </c>
      <c r="K891" s="8">
        <f>I891/C891</f>
        <v>10</v>
      </c>
      <c r="N891" t="s">
        <v>1973</v>
      </c>
      <c r="R891">
        <v>890</v>
      </c>
    </row>
    <row r="892" spans="1:18" ht="16.5" thickTop="1" thickBot="1" x14ac:dyDescent="0.3">
      <c r="B892" s="78" t="s">
        <v>438</v>
      </c>
      <c r="C892" s="14">
        <v>100</v>
      </c>
      <c r="D892" s="7" t="s">
        <v>59</v>
      </c>
      <c r="E892" s="26">
        <f>$G892*C886</f>
        <v>1</v>
      </c>
      <c r="F892" s="3" t="s">
        <v>59</v>
      </c>
      <c r="G892" s="9">
        <v>0.1</v>
      </c>
      <c r="H892" s="3" t="s">
        <v>59</v>
      </c>
      <c r="I892" s="67">
        <f>E892*C887</f>
        <v>200</v>
      </c>
      <c r="J892" s="60" t="s">
        <v>61</v>
      </c>
      <c r="K892" s="15">
        <f>I892/C892</f>
        <v>2</v>
      </c>
      <c r="N892" t="s">
        <v>1973</v>
      </c>
      <c r="R892">
        <v>891</v>
      </c>
    </row>
    <row r="893" spans="1:18" ht="15.75" thickTop="1" x14ac:dyDescent="0.25">
      <c r="B893" t="s">
        <v>180</v>
      </c>
      <c r="D893" s="7"/>
      <c r="E893" s="7"/>
      <c r="F893" s="7"/>
      <c r="G893" s="7"/>
      <c r="H893" s="7"/>
      <c r="I893" s="31"/>
      <c r="J893" s="6"/>
      <c r="K893" s="8">
        <f>C887-SUM(K890:K892)</f>
        <v>178</v>
      </c>
      <c r="N893" t="s">
        <v>1973</v>
      </c>
      <c r="R893">
        <v>892</v>
      </c>
    </row>
    <row r="894" spans="1:18" s="13" customFormat="1" ht="7.5" customHeight="1" thickBot="1" x14ac:dyDescent="0.25">
      <c r="A894" s="34"/>
      <c r="N894" t="s">
        <v>1973</v>
      </c>
      <c r="R894">
        <v>893</v>
      </c>
    </row>
    <row r="895" spans="1:18" ht="17.25" thickTop="1" thickBot="1" x14ac:dyDescent="0.3">
      <c r="A895" s="30">
        <v>75</v>
      </c>
      <c r="B895" s="30"/>
      <c r="G895" t="s">
        <v>333</v>
      </c>
      <c r="J895" s="33">
        <v>15</v>
      </c>
      <c r="K895" t="s">
        <v>334</v>
      </c>
      <c r="L895" s="79">
        <f>J895/C896</f>
        <v>1.5</v>
      </c>
      <c r="N895" s="24" t="s">
        <v>824</v>
      </c>
      <c r="R895">
        <v>894</v>
      </c>
    </row>
    <row r="896" spans="1:18" ht="16.5" thickTop="1" thickBot="1" x14ac:dyDescent="0.25">
      <c r="A896" s="1">
        <f>A895</f>
        <v>75</v>
      </c>
      <c r="B896" s="27" t="s">
        <v>309</v>
      </c>
      <c r="C896" s="9">
        <v>10</v>
      </c>
      <c r="D896" t="s">
        <v>63</v>
      </c>
      <c r="G896" t="s">
        <v>332</v>
      </c>
      <c r="J896">
        <f>C897/(J895/C896)</f>
        <v>133.33333333333334</v>
      </c>
      <c r="K896" s="11"/>
      <c r="N896" s="24" t="s">
        <v>824</v>
      </c>
      <c r="R896">
        <v>895</v>
      </c>
    </row>
    <row r="897" spans="1:18" ht="14.25" thickTop="1" thickBot="1" x14ac:dyDescent="0.25">
      <c r="B897" t="s">
        <v>55</v>
      </c>
      <c r="C897" s="9">
        <v>200</v>
      </c>
      <c r="D897" t="s">
        <v>53</v>
      </c>
      <c r="K897" s="12"/>
      <c r="N897" s="24" t="s">
        <v>824</v>
      </c>
      <c r="R897">
        <v>896</v>
      </c>
    </row>
    <row r="898" spans="1:18" ht="4.5" customHeight="1" thickTop="1" x14ac:dyDescent="0.2">
      <c r="N898" s="24" t="s">
        <v>824</v>
      </c>
      <c r="R898">
        <v>897</v>
      </c>
    </row>
    <row r="899" spans="1:18" ht="13.5" thickBot="1" x14ac:dyDescent="0.25">
      <c r="C899" s="4" t="s">
        <v>56</v>
      </c>
      <c r="D899" s="18"/>
      <c r="E899" s="4" t="s">
        <v>69</v>
      </c>
      <c r="F899" s="19"/>
      <c r="G899" s="4" t="s">
        <v>70</v>
      </c>
      <c r="H899" s="19"/>
      <c r="I899" s="20" t="s">
        <v>60</v>
      </c>
      <c r="J899" s="21" t="s">
        <v>62</v>
      </c>
      <c r="K899" s="22" t="s">
        <v>64</v>
      </c>
      <c r="N899" s="24" t="s">
        <v>824</v>
      </c>
      <c r="R899">
        <v>898</v>
      </c>
    </row>
    <row r="900" spans="1:18" ht="16.5" thickTop="1" thickBot="1" x14ac:dyDescent="0.3">
      <c r="A900" s="38">
        <v>203</v>
      </c>
      <c r="B900" s="88" t="s">
        <v>295</v>
      </c>
      <c r="C900" s="14">
        <v>100</v>
      </c>
      <c r="D900" s="7" t="s">
        <v>59</v>
      </c>
      <c r="E900" s="25">
        <f>$G900*C896</f>
        <v>5</v>
      </c>
      <c r="F900" s="3" t="s">
        <v>59</v>
      </c>
      <c r="G900" s="17">
        <v>0.5</v>
      </c>
      <c r="H900" s="3" t="s">
        <v>59</v>
      </c>
      <c r="I900" s="64">
        <f>E900*C897</f>
        <v>1000</v>
      </c>
      <c r="J900" s="65" t="s">
        <v>61</v>
      </c>
      <c r="K900" s="8">
        <f>I900/C900</f>
        <v>10</v>
      </c>
      <c r="N900" s="24" t="s">
        <v>824</v>
      </c>
      <c r="R900">
        <v>899</v>
      </c>
    </row>
    <row r="901" spans="1:18" ht="16.5" thickTop="1" thickBot="1" x14ac:dyDescent="0.3">
      <c r="A901" s="38">
        <v>204</v>
      </c>
      <c r="B901" s="88" t="s">
        <v>298</v>
      </c>
      <c r="C901" s="14">
        <v>100</v>
      </c>
      <c r="D901" s="7" t="s">
        <v>59</v>
      </c>
      <c r="E901" s="25">
        <f>$G901*C896</f>
        <v>5</v>
      </c>
      <c r="F901" s="3" t="s">
        <v>59</v>
      </c>
      <c r="G901" s="17">
        <v>0.5</v>
      </c>
      <c r="H901" s="3" t="s">
        <v>59</v>
      </c>
      <c r="I901" s="66">
        <f>E901*C897</f>
        <v>1000</v>
      </c>
      <c r="J901" s="10" t="s">
        <v>61</v>
      </c>
      <c r="K901" s="8">
        <f>I901/C901</f>
        <v>10</v>
      </c>
      <c r="N901" s="24" t="s">
        <v>824</v>
      </c>
      <c r="R901">
        <v>900</v>
      </c>
    </row>
    <row r="902" spans="1:18" ht="15.75" thickTop="1" x14ac:dyDescent="0.25">
      <c r="B902" t="s">
        <v>180</v>
      </c>
      <c r="D902" s="7"/>
      <c r="E902" s="7"/>
      <c r="F902" s="7"/>
      <c r="G902" s="7"/>
      <c r="H902" s="7"/>
      <c r="I902" s="31"/>
      <c r="J902" s="6"/>
      <c r="K902" s="8">
        <f>C897-SUM(K900:K901)</f>
        <v>180</v>
      </c>
      <c r="N902" s="24" t="s">
        <v>824</v>
      </c>
      <c r="R902">
        <v>901</v>
      </c>
    </row>
    <row r="903" spans="1:18" s="13" customFormat="1" ht="7.5" customHeight="1" thickBot="1" x14ac:dyDescent="0.25">
      <c r="A903" s="34"/>
      <c r="N903" s="24" t="s">
        <v>824</v>
      </c>
      <c r="R903">
        <v>902</v>
      </c>
    </row>
    <row r="904" spans="1:18" ht="17.25" thickTop="1" thickBot="1" x14ac:dyDescent="0.3">
      <c r="A904" s="30">
        <v>76</v>
      </c>
      <c r="B904" s="30"/>
      <c r="G904" t="s">
        <v>333</v>
      </c>
      <c r="J904" s="33">
        <v>15</v>
      </c>
      <c r="K904" t="s">
        <v>334</v>
      </c>
      <c r="L904" s="79">
        <f>J904/C905</f>
        <v>1.5</v>
      </c>
      <c r="N904" s="24" t="s">
        <v>824</v>
      </c>
      <c r="R904">
        <v>903</v>
      </c>
    </row>
    <row r="905" spans="1:18" ht="16.5" thickTop="1" thickBot="1" x14ac:dyDescent="0.25">
      <c r="A905" s="1">
        <f>A904</f>
        <v>76</v>
      </c>
      <c r="B905" s="27" t="s">
        <v>310</v>
      </c>
      <c r="C905" s="9">
        <v>10</v>
      </c>
      <c r="D905" t="s">
        <v>63</v>
      </c>
      <c r="G905" t="s">
        <v>332</v>
      </c>
      <c r="J905">
        <f>C906/(J904/C905)</f>
        <v>133.33333333333334</v>
      </c>
      <c r="K905" s="11"/>
      <c r="N905" s="24" t="s">
        <v>824</v>
      </c>
      <c r="R905">
        <v>904</v>
      </c>
    </row>
    <row r="906" spans="1:18" ht="14.25" thickTop="1" thickBot="1" x14ac:dyDescent="0.25">
      <c r="B906" t="s">
        <v>55</v>
      </c>
      <c r="C906" s="9">
        <v>200</v>
      </c>
      <c r="D906" t="s">
        <v>53</v>
      </c>
      <c r="K906" s="12"/>
      <c r="N906" s="24" t="s">
        <v>824</v>
      </c>
      <c r="R906">
        <v>905</v>
      </c>
    </row>
    <row r="907" spans="1:18" ht="4.5" customHeight="1" thickTop="1" x14ac:dyDescent="0.2">
      <c r="N907" s="24" t="s">
        <v>824</v>
      </c>
      <c r="R907">
        <v>906</v>
      </c>
    </row>
    <row r="908" spans="1:18" ht="13.5" thickBot="1" x14ac:dyDescent="0.25">
      <c r="C908" s="4" t="s">
        <v>56</v>
      </c>
      <c r="D908" s="18"/>
      <c r="E908" s="4" t="s">
        <v>69</v>
      </c>
      <c r="F908" s="19"/>
      <c r="G908" s="4" t="s">
        <v>70</v>
      </c>
      <c r="H908" s="19"/>
      <c r="I908" s="20" t="s">
        <v>60</v>
      </c>
      <c r="J908" s="21" t="s">
        <v>62</v>
      </c>
      <c r="K908" s="22" t="s">
        <v>64</v>
      </c>
      <c r="N908" s="24" t="s">
        <v>824</v>
      </c>
      <c r="R908">
        <v>907</v>
      </c>
    </row>
    <row r="909" spans="1:18" ht="16.5" thickTop="1" thickBot="1" x14ac:dyDescent="0.3">
      <c r="A909" s="38">
        <v>206</v>
      </c>
      <c r="B909" s="88" t="s">
        <v>303</v>
      </c>
      <c r="C909" s="14">
        <v>100</v>
      </c>
      <c r="D909" s="7" t="s">
        <v>59</v>
      </c>
      <c r="E909" s="25">
        <f>$G909*C905</f>
        <v>5</v>
      </c>
      <c r="F909" s="3" t="s">
        <v>59</v>
      </c>
      <c r="G909" s="17">
        <v>0.5</v>
      </c>
      <c r="H909" s="3" t="s">
        <v>59</v>
      </c>
      <c r="I909" s="64">
        <f>E909*C906</f>
        <v>1000</v>
      </c>
      <c r="J909" s="65" t="s">
        <v>61</v>
      </c>
      <c r="K909" s="8">
        <f>I909/C909</f>
        <v>10</v>
      </c>
      <c r="N909" s="24" t="s">
        <v>824</v>
      </c>
      <c r="R909">
        <v>908</v>
      </c>
    </row>
    <row r="910" spans="1:18" ht="16.5" thickTop="1" thickBot="1" x14ac:dyDescent="0.3">
      <c r="A910" s="38">
        <v>207</v>
      </c>
      <c r="B910" s="88" t="s">
        <v>306</v>
      </c>
      <c r="C910" s="14">
        <v>100</v>
      </c>
      <c r="D910" s="7" t="s">
        <v>59</v>
      </c>
      <c r="E910" s="25">
        <f>$G910*C905</f>
        <v>5</v>
      </c>
      <c r="F910" s="3" t="s">
        <v>59</v>
      </c>
      <c r="G910" s="17">
        <v>0.5</v>
      </c>
      <c r="H910" s="3" t="s">
        <v>59</v>
      </c>
      <c r="I910" s="66">
        <f>E910*C906</f>
        <v>1000</v>
      </c>
      <c r="J910" s="10" t="s">
        <v>61</v>
      </c>
      <c r="K910" s="8">
        <f>I910/C910</f>
        <v>10</v>
      </c>
      <c r="N910" s="24" t="s">
        <v>824</v>
      </c>
      <c r="R910">
        <v>909</v>
      </c>
    </row>
    <row r="911" spans="1:18" ht="15.75" thickTop="1" x14ac:dyDescent="0.25">
      <c r="B911" t="s">
        <v>180</v>
      </c>
      <c r="D911" s="7"/>
      <c r="E911" s="7"/>
      <c r="F911" s="7"/>
      <c r="G911" s="7"/>
      <c r="H911" s="7"/>
      <c r="I911" s="31"/>
      <c r="J911" s="6"/>
      <c r="K911" s="8">
        <f>C906-SUM(K909:K910)</f>
        <v>180</v>
      </c>
      <c r="N911" s="24" t="s">
        <v>824</v>
      </c>
      <c r="R911">
        <v>910</v>
      </c>
    </row>
    <row r="912" spans="1:18" s="13" customFormat="1" ht="7.5" customHeight="1" thickBot="1" x14ac:dyDescent="0.25">
      <c r="A912" s="34"/>
      <c r="N912" s="24" t="s">
        <v>824</v>
      </c>
      <c r="R912">
        <v>911</v>
      </c>
    </row>
    <row r="913" spans="1:18" ht="17.25" thickTop="1" thickBot="1" x14ac:dyDescent="0.3">
      <c r="A913" s="30">
        <v>77</v>
      </c>
      <c r="B913" s="30"/>
      <c r="G913" t="s">
        <v>333</v>
      </c>
      <c r="J913" s="33">
        <v>25</v>
      </c>
      <c r="K913" t="s">
        <v>334</v>
      </c>
      <c r="L913" s="79">
        <f>J913/C914</f>
        <v>2.5</v>
      </c>
      <c r="N913" s="24" t="s">
        <v>824</v>
      </c>
      <c r="R913">
        <v>912</v>
      </c>
    </row>
    <row r="914" spans="1:18" ht="16.5" thickTop="1" thickBot="1" x14ac:dyDescent="0.25">
      <c r="A914" s="1">
        <f>A913</f>
        <v>77</v>
      </c>
      <c r="B914" s="27" t="s">
        <v>50</v>
      </c>
      <c r="C914" s="9">
        <v>10</v>
      </c>
      <c r="D914" t="s">
        <v>63</v>
      </c>
      <c r="G914" t="s">
        <v>332</v>
      </c>
      <c r="J914">
        <f>C915/(J913/C914)</f>
        <v>80</v>
      </c>
      <c r="K914" s="11"/>
      <c r="N914" s="24" t="s">
        <v>824</v>
      </c>
      <c r="R914">
        <v>913</v>
      </c>
    </row>
    <row r="915" spans="1:18" ht="14.25" thickTop="1" thickBot="1" x14ac:dyDescent="0.25">
      <c r="B915" t="s">
        <v>55</v>
      </c>
      <c r="C915" s="9">
        <v>200</v>
      </c>
      <c r="D915" t="s">
        <v>53</v>
      </c>
      <c r="K915" s="12"/>
      <c r="N915" s="24" t="s">
        <v>824</v>
      </c>
      <c r="R915">
        <v>914</v>
      </c>
    </row>
    <row r="916" spans="1:18" ht="4.5" customHeight="1" thickTop="1" x14ac:dyDescent="0.2">
      <c r="N916" s="24" t="s">
        <v>824</v>
      </c>
      <c r="R916">
        <v>915</v>
      </c>
    </row>
    <row r="917" spans="1:18" ht="13.5" thickBot="1" x14ac:dyDescent="0.25">
      <c r="C917" s="4" t="s">
        <v>56</v>
      </c>
      <c r="D917" s="18"/>
      <c r="E917" s="4" t="s">
        <v>69</v>
      </c>
      <c r="F917" s="19"/>
      <c r="G917" s="4" t="s">
        <v>70</v>
      </c>
      <c r="H917" s="19"/>
      <c r="I917" s="20" t="s">
        <v>60</v>
      </c>
      <c r="J917" s="21" t="s">
        <v>62</v>
      </c>
      <c r="K917" s="22" t="s">
        <v>64</v>
      </c>
      <c r="N917" s="24" t="s">
        <v>824</v>
      </c>
      <c r="R917">
        <v>916</v>
      </c>
    </row>
    <row r="918" spans="1:18" ht="16.5" thickTop="1" thickBot="1" x14ac:dyDescent="0.3">
      <c r="A918" s="38">
        <v>177</v>
      </c>
      <c r="B918" s="88" t="s">
        <v>110</v>
      </c>
      <c r="C918" s="14">
        <v>100</v>
      </c>
      <c r="D918" s="7" t="s">
        <v>59</v>
      </c>
      <c r="E918" s="25">
        <f>$G918*C914</f>
        <v>5</v>
      </c>
      <c r="F918" s="3" t="s">
        <v>59</v>
      </c>
      <c r="G918" s="17">
        <v>0.5</v>
      </c>
      <c r="H918" s="3" t="s">
        <v>59</v>
      </c>
      <c r="I918" s="64">
        <f>E918*C915</f>
        <v>1000</v>
      </c>
      <c r="J918" s="65" t="s">
        <v>61</v>
      </c>
      <c r="K918" s="8">
        <f>I918/C918</f>
        <v>10</v>
      </c>
      <c r="N918" s="24" t="s">
        <v>824</v>
      </c>
      <c r="R918">
        <v>917</v>
      </c>
    </row>
    <row r="919" spans="1:18" ht="16.5" thickTop="1" thickBot="1" x14ac:dyDescent="0.3">
      <c r="A919" s="38">
        <v>180</v>
      </c>
      <c r="B919" s="88" t="s">
        <v>119</v>
      </c>
      <c r="C919" s="14">
        <v>100</v>
      </c>
      <c r="D919" s="7" t="s">
        <v>59</v>
      </c>
      <c r="E919" s="25">
        <f>$G919*C914</f>
        <v>5</v>
      </c>
      <c r="F919" s="3" t="s">
        <v>59</v>
      </c>
      <c r="G919" s="17">
        <v>0.5</v>
      </c>
      <c r="H919" s="3" t="s">
        <v>59</v>
      </c>
      <c r="I919" s="66">
        <f>E919*C915</f>
        <v>1000</v>
      </c>
      <c r="J919" s="10" t="s">
        <v>61</v>
      </c>
      <c r="K919" s="8">
        <f>I919/C919</f>
        <v>10</v>
      </c>
      <c r="N919" s="24" t="s">
        <v>824</v>
      </c>
      <c r="R919">
        <v>918</v>
      </c>
    </row>
    <row r="920" spans="1:18" ht="15.75" thickTop="1" x14ac:dyDescent="0.25">
      <c r="B920" t="s">
        <v>180</v>
      </c>
      <c r="D920" s="7"/>
      <c r="E920" s="7"/>
      <c r="F920" s="7"/>
      <c r="G920" s="7"/>
      <c r="H920" s="7"/>
      <c r="I920" s="31"/>
      <c r="J920" s="6"/>
      <c r="K920" s="8">
        <f>C915-SUM(K918:K919)</f>
        <v>180</v>
      </c>
      <c r="N920" s="24" t="s">
        <v>824</v>
      </c>
      <c r="R920">
        <v>919</v>
      </c>
    </row>
    <row r="921" spans="1:18" s="13" customFormat="1" ht="7.5" customHeight="1" thickBot="1" x14ac:dyDescent="0.25">
      <c r="A921" s="34"/>
      <c r="N921" s="24" t="s">
        <v>824</v>
      </c>
      <c r="R921">
        <v>920</v>
      </c>
    </row>
    <row r="922" spans="1:18" ht="17.25" thickTop="1" thickBot="1" x14ac:dyDescent="0.3">
      <c r="A922" s="30">
        <v>78</v>
      </c>
      <c r="B922" s="30"/>
      <c r="G922" t="s">
        <v>333</v>
      </c>
      <c r="J922" s="33">
        <v>25</v>
      </c>
      <c r="K922" t="s">
        <v>334</v>
      </c>
      <c r="L922" s="79">
        <f>J922/C923</f>
        <v>2.5</v>
      </c>
      <c r="N922" s="24" t="s">
        <v>824</v>
      </c>
      <c r="R922">
        <v>921</v>
      </c>
    </row>
    <row r="923" spans="1:18" ht="16.5" thickTop="1" thickBot="1" x14ac:dyDescent="0.25">
      <c r="A923" s="1">
        <f>A922</f>
        <v>78</v>
      </c>
      <c r="B923" s="27" t="s">
        <v>51</v>
      </c>
      <c r="C923" s="9">
        <v>10</v>
      </c>
      <c r="D923" t="s">
        <v>63</v>
      </c>
      <c r="G923" t="s">
        <v>332</v>
      </c>
      <c r="J923">
        <f>C924/(J922/C923)</f>
        <v>80</v>
      </c>
      <c r="K923" s="11"/>
      <c r="N923" s="24" t="s">
        <v>824</v>
      </c>
      <c r="R923">
        <v>922</v>
      </c>
    </row>
    <row r="924" spans="1:18" ht="14.25" thickTop="1" thickBot="1" x14ac:dyDescent="0.25">
      <c r="B924" t="s">
        <v>55</v>
      </c>
      <c r="C924" s="9">
        <v>200</v>
      </c>
      <c r="D924" t="s">
        <v>53</v>
      </c>
      <c r="K924" s="12"/>
      <c r="N924" s="24" t="s">
        <v>824</v>
      </c>
      <c r="R924">
        <v>923</v>
      </c>
    </row>
    <row r="925" spans="1:18" ht="4.5" customHeight="1" thickTop="1" x14ac:dyDescent="0.2">
      <c r="N925" s="24" t="s">
        <v>824</v>
      </c>
      <c r="R925">
        <v>924</v>
      </c>
    </row>
    <row r="926" spans="1:18" ht="13.5" thickBot="1" x14ac:dyDescent="0.25">
      <c r="C926" s="4" t="s">
        <v>56</v>
      </c>
      <c r="D926" s="18"/>
      <c r="E926" s="4" t="s">
        <v>69</v>
      </c>
      <c r="F926" s="19"/>
      <c r="G926" s="4" t="s">
        <v>70</v>
      </c>
      <c r="H926" s="19"/>
      <c r="I926" s="20" t="s">
        <v>60</v>
      </c>
      <c r="J926" s="21" t="s">
        <v>62</v>
      </c>
      <c r="K926" s="22" t="s">
        <v>64</v>
      </c>
      <c r="N926" s="24" t="s">
        <v>824</v>
      </c>
      <c r="R926">
        <v>925</v>
      </c>
    </row>
    <row r="927" spans="1:18" ht="16.5" thickTop="1" thickBot="1" x14ac:dyDescent="0.3">
      <c r="A927" s="38">
        <v>178</v>
      </c>
      <c r="B927" s="88" t="s">
        <v>113</v>
      </c>
      <c r="C927" s="14">
        <v>100</v>
      </c>
      <c r="D927" s="7" t="s">
        <v>59</v>
      </c>
      <c r="E927" s="25">
        <f>$G927*C923</f>
        <v>5</v>
      </c>
      <c r="F927" s="3" t="s">
        <v>59</v>
      </c>
      <c r="G927" s="17">
        <v>0.5</v>
      </c>
      <c r="H927" s="3" t="s">
        <v>59</v>
      </c>
      <c r="I927" s="64">
        <f>E927*C924</f>
        <v>1000</v>
      </c>
      <c r="J927" s="65" t="s">
        <v>61</v>
      </c>
      <c r="K927" s="8">
        <f>I927/C927</f>
        <v>10</v>
      </c>
      <c r="N927" s="24" t="s">
        <v>824</v>
      </c>
      <c r="R927">
        <v>926</v>
      </c>
    </row>
    <row r="928" spans="1:18" ht="16.5" thickTop="1" thickBot="1" x14ac:dyDescent="0.3">
      <c r="A928" s="38">
        <v>180</v>
      </c>
      <c r="B928" s="88" t="s">
        <v>119</v>
      </c>
      <c r="C928" s="14">
        <v>100</v>
      </c>
      <c r="D928" s="7" t="s">
        <v>59</v>
      </c>
      <c r="E928" s="25">
        <f>$G928*C923</f>
        <v>5</v>
      </c>
      <c r="F928" s="3" t="s">
        <v>59</v>
      </c>
      <c r="G928" s="17">
        <v>0.5</v>
      </c>
      <c r="H928" s="3" t="s">
        <v>59</v>
      </c>
      <c r="I928" s="66">
        <f>E928*C924</f>
        <v>1000</v>
      </c>
      <c r="J928" s="10" t="s">
        <v>61</v>
      </c>
      <c r="K928" s="8">
        <f>I928/C928</f>
        <v>10</v>
      </c>
      <c r="N928" s="24" t="s">
        <v>824</v>
      </c>
      <c r="R928">
        <v>927</v>
      </c>
    </row>
    <row r="929" spans="1:18" ht="15.75" thickTop="1" x14ac:dyDescent="0.25">
      <c r="B929" t="s">
        <v>180</v>
      </c>
      <c r="D929" s="7"/>
      <c r="E929" s="7"/>
      <c r="F929" s="7"/>
      <c r="G929" s="7"/>
      <c r="H929" s="7"/>
      <c r="I929" s="31"/>
      <c r="J929" s="6"/>
      <c r="K929" s="8">
        <f>C924-SUM(K927:K928)</f>
        <v>180</v>
      </c>
      <c r="N929" s="24" t="s">
        <v>824</v>
      </c>
      <c r="R929">
        <v>928</v>
      </c>
    </row>
    <row r="930" spans="1:18" s="13" customFormat="1" ht="7.5" customHeight="1" thickBot="1" x14ac:dyDescent="0.25">
      <c r="A930" s="34"/>
      <c r="N930" s="24" t="s">
        <v>824</v>
      </c>
      <c r="R930">
        <v>929</v>
      </c>
    </row>
    <row r="931" spans="1:18" ht="17.25" thickTop="1" thickBot="1" x14ac:dyDescent="0.3">
      <c r="A931" s="30">
        <v>79</v>
      </c>
      <c r="B931" s="30"/>
      <c r="G931" t="s">
        <v>333</v>
      </c>
      <c r="J931" s="33">
        <v>20</v>
      </c>
      <c r="K931" t="s">
        <v>334</v>
      </c>
      <c r="L931" s="79">
        <f>J931/C932</f>
        <v>2</v>
      </c>
      <c r="N931" s="24" t="s">
        <v>52</v>
      </c>
      <c r="R931">
        <v>930</v>
      </c>
    </row>
    <row r="932" spans="1:18" ht="16.5" thickTop="1" thickBot="1" x14ac:dyDescent="0.25">
      <c r="A932" s="1">
        <f>A931</f>
        <v>79</v>
      </c>
      <c r="B932" s="27" t="s">
        <v>52</v>
      </c>
      <c r="C932" s="9">
        <v>10</v>
      </c>
      <c r="D932" t="s">
        <v>63</v>
      </c>
      <c r="G932" t="s">
        <v>332</v>
      </c>
      <c r="J932">
        <f>C933/(J931/C932)</f>
        <v>150</v>
      </c>
      <c r="K932" s="11"/>
      <c r="N932" s="24" t="s">
        <v>52</v>
      </c>
      <c r="R932">
        <v>931</v>
      </c>
    </row>
    <row r="933" spans="1:18" ht="14.25" thickTop="1" thickBot="1" x14ac:dyDescent="0.25">
      <c r="B933" t="s">
        <v>55</v>
      </c>
      <c r="C933" s="9">
        <v>300</v>
      </c>
      <c r="D933" t="s">
        <v>334</v>
      </c>
      <c r="K933" s="12"/>
      <c r="N933" s="24" t="s">
        <v>52</v>
      </c>
      <c r="R933">
        <v>932</v>
      </c>
    </row>
    <row r="934" spans="1:18" ht="6.75" customHeight="1" thickTop="1" x14ac:dyDescent="0.2">
      <c r="N934" s="24" t="s">
        <v>52</v>
      </c>
      <c r="R934">
        <v>933</v>
      </c>
    </row>
    <row r="935" spans="1:18" ht="29.25" customHeight="1" x14ac:dyDescent="0.2">
      <c r="C935" s="487" t="s">
        <v>284</v>
      </c>
      <c r="D935" s="488"/>
      <c r="E935" s="489" t="s">
        <v>285</v>
      </c>
      <c r="F935" s="487"/>
      <c r="G935" s="490" t="s">
        <v>286</v>
      </c>
      <c r="H935" s="491"/>
      <c r="I935" s="20" t="s">
        <v>287</v>
      </c>
      <c r="J935" s="21"/>
      <c r="K935" s="39" t="s">
        <v>288</v>
      </c>
      <c r="N935" s="24" t="s">
        <v>52</v>
      </c>
      <c r="R935">
        <v>934</v>
      </c>
    </row>
    <row r="936" spans="1:18" ht="15.75" thickBot="1" x14ac:dyDescent="0.3">
      <c r="A936" s="1">
        <v>1</v>
      </c>
      <c r="B936" s="47" t="s">
        <v>427</v>
      </c>
      <c r="C936" s="16">
        <v>100</v>
      </c>
      <c r="D936" s="7" t="s">
        <v>179</v>
      </c>
      <c r="E936" s="37">
        <f>G936*C932</f>
        <v>8</v>
      </c>
      <c r="F936" s="3" t="s">
        <v>179</v>
      </c>
      <c r="G936" s="36">
        <v>0.8</v>
      </c>
      <c r="H936" s="3" t="s">
        <v>179</v>
      </c>
      <c r="I936" s="23">
        <f>E936*C933</f>
        <v>2400</v>
      </c>
      <c r="J936" s="10" t="s">
        <v>61</v>
      </c>
      <c r="K936" s="15">
        <f>I936/C936</f>
        <v>24</v>
      </c>
      <c r="N936" s="24" t="s">
        <v>52</v>
      </c>
      <c r="R936">
        <v>935</v>
      </c>
    </row>
    <row r="937" spans="1:18" ht="16.5" thickTop="1" thickBot="1" x14ac:dyDescent="0.3">
      <c r="A937" s="1">
        <v>2</v>
      </c>
      <c r="B937" s="47" t="s">
        <v>428</v>
      </c>
      <c r="C937" s="16">
        <v>100</v>
      </c>
      <c r="D937" s="7" t="s">
        <v>179</v>
      </c>
      <c r="E937" s="37">
        <f>G937*C932</f>
        <v>8</v>
      </c>
      <c r="F937" s="3" t="s">
        <v>179</v>
      </c>
      <c r="G937" s="36">
        <v>0.8</v>
      </c>
      <c r="H937" s="3" t="s">
        <v>179</v>
      </c>
      <c r="I937" s="23">
        <f>E937*C933</f>
        <v>2400</v>
      </c>
      <c r="J937" s="10" t="s">
        <v>61</v>
      </c>
      <c r="K937" s="15">
        <f>I937/C937</f>
        <v>24</v>
      </c>
      <c r="N937" s="24" t="s">
        <v>52</v>
      </c>
      <c r="R937">
        <v>936</v>
      </c>
    </row>
    <row r="938" spans="1:18" ht="15.75" thickTop="1" x14ac:dyDescent="0.25">
      <c r="B938" t="s">
        <v>180</v>
      </c>
      <c r="D938" s="3"/>
      <c r="F938" s="3"/>
      <c r="H938" s="3"/>
      <c r="I938" s="2"/>
      <c r="J938" s="6"/>
      <c r="K938" s="8">
        <f>C933-SUM(K936:K937)</f>
        <v>252</v>
      </c>
      <c r="N938" s="24" t="s">
        <v>52</v>
      </c>
      <c r="R938">
        <v>937</v>
      </c>
    </row>
    <row r="939" spans="1:18" s="13" customFormat="1" ht="6" customHeight="1" thickBot="1" x14ac:dyDescent="0.25">
      <c r="A939" s="34"/>
      <c r="N939" s="24" t="s">
        <v>52</v>
      </c>
      <c r="R939">
        <v>938</v>
      </c>
    </row>
    <row r="940" spans="1:18" ht="17.25" thickTop="1" thickBot="1" x14ac:dyDescent="0.3">
      <c r="A940" s="30">
        <v>80</v>
      </c>
      <c r="B940" s="30"/>
      <c r="G940" t="s">
        <v>333</v>
      </c>
      <c r="J940" s="33">
        <v>30</v>
      </c>
      <c r="K940" t="s">
        <v>334</v>
      </c>
      <c r="L940" s="79">
        <f>J940/C941</f>
        <v>3</v>
      </c>
      <c r="N940" s="24" t="s">
        <v>824</v>
      </c>
      <c r="R940">
        <v>939</v>
      </c>
    </row>
    <row r="941" spans="1:18" ht="16.5" thickTop="1" thickBot="1" x14ac:dyDescent="0.25">
      <c r="A941" s="1">
        <f>A940</f>
        <v>80</v>
      </c>
      <c r="B941" s="27" t="s">
        <v>754</v>
      </c>
      <c r="C941" s="9">
        <v>10</v>
      </c>
      <c r="D941" t="s">
        <v>63</v>
      </c>
      <c r="G941" t="s">
        <v>332</v>
      </c>
      <c r="J941">
        <f>C942/(J940/C941)</f>
        <v>100</v>
      </c>
      <c r="K941" s="11"/>
      <c r="N941" s="24" t="s">
        <v>824</v>
      </c>
      <c r="R941">
        <v>940</v>
      </c>
    </row>
    <row r="942" spans="1:18" ht="14.25" thickTop="1" thickBot="1" x14ac:dyDescent="0.25">
      <c r="B942" t="s">
        <v>55</v>
      </c>
      <c r="C942" s="9">
        <v>300</v>
      </c>
      <c r="D942" t="s">
        <v>53</v>
      </c>
      <c r="K942" s="12"/>
      <c r="N942" s="24" t="s">
        <v>824</v>
      </c>
      <c r="R942">
        <v>941</v>
      </c>
    </row>
    <row r="943" spans="1:18" ht="4.5" customHeight="1" thickTop="1" x14ac:dyDescent="0.2">
      <c r="N943" s="24" t="s">
        <v>824</v>
      </c>
      <c r="R943">
        <v>942</v>
      </c>
    </row>
    <row r="944" spans="1:18" ht="13.5" thickBot="1" x14ac:dyDescent="0.25">
      <c r="C944" s="4" t="s">
        <v>56</v>
      </c>
      <c r="D944" s="18"/>
      <c r="E944" s="4" t="s">
        <v>69</v>
      </c>
      <c r="F944" s="19"/>
      <c r="G944" s="4" t="s">
        <v>70</v>
      </c>
      <c r="H944" s="19"/>
      <c r="I944" s="20" t="s">
        <v>60</v>
      </c>
      <c r="J944" s="21" t="s">
        <v>62</v>
      </c>
      <c r="K944" s="22" t="s">
        <v>64</v>
      </c>
      <c r="N944" s="24" t="s">
        <v>824</v>
      </c>
      <c r="R944">
        <v>943</v>
      </c>
    </row>
    <row r="945" spans="1:18" ht="16.5" thickTop="1" thickBot="1" x14ac:dyDescent="0.3">
      <c r="A945" s="1">
        <v>141</v>
      </c>
      <c r="B945" s="47" t="s">
        <v>11</v>
      </c>
      <c r="C945" s="14">
        <v>100</v>
      </c>
      <c r="D945" s="7" t="s">
        <v>59</v>
      </c>
      <c r="E945" s="25">
        <f>$G945*C941</f>
        <v>8</v>
      </c>
      <c r="F945" s="3" t="s">
        <v>59</v>
      </c>
      <c r="G945" s="17">
        <v>0.8</v>
      </c>
      <c r="H945" s="3" t="s">
        <v>59</v>
      </c>
      <c r="I945" s="64">
        <f>E945*C942</f>
        <v>2400</v>
      </c>
      <c r="J945" s="65" t="s">
        <v>61</v>
      </c>
      <c r="K945" s="8">
        <f>I945/C945</f>
        <v>24</v>
      </c>
      <c r="N945" s="24" t="s">
        <v>824</v>
      </c>
      <c r="R945">
        <v>944</v>
      </c>
    </row>
    <row r="946" spans="1:18" ht="16.5" thickTop="1" thickBot="1" x14ac:dyDescent="0.3">
      <c r="A946" s="1">
        <v>145</v>
      </c>
      <c r="B946" s="47" t="s">
        <v>23</v>
      </c>
      <c r="C946" s="14">
        <v>100</v>
      </c>
      <c r="D946" s="7" t="s">
        <v>59</v>
      </c>
      <c r="E946" s="25">
        <f>$G946*C941</f>
        <v>8</v>
      </c>
      <c r="F946" s="3" t="s">
        <v>59</v>
      </c>
      <c r="G946" s="17">
        <v>0.8</v>
      </c>
      <c r="H946" s="3" t="s">
        <v>59</v>
      </c>
      <c r="I946" s="66">
        <f>E946*C942</f>
        <v>2400</v>
      </c>
      <c r="J946" s="10" t="s">
        <v>61</v>
      </c>
      <c r="K946" s="8">
        <f>I946/C946</f>
        <v>24</v>
      </c>
      <c r="N946" s="24" t="s">
        <v>824</v>
      </c>
      <c r="R946">
        <v>945</v>
      </c>
    </row>
    <row r="947" spans="1:18" ht="16.5" thickTop="1" thickBot="1" x14ac:dyDescent="0.3">
      <c r="A947" s="1">
        <v>134</v>
      </c>
      <c r="B947" s="78" t="s">
        <v>280</v>
      </c>
      <c r="C947" s="14">
        <v>100</v>
      </c>
      <c r="D947" s="7" t="s">
        <v>59</v>
      </c>
      <c r="E947" s="26">
        <f>$G947*C941</f>
        <v>2</v>
      </c>
      <c r="F947" s="3" t="s">
        <v>59</v>
      </c>
      <c r="G947" s="9">
        <v>0.2</v>
      </c>
      <c r="H947" s="3" t="s">
        <v>59</v>
      </c>
      <c r="I947" s="67">
        <f>E947*C942</f>
        <v>600</v>
      </c>
      <c r="J947" s="60" t="s">
        <v>61</v>
      </c>
      <c r="K947" s="15">
        <f>I947/C947</f>
        <v>6</v>
      </c>
      <c r="N947" s="24" t="s">
        <v>824</v>
      </c>
      <c r="R947">
        <v>946</v>
      </c>
    </row>
    <row r="948" spans="1:18" ht="15.75" thickTop="1" x14ac:dyDescent="0.25">
      <c r="B948" t="s">
        <v>180</v>
      </c>
      <c r="D948" s="7"/>
      <c r="E948" s="7"/>
      <c r="F948" s="7"/>
      <c r="G948" s="7"/>
      <c r="H948" s="7"/>
      <c r="I948" s="31"/>
      <c r="J948" s="6"/>
      <c r="K948" s="8">
        <f>C942-SUM(K945:K947)</f>
        <v>246</v>
      </c>
      <c r="N948" s="24" t="s">
        <v>824</v>
      </c>
      <c r="R948">
        <v>947</v>
      </c>
    </row>
    <row r="949" spans="1:18" s="13" customFormat="1" ht="7.5" customHeight="1" thickBot="1" x14ac:dyDescent="0.25">
      <c r="A949" s="34"/>
      <c r="N949" s="24" t="s">
        <v>824</v>
      </c>
      <c r="R949">
        <v>948</v>
      </c>
    </row>
    <row r="950" spans="1:18" ht="17.25" thickTop="1" thickBot="1" x14ac:dyDescent="0.3">
      <c r="A950" s="30">
        <v>81</v>
      </c>
      <c r="B950" s="30"/>
      <c r="G950" t="s">
        <v>333</v>
      </c>
      <c r="J950" s="33">
        <v>25</v>
      </c>
      <c r="K950" t="s">
        <v>334</v>
      </c>
      <c r="L950" s="79">
        <f>J950/C951</f>
        <v>2</v>
      </c>
      <c r="N950" s="24" t="s">
        <v>1974</v>
      </c>
      <c r="R950">
        <v>949</v>
      </c>
    </row>
    <row r="951" spans="1:18" ht="16.5" thickTop="1" thickBot="1" x14ac:dyDescent="0.25">
      <c r="A951" s="1">
        <f>A950</f>
        <v>81</v>
      </c>
      <c r="B951" s="27" t="s">
        <v>851</v>
      </c>
      <c r="C951" s="9">
        <v>12.5</v>
      </c>
      <c r="D951" t="s">
        <v>63</v>
      </c>
      <c r="G951" t="s">
        <v>332</v>
      </c>
      <c r="J951">
        <f>C952/(J950/C951)</f>
        <v>100</v>
      </c>
      <c r="K951" s="11"/>
      <c r="N951" s="24" t="s">
        <v>1974</v>
      </c>
      <c r="R951">
        <v>950</v>
      </c>
    </row>
    <row r="952" spans="1:18" ht="14.25" thickTop="1" thickBot="1" x14ac:dyDescent="0.25">
      <c r="B952" t="s">
        <v>55</v>
      </c>
      <c r="C952" s="9">
        <v>200</v>
      </c>
      <c r="D952" t="s">
        <v>53</v>
      </c>
      <c r="K952" s="12"/>
      <c r="N952" s="24" t="s">
        <v>1974</v>
      </c>
      <c r="R952">
        <v>951</v>
      </c>
    </row>
    <row r="953" spans="1:18" ht="4.5" customHeight="1" thickTop="1" x14ac:dyDescent="0.2">
      <c r="N953" s="24" t="s">
        <v>1974</v>
      </c>
      <c r="R953">
        <v>952</v>
      </c>
    </row>
    <row r="954" spans="1:18" ht="13.5" thickBot="1" x14ac:dyDescent="0.25">
      <c r="C954" s="4" t="s">
        <v>56</v>
      </c>
      <c r="D954" s="18"/>
      <c r="E954" s="4" t="s">
        <v>69</v>
      </c>
      <c r="F954" s="19"/>
      <c r="G954" s="4" t="s">
        <v>70</v>
      </c>
      <c r="H954" s="19"/>
      <c r="I954" s="20" t="s">
        <v>60</v>
      </c>
      <c r="J954" s="21" t="s">
        <v>62</v>
      </c>
      <c r="K954" s="22" t="s">
        <v>64</v>
      </c>
      <c r="N954" s="24" t="s">
        <v>1974</v>
      </c>
      <c r="R954">
        <v>953</v>
      </c>
    </row>
    <row r="955" spans="1:18" ht="16.5" thickTop="1" thickBot="1" x14ac:dyDescent="0.3">
      <c r="A955" s="1">
        <v>318</v>
      </c>
      <c r="B955" t="s">
        <v>830</v>
      </c>
      <c r="C955" s="14">
        <v>100</v>
      </c>
      <c r="D955" s="7" t="s">
        <v>59</v>
      </c>
      <c r="E955" s="25">
        <f>$G955*C951</f>
        <v>10</v>
      </c>
      <c r="F955" s="3" t="s">
        <v>59</v>
      </c>
      <c r="G955" s="17">
        <v>0.8</v>
      </c>
      <c r="H955" s="3" t="s">
        <v>59</v>
      </c>
      <c r="I955" s="64">
        <f>E955*C952</f>
        <v>2000</v>
      </c>
      <c r="J955" s="65" t="s">
        <v>61</v>
      </c>
      <c r="K955" s="8">
        <f>I955/C955</f>
        <v>20</v>
      </c>
      <c r="N955" s="24" t="s">
        <v>1974</v>
      </c>
      <c r="R955">
        <v>954</v>
      </c>
    </row>
    <row r="956" spans="1:18" ht="16.5" thickTop="1" thickBot="1" x14ac:dyDescent="0.3">
      <c r="A956" s="1">
        <v>319</v>
      </c>
      <c r="B956" s="47" t="s">
        <v>831</v>
      </c>
      <c r="C956" s="14">
        <v>100</v>
      </c>
      <c r="D956" s="7" t="s">
        <v>59</v>
      </c>
      <c r="E956" s="25">
        <f>$G956*C951</f>
        <v>10</v>
      </c>
      <c r="F956" s="3" t="s">
        <v>59</v>
      </c>
      <c r="G956" s="17">
        <v>0.8</v>
      </c>
      <c r="H956" s="3" t="s">
        <v>59</v>
      </c>
      <c r="I956" s="66">
        <f>E956*C952</f>
        <v>2000</v>
      </c>
      <c r="J956" s="10" t="s">
        <v>61</v>
      </c>
      <c r="K956" s="8">
        <f>I956/C956</f>
        <v>20</v>
      </c>
      <c r="N956" s="24" t="s">
        <v>1974</v>
      </c>
      <c r="R956">
        <v>955</v>
      </c>
    </row>
    <row r="957" spans="1:18" ht="16.5" thickTop="1" thickBot="1" x14ac:dyDescent="0.3">
      <c r="A957" s="1">
        <v>321</v>
      </c>
      <c r="B957" s="78" t="s">
        <v>835</v>
      </c>
      <c r="C957" s="14">
        <v>100</v>
      </c>
      <c r="D957" s="7" t="s">
        <v>59</v>
      </c>
      <c r="E957" s="26">
        <f>$G957*C951</f>
        <v>1</v>
      </c>
      <c r="F957" s="3" t="s">
        <v>59</v>
      </c>
      <c r="G957" s="9">
        <v>0.08</v>
      </c>
      <c r="H957" s="3" t="s">
        <v>59</v>
      </c>
      <c r="I957" s="67">
        <f>E957*C952</f>
        <v>200</v>
      </c>
      <c r="J957" s="60" t="s">
        <v>61</v>
      </c>
      <c r="K957" s="15">
        <f>I957/C957</f>
        <v>2</v>
      </c>
      <c r="N957" s="24" t="s">
        <v>1974</v>
      </c>
      <c r="R957">
        <v>956</v>
      </c>
    </row>
    <row r="958" spans="1:18" ht="15.75" thickTop="1" x14ac:dyDescent="0.25">
      <c r="B958" t="s">
        <v>180</v>
      </c>
      <c r="D958" s="7"/>
      <c r="E958" s="7"/>
      <c r="F958" s="7"/>
      <c r="G958" s="7"/>
      <c r="H958" s="7"/>
      <c r="I958" s="31"/>
      <c r="J958" s="6"/>
      <c r="K958" s="8">
        <f>C952-SUM(K955:K957)</f>
        <v>158</v>
      </c>
      <c r="N958" s="24" t="s">
        <v>1974</v>
      </c>
      <c r="R958">
        <v>957</v>
      </c>
    </row>
    <row r="959" spans="1:18" s="13" customFormat="1" ht="7.5" customHeight="1" thickBot="1" x14ac:dyDescent="0.25">
      <c r="A959" s="34"/>
      <c r="N959" s="24" t="s">
        <v>1974</v>
      </c>
      <c r="R959">
        <v>958</v>
      </c>
    </row>
    <row r="960" spans="1:18" ht="17.25" thickTop="1" thickBot="1" x14ac:dyDescent="0.3">
      <c r="A960" s="30">
        <v>82</v>
      </c>
      <c r="B960" s="30"/>
      <c r="G960" t="s">
        <v>333</v>
      </c>
      <c r="J960" s="33">
        <v>25</v>
      </c>
      <c r="K960" t="s">
        <v>334</v>
      </c>
      <c r="L960" s="79">
        <f>J960/C961</f>
        <v>2</v>
      </c>
      <c r="N960" s="24" t="s">
        <v>1970</v>
      </c>
      <c r="R960">
        <v>959</v>
      </c>
    </row>
    <row r="961" spans="1:18" ht="16.5" thickTop="1" thickBot="1" x14ac:dyDescent="0.25">
      <c r="A961" s="1">
        <f>A960</f>
        <v>82</v>
      </c>
      <c r="B961" s="27" t="s">
        <v>852</v>
      </c>
      <c r="C961" s="9">
        <v>12.5</v>
      </c>
      <c r="D961" t="s">
        <v>63</v>
      </c>
      <c r="G961" t="s">
        <v>332</v>
      </c>
      <c r="J961">
        <f>C962/(J960/C961)</f>
        <v>100</v>
      </c>
      <c r="K961" s="11"/>
      <c r="N961" s="24" t="s">
        <v>1970</v>
      </c>
      <c r="R961">
        <v>960</v>
      </c>
    </row>
    <row r="962" spans="1:18" ht="14.25" thickTop="1" thickBot="1" x14ac:dyDescent="0.25">
      <c r="B962" t="s">
        <v>55</v>
      </c>
      <c r="C962" s="9">
        <v>200</v>
      </c>
      <c r="D962" t="s">
        <v>53</v>
      </c>
      <c r="K962" s="12"/>
      <c r="N962" s="24" t="s">
        <v>1970</v>
      </c>
      <c r="R962">
        <v>961</v>
      </c>
    </row>
    <row r="963" spans="1:18" ht="4.5" customHeight="1" thickTop="1" x14ac:dyDescent="0.2">
      <c r="N963" s="24" t="s">
        <v>1970</v>
      </c>
      <c r="R963">
        <v>962</v>
      </c>
    </row>
    <row r="964" spans="1:18" ht="13.5" thickBot="1" x14ac:dyDescent="0.25">
      <c r="C964" s="4" t="s">
        <v>56</v>
      </c>
      <c r="D964" s="18"/>
      <c r="E964" s="4" t="s">
        <v>69</v>
      </c>
      <c r="F964" s="19"/>
      <c r="G964" s="4" t="s">
        <v>70</v>
      </c>
      <c r="H964" s="19"/>
      <c r="I964" s="20" t="s">
        <v>60</v>
      </c>
      <c r="J964" s="21" t="s">
        <v>62</v>
      </c>
      <c r="K964" s="22" t="s">
        <v>64</v>
      </c>
      <c r="N964" s="24" t="s">
        <v>1970</v>
      </c>
      <c r="R964">
        <v>963</v>
      </c>
    </row>
    <row r="965" spans="1:18" ht="16.5" thickTop="1" thickBot="1" x14ac:dyDescent="0.3">
      <c r="A965" s="1">
        <v>318</v>
      </c>
      <c r="B965" t="s">
        <v>830</v>
      </c>
      <c r="C965" s="14">
        <v>100</v>
      </c>
      <c r="D965" s="7" t="s">
        <v>59</v>
      </c>
      <c r="E965" s="25">
        <f>$G965*C961</f>
        <v>10</v>
      </c>
      <c r="F965" s="3" t="s">
        <v>59</v>
      </c>
      <c r="G965" s="17">
        <v>0.8</v>
      </c>
      <c r="H965" s="3" t="s">
        <v>59</v>
      </c>
      <c r="I965" s="64">
        <f>E965*C962</f>
        <v>2000</v>
      </c>
      <c r="J965" s="65" t="s">
        <v>61</v>
      </c>
      <c r="K965" s="8">
        <f>I965/C965</f>
        <v>20</v>
      </c>
      <c r="N965" s="24" t="s">
        <v>1970</v>
      </c>
      <c r="R965">
        <v>964</v>
      </c>
    </row>
    <row r="966" spans="1:18" ht="16.5" thickTop="1" thickBot="1" x14ac:dyDescent="0.3">
      <c r="A966" s="1">
        <v>320</v>
      </c>
      <c r="B966" s="47" t="s">
        <v>833</v>
      </c>
      <c r="C966" s="14">
        <v>100</v>
      </c>
      <c r="D966" s="7" t="s">
        <v>59</v>
      </c>
      <c r="E966" s="25">
        <f>$G966*C961</f>
        <v>10</v>
      </c>
      <c r="F966" s="3" t="s">
        <v>59</v>
      </c>
      <c r="G966" s="17">
        <v>0.8</v>
      </c>
      <c r="H966" s="3" t="s">
        <v>59</v>
      </c>
      <c r="I966" s="66">
        <f>E966*C962</f>
        <v>2000</v>
      </c>
      <c r="J966" s="10" t="s">
        <v>61</v>
      </c>
      <c r="K966" s="8">
        <f>I966/C966</f>
        <v>20</v>
      </c>
      <c r="N966" s="24" t="s">
        <v>1970</v>
      </c>
      <c r="R966">
        <v>965</v>
      </c>
    </row>
    <row r="967" spans="1:18" ht="16.5" thickTop="1" thickBot="1" x14ac:dyDescent="0.3">
      <c r="A967" s="1">
        <v>322</v>
      </c>
      <c r="B967" s="78" t="s">
        <v>836</v>
      </c>
      <c r="C967" s="14">
        <v>100</v>
      </c>
      <c r="D967" s="7" t="s">
        <v>59</v>
      </c>
      <c r="E967" s="26">
        <f>$G967*C961</f>
        <v>1</v>
      </c>
      <c r="F967" s="3" t="s">
        <v>59</v>
      </c>
      <c r="G967" s="9">
        <v>0.08</v>
      </c>
      <c r="H967" s="3" t="s">
        <v>59</v>
      </c>
      <c r="I967" s="67">
        <f>E967*C962</f>
        <v>200</v>
      </c>
      <c r="J967" s="60" t="s">
        <v>61</v>
      </c>
      <c r="K967" s="15">
        <f>I967/C967</f>
        <v>2</v>
      </c>
      <c r="N967" s="24" t="s">
        <v>1970</v>
      </c>
      <c r="R967">
        <v>966</v>
      </c>
    </row>
    <row r="968" spans="1:18" ht="15.75" thickTop="1" x14ac:dyDescent="0.25">
      <c r="B968" t="s">
        <v>180</v>
      </c>
      <c r="D968" s="7"/>
      <c r="E968" s="7"/>
      <c r="F968" s="7"/>
      <c r="G968" s="7"/>
      <c r="H968" s="7"/>
      <c r="I968" s="31"/>
      <c r="J968" s="6"/>
      <c r="K968" s="8">
        <f>C962-SUM(K965:K967)</f>
        <v>158</v>
      </c>
      <c r="N968" s="24" t="s">
        <v>1970</v>
      </c>
      <c r="R968">
        <v>967</v>
      </c>
    </row>
    <row r="969" spans="1:18" s="13" customFormat="1" ht="7.5" customHeight="1" thickBot="1" x14ac:dyDescent="0.25">
      <c r="A969" s="34"/>
      <c r="N969" s="24" t="s">
        <v>1970</v>
      </c>
      <c r="R969">
        <v>968</v>
      </c>
    </row>
    <row r="970" spans="1:18" ht="17.25" thickTop="1" thickBot="1" x14ac:dyDescent="0.3">
      <c r="A970" s="30">
        <v>83</v>
      </c>
      <c r="B970" s="30"/>
      <c r="G970" t="s">
        <v>333</v>
      </c>
      <c r="J970" s="33">
        <v>25</v>
      </c>
      <c r="K970" t="s">
        <v>334</v>
      </c>
      <c r="L970" s="79">
        <f>J970/C971</f>
        <v>2.5</v>
      </c>
      <c r="N970" s="24" t="s">
        <v>824</v>
      </c>
      <c r="R970">
        <v>969</v>
      </c>
    </row>
    <row r="971" spans="1:18" ht="16.5" thickTop="1" thickBot="1" x14ac:dyDescent="0.25">
      <c r="A971" s="1">
        <f>A970</f>
        <v>83</v>
      </c>
      <c r="B971" s="27" t="s">
        <v>825</v>
      </c>
      <c r="C971" s="9">
        <v>10</v>
      </c>
      <c r="D971" t="s">
        <v>63</v>
      </c>
      <c r="G971" t="s">
        <v>332</v>
      </c>
      <c r="J971">
        <f>C972/(J970/C971)</f>
        <v>120</v>
      </c>
      <c r="K971" s="11"/>
      <c r="N971" s="24" t="s">
        <v>824</v>
      </c>
      <c r="R971">
        <v>970</v>
      </c>
    </row>
    <row r="972" spans="1:18" ht="14.25" thickTop="1" thickBot="1" x14ac:dyDescent="0.25">
      <c r="B972" t="s">
        <v>55</v>
      </c>
      <c r="C972" s="9">
        <v>300</v>
      </c>
      <c r="D972" t="s">
        <v>53</v>
      </c>
      <c r="K972" s="12"/>
      <c r="N972" s="24" t="s">
        <v>824</v>
      </c>
      <c r="R972">
        <v>971</v>
      </c>
    </row>
    <row r="973" spans="1:18" ht="4.5" customHeight="1" thickTop="1" x14ac:dyDescent="0.2">
      <c r="N973" s="24" t="s">
        <v>824</v>
      </c>
      <c r="R973">
        <v>972</v>
      </c>
    </row>
    <row r="974" spans="1:18" ht="13.5" thickBot="1" x14ac:dyDescent="0.25">
      <c r="C974" s="4" t="s">
        <v>56</v>
      </c>
      <c r="D974" s="18"/>
      <c r="E974" s="4" t="s">
        <v>69</v>
      </c>
      <c r="F974" s="19"/>
      <c r="G974" s="4" t="s">
        <v>70</v>
      </c>
      <c r="H974" s="19"/>
      <c r="I974" s="20" t="s">
        <v>60</v>
      </c>
      <c r="J974" s="21" t="s">
        <v>62</v>
      </c>
      <c r="K974" s="22" t="s">
        <v>64</v>
      </c>
      <c r="N974" s="24" t="s">
        <v>824</v>
      </c>
      <c r="R974">
        <v>973</v>
      </c>
    </row>
    <row r="975" spans="1:18" ht="16.5" thickTop="1" thickBot="1" x14ac:dyDescent="0.3">
      <c r="A975" s="1">
        <v>142</v>
      </c>
      <c r="B975" s="47" t="s">
        <v>14</v>
      </c>
      <c r="C975" s="14">
        <v>100</v>
      </c>
      <c r="D975" s="7" t="s">
        <v>59</v>
      </c>
      <c r="E975" s="25">
        <f>$G975*C971</f>
        <v>8</v>
      </c>
      <c r="F975" s="3" t="s">
        <v>59</v>
      </c>
      <c r="G975" s="17">
        <v>0.8</v>
      </c>
      <c r="H975" s="3" t="s">
        <v>59</v>
      </c>
      <c r="I975" s="64">
        <f>E975*C972</f>
        <v>2400</v>
      </c>
      <c r="J975" s="65" t="s">
        <v>61</v>
      </c>
      <c r="K975" s="8">
        <f>I975/C975</f>
        <v>24</v>
      </c>
      <c r="N975" s="24" t="s">
        <v>824</v>
      </c>
      <c r="R975">
        <v>974</v>
      </c>
    </row>
    <row r="976" spans="1:18" ht="16.5" thickTop="1" thickBot="1" x14ac:dyDescent="0.3">
      <c r="A976" s="1">
        <v>144</v>
      </c>
      <c r="B976" s="47" t="s">
        <v>20</v>
      </c>
      <c r="C976" s="14">
        <v>100</v>
      </c>
      <c r="D976" s="7" t="s">
        <v>59</v>
      </c>
      <c r="E976" s="25">
        <f>$G976*C971</f>
        <v>8</v>
      </c>
      <c r="F976" s="3" t="s">
        <v>59</v>
      </c>
      <c r="G976" s="17">
        <v>0.8</v>
      </c>
      <c r="H976" s="3" t="s">
        <v>59</v>
      </c>
      <c r="I976" s="66">
        <f>E976*C972</f>
        <v>2400</v>
      </c>
      <c r="J976" s="10" t="s">
        <v>61</v>
      </c>
      <c r="K976" s="8">
        <f>I976/C976</f>
        <v>24</v>
      </c>
      <c r="N976" s="24" t="s">
        <v>824</v>
      </c>
      <c r="R976">
        <v>975</v>
      </c>
    </row>
    <row r="977" spans="1:18" ht="15.75" thickTop="1" x14ac:dyDescent="0.25">
      <c r="B977" t="s">
        <v>180</v>
      </c>
      <c r="D977" s="7"/>
      <c r="E977" s="7"/>
      <c r="F977" s="7"/>
      <c r="G977" s="7"/>
      <c r="H977" s="7"/>
      <c r="I977" s="31"/>
      <c r="J977" s="6"/>
      <c r="K977" s="8">
        <f>C972-SUM(K975:K976)</f>
        <v>252</v>
      </c>
      <c r="N977" s="24" t="s">
        <v>824</v>
      </c>
      <c r="R977">
        <v>976</v>
      </c>
    </row>
    <row r="978" spans="1:18" s="13" customFormat="1" ht="7.5" customHeight="1" thickBot="1" x14ac:dyDescent="0.25">
      <c r="A978" s="34"/>
      <c r="N978" s="24" t="s">
        <v>824</v>
      </c>
      <c r="R978">
        <v>977</v>
      </c>
    </row>
    <row r="979" spans="1:18" ht="17.25" thickTop="1" thickBot="1" x14ac:dyDescent="0.3">
      <c r="A979" s="30">
        <v>84</v>
      </c>
      <c r="B979" s="30"/>
      <c r="G979" t="s">
        <v>333</v>
      </c>
      <c r="J979" s="33">
        <v>25</v>
      </c>
      <c r="K979" t="s">
        <v>334</v>
      </c>
      <c r="L979" s="79">
        <f>J979/C980</f>
        <v>2.5</v>
      </c>
      <c r="N979" s="24" t="s">
        <v>52</v>
      </c>
      <c r="R979">
        <v>978</v>
      </c>
    </row>
    <row r="980" spans="1:18" ht="16.5" thickTop="1" thickBot="1" x14ac:dyDescent="0.25">
      <c r="A980" s="1">
        <f>A979</f>
        <v>84</v>
      </c>
      <c r="B980" s="27" t="s">
        <v>873</v>
      </c>
      <c r="C980" s="9">
        <v>10</v>
      </c>
      <c r="D980" t="s">
        <v>63</v>
      </c>
      <c r="G980" t="s">
        <v>332</v>
      </c>
      <c r="J980">
        <f>C981/(J979/C980)</f>
        <v>120</v>
      </c>
      <c r="K980" s="11"/>
      <c r="N980" s="24" t="s">
        <v>52</v>
      </c>
      <c r="R980">
        <v>979</v>
      </c>
    </row>
    <row r="981" spans="1:18" ht="14.25" thickTop="1" thickBot="1" x14ac:dyDescent="0.25">
      <c r="B981" t="s">
        <v>55</v>
      </c>
      <c r="C981" s="9">
        <v>300</v>
      </c>
      <c r="D981" t="s">
        <v>334</v>
      </c>
      <c r="K981" s="12"/>
      <c r="N981" s="24" t="s">
        <v>52</v>
      </c>
      <c r="R981">
        <v>980</v>
      </c>
    </row>
    <row r="982" spans="1:18" ht="6.75" customHeight="1" thickTop="1" x14ac:dyDescent="0.2">
      <c r="N982" s="24" t="s">
        <v>52</v>
      </c>
      <c r="R982">
        <v>981</v>
      </c>
    </row>
    <row r="983" spans="1:18" ht="29.25" customHeight="1" x14ac:dyDescent="0.2">
      <c r="C983" s="487" t="s">
        <v>284</v>
      </c>
      <c r="D983" s="488"/>
      <c r="E983" s="489" t="s">
        <v>285</v>
      </c>
      <c r="F983" s="487"/>
      <c r="G983" s="490" t="s">
        <v>286</v>
      </c>
      <c r="H983" s="491"/>
      <c r="I983" s="20" t="s">
        <v>287</v>
      </c>
      <c r="J983" s="21"/>
      <c r="K983" s="39" t="s">
        <v>288</v>
      </c>
      <c r="N983" s="24" t="s">
        <v>52</v>
      </c>
      <c r="R983">
        <v>982</v>
      </c>
    </row>
    <row r="984" spans="1:18" ht="15.75" thickBot="1" x14ac:dyDescent="0.3">
      <c r="A984" s="1">
        <v>323</v>
      </c>
      <c r="B984" s="47" t="s">
        <v>855</v>
      </c>
      <c r="C984" s="16">
        <v>100</v>
      </c>
      <c r="D984" s="7" t="s">
        <v>179</v>
      </c>
      <c r="E984" s="37">
        <f>G984*C980</f>
        <v>8</v>
      </c>
      <c r="F984" s="3" t="s">
        <v>179</v>
      </c>
      <c r="G984" s="36">
        <v>0.8</v>
      </c>
      <c r="H984" s="3" t="s">
        <v>179</v>
      </c>
      <c r="I984" s="23">
        <f>E984*C981</f>
        <v>2400</v>
      </c>
      <c r="J984" s="10" t="s">
        <v>61</v>
      </c>
      <c r="K984" s="15">
        <f>I984/C984</f>
        <v>24</v>
      </c>
      <c r="N984" s="24" t="s">
        <v>52</v>
      </c>
      <c r="R984">
        <v>983</v>
      </c>
    </row>
    <row r="985" spans="1:18" ht="16.5" thickTop="1" thickBot="1" x14ac:dyDescent="0.3">
      <c r="A985" s="1">
        <v>324</v>
      </c>
      <c r="B985" s="47" t="s">
        <v>858</v>
      </c>
      <c r="C985" s="16">
        <v>100</v>
      </c>
      <c r="D985" s="7" t="s">
        <v>179</v>
      </c>
      <c r="E985" s="37">
        <f>G985*C980</f>
        <v>8</v>
      </c>
      <c r="F985" s="3" t="s">
        <v>179</v>
      </c>
      <c r="G985" s="36">
        <v>0.8</v>
      </c>
      <c r="H985" s="3" t="s">
        <v>179</v>
      </c>
      <c r="I985" s="23">
        <f>E985*C981</f>
        <v>2400</v>
      </c>
      <c r="J985" s="10" t="s">
        <v>61</v>
      </c>
      <c r="K985" s="15">
        <f>I985/C985</f>
        <v>24</v>
      </c>
      <c r="N985" s="24" t="s">
        <v>52</v>
      </c>
      <c r="R985">
        <v>984</v>
      </c>
    </row>
    <row r="986" spans="1:18" ht="15.75" thickTop="1" x14ac:dyDescent="0.25">
      <c r="B986" t="s">
        <v>180</v>
      </c>
      <c r="D986" s="3"/>
      <c r="F986" s="3"/>
      <c r="H986" s="3"/>
      <c r="I986" s="2"/>
      <c r="J986" s="6"/>
      <c r="K986" s="8">
        <f>C981-SUM(K984:K985)</f>
        <v>252</v>
      </c>
      <c r="N986" s="24" t="s">
        <v>52</v>
      </c>
      <c r="R986">
        <v>985</v>
      </c>
    </row>
    <row r="987" spans="1:18" s="13" customFormat="1" ht="6" customHeight="1" thickBot="1" x14ac:dyDescent="0.25">
      <c r="A987" s="34"/>
      <c r="N987" s="24" t="s">
        <v>52</v>
      </c>
      <c r="R987">
        <v>986</v>
      </c>
    </row>
    <row r="988" spans="1:18" ht="17.25" thickTop="1" thickBot="1" x14ac:dyDescent="0.3">
      <c r="A988" s="30">
        <v>85</v>
      </c>
      <c r="B988" s="30"/>
      <c r="G988" t="s">
        <v>333</v>
      </c>
      <c r="J988" s="33">
        <v>25</v>
      </c>
      <c r="K988" t="s">
        <v>334</v>
      </c>
      <c r="L988" s="79">
        <f>J988/C989</f>
        <v>2.5</v>
      </c>
      <c r="N988" s="24" t="s">
        <v>52</v>
      </c>
      <c r="R988">
        <v>987</v>
      </c>
    </row>
    <row r="989" spans="1:18" ht="16.5" thickTop="1" thickBot="1" x14ac:dyDescent="0.25">
      <c r="A989" s="1">
        <f>A988</f>
        <v>85</v>
      </c>
      <c r="B989" s="27" t="s">
        <v>874</v>
      </c>
      <c r="C989" s="9">
        <v>10</v>
      </c>
      <c r="D989" t="s">
        <v>63</v>
      </c>
      <c r="G989" t="s">
        <v>332</v>
      </c>
      <c r="J989">
        <f>C990/(J988/C989)</f>
        <v>120</v>
      </c>
      <c r="K989" s="11"/>
      <c r="N989" s="24" t="s">
        <v>52</v>
      </c>
      <c r="R989">
        <v>988</v>
      </c>
    </row>
    <row r="990" spans="1:18" ht="14.25" thickTop="1" thickBot="1" x14ac:dyDescent="0.25">
      <c r="B990" t="s">
        <v>55</v>
      </c>
      <c r="C990" s="9">
        <v>300</v>
      </c>
      <c r="D990" t="s">
        <v>334</v>
      </c>
      <c r="K990" s="12"/>
      <c r="N990" s="24" t="s">
        <v>52</v>
      </c>
      <c r="R990">
        <v>989</v>
      </c>
    </row>
    <row r="991" spans="1:18" ht="6.75" customHeight="1" thickTop="1" x14ac:dyDescent="0.2">
      <c r="N991" s="24" t="s">
        <v>52</v>
      </c>
      <c r="R991">
        <v>990</v>
      </c>
    </row>
    <row r="992" spans="1:18" ht="29.25" customHeight="1" x14ac:dyDescent="0.2">
      <c r="C992" s="487" t="s">
        <v>284</v>
      </c>
      <c r="D992" s="488"/>
      <c r="E992" s="489" t="s">
        <v>285</v>
      </c>
      <c r="F992" s="487"/>
      <c r="G992" s="490" t="s">
        <v>286</v>
      </c>
      <c r="H992" s="491"/>
      <c r="I992" s="20" t="s">
        <v>287</v>
      </c>
      <c r="J992" s="21"/>
      <c r="K992" s="39" t="s">
        <v>288</v>
      </c>
      <c r="N992" s="24" t="s">
        <v>52</v>
      </c>
      <c r="R992">
        <v>991</v>
      </c>
    </row>
    <row r="993" spans="1:18" ht="15.75" thickBot="1" x14ac:dyDescent="0.3">
      <c r="A993" s="1">
        <v>325</v>
      </c>
      <c r="B993" s="47" t="s">
        <v>861</v>
      </c>
      <c r="C993" s="16">
        <v>100</v>
      </c>
      <c r="D993" s="7" t="s">
        <v>179</v>
      </c>
      <c r="E993" s="37">
        <f>G993*C989</f>
        <v>8</v>
      </c>
      <c r="F993" s="3" t="s">
        <v>179</v>
      </c>
      <c r="G993" s="36">
        <v>0.8</v>
      </c>
      <c r="H993" s="3" t="s">
        <v>179</v>
      </c>
      <c r="I993" s="23">
        <f>E993*C990</f>
        <v>2400</v>
      </c>
      <c r="J993" s="10" t="s">
        <v>61</v>
      </c>
      <c r="K993" s="15">
        <f>I993/C993</f>
        <v>24</v>
      </c>
      <c r="N993" s="24" t="s">
        <v>52</v>
      </c>
      <c r="R993">
        <v>992</v>
      </c>
    </row>
    <row r="994" spans="1:18" ht="16.5" thickTop="1" thickBot="1" x14ac:dyDescent="0.3">
      <c r="A994" s="1">
        <v>328</v>
      </c>
      <c r="B994" s="47" t="s">
        <v>870</v>
      </c>
      <c r="C994" s="16">
        <v>100</v>
      </c>
      <c r="D994" s="7" t="s">
        <v>179</v>
      </c>
      <c r="E994" s="37">
        <f>G994*C989</f>
        <v>8</v>
      </c>
      <c r="F994" s="3" t="s">
        <v>179</v>
      </c>
      <c r="G994" s="36">
        <v>0.8</v>
      </c>
      <c r="H994" s="3" t="s">
        <v>179</v>
      </c>
      <c r="I994" s="23">
        <f>E994*C990</f>
        <v>2400</v>
      </c>
      <c r="J994" s="10" t="s">
        <v>61</v>
      </c>
      <c r="K994" s="15">
        <f>I994/C994</f>
        <v>24</v>
      </c>
      <c r="N994" s="24" t="s">
        <v>52</v>
      </c>
      <c r="R994">
        <v>993</v>
      </c>
    </row>
    <row r="995" spans="1:18" ht="15.75" thickTop="1" x14ac:dyDescent="0.25">
      <c r="B995" t="s">
        <v>180</v>
      </c>
      <c r="D995" s="3"/>
      <c r="F995" s="3"/>
      <c r="H995" s="3"/>
      <c r="I995" s="2"/>
      <c r="J995" s="6"/>
      <c r="K995" s="8">
        <f>C990-SUM(K993:K994)</f>
        <v>252</v>
      </c>
      <c r="N995" s="24" t="s">
        <v>52</v>
      </c>
      <c r="R995">
        <v>994</v>
      </c>
    </row>
    <row r="996" spans="1:18" s="13" customFormat="1" ht="6" customHeight="1" thickBot="1" x14ac:dyDescent="0.25">
      <c r="A996" s="34"/>
      <c r="N996" s="24" t="s">
        <v>52</v>
      </c>
      <c r="R996">
        <v>995</v>
      </c>
    </row>
    <row r="997" spans="1:18" ht="17.25" thickTop="1" thickBot="1" x14ac:dyDescent="0.3">
      <c r="A997" s="30">
        <v>86</v>
      </c>
      <c r="B997" s="30"/>
      <c r="G997" t="s">
        <v>333</v>
      </c>
      <c r="J997" s="33">
        <v>25</v>
      </c>
      <c r="K997" t="s">
        <v>334</v>
      </c>
      <c r="L997" s="79">
        <f>J997/C998</f>
        <v>2.5</v>
      </c>
      <c r="N997" s="24" t="s">
        <v>52</v>
      </c>
      <c r="R997">
        <v>996</v>
      </c>
    </row>
    <row r="998" spans="1:18" ht="16.5" thickTop="1" thickBot="1" x14ac:dyDescent="0.25">
      <c r="A998" s="1">
        <f>A997</f>
        <v>86</v>
      </c>
      <c r="B998" s="27" t="s">
        <v>875</v>
      </c>
      <c r="C998" s="9">
        <v>10</v>
      </c>
      <c r="D998" t="s">
        <v>63</v>
      </c>
      <c r="G998" t="s">
        <v>332</v>
      </c>
      <c r="J998">
        <f>C999/(J997/C998)</f>
        <v>40</v>
      </c>
      <c r="K998" s="11"/>
      <c r="N998" s="24" t="s">
        <v>52</v>
      </c>
      <c r="R998">
        <v>997</v>
      </c>
    </row>
    <row r="999" spans="1:18" ht="14.25" thickTop="1" thickBot="1" x14ac:dyDescent="0.25">
      <c r="B999" t="s">
        <v>55</v>
      </c>
      <c r="C999" s="9">
        <v>100</v>
      </c>
      <c r="D999" t="s">
        <v>334</v>
      </c>
      <c r="K999" s="12"/>
      <c r="N999" s="24" t="s">
        <v>52</v>
      </c>
      <c r="R999">
        <v>998</v>
      </c>
    </row>
    <row r="1000" spans="1:18" ht="6.75" customHeight="1" thickTop="1" x14ac:dyDescent="0.2">
      <c r="C1000" t="s">
        <v>2043</v>
      </c>
      <c r="N1000" s="24" t="s">
        <v>52</v>
      </c>
      <c r="R1000">
        <v>999</v>
      </c>
    </row>
    <row r="1001" spans="1:18" ht="29.25" customHeight="1" x14ac:dyDescent="0.2">
      <c r="C1001" s="487" t="s">
        <v>284</v>
      </c>
      <c r="D1001" s="488"/>
      <c r="E1001" s="489" t="s">
        <v>285</v>
      </c>
      <c r="F1001" s="487"/>
      <c r="G1001" s="490" t="s">
        <v>286</v>
      </c>
      <c r="H1001" s="491"/>
      <c r="I1001" s="20" t="s">
        <v>287</v>
      </c>
      <c r="J1001" s="21"/>
      <c r="K1001" s="39" t="s">
        <v>288</v>
      </c>
      <c r="N1001" s="24" t="s">
        <v>52</v>
      </c>
      <c r="R1001">
        <v>1000</v>
      </c>
    </row>
    <row r="1002" spans="1:18" ht="15.75" thickBot="1" x14ac:dyDescent="0.3">
      <c r="A1002" s="1">
        <v>326</v>
      </c>
      <c r="B1002" s="47" t="s">
        <v>864</v>
      </c>
      <c r="C1002" s="16">
        <v>100</v>
      </c>
      <c r="D1002" s="7" t="s">
        <v>179</v>
      </c>
      <c r="E1002" s="37">
        <f>G1002*C998</f>
        <v>8</v>
      </c>
      <c r="F1002" s="3" t="s">
        <v>179</v>
      </c>
      <c r="G1002" s="36">
        <v>0.8</v>
      </c>
      <c r="H1002" s="3" t="s">
        <v>179</v>
      </c>
      <c r="I1002" s="23">
        <f>E1002*C999</f>
        <v>800</v>
      </c>
      <c r="J1002" s="10" t="s">
        <v>61</v>
      </c>
      <c r="K1002" s="15">
        <f>I1002/C1002</f>
        <v>8</v>
      </c>
      <c r="N1002" s="24" t="s">
        <v>52</v>
      </c>
      <c r="R1002">
        <v>1001</v>
      </c>
    </row>
    <row r="1003" spans="1:18" ht="16.5" thickTop="1" thickBot="1" x14ac:dyDescent="0.3">
      <c r="A1003" s="1">
        <v>327</v>
      </c>
      <c r="B1003" s="47" t="s">
        <v>867</v>
      </c>
      <c r="C1003" s="16">
        <v>100</v>
      </c>
      <c r="D1003" s="7" t="s">
        <v>179</v>
      </c>
      <c r="E1003" s="37">
        <f>G1003*C998</f>
        <v>8</v>
      </c>
      <c r="F1003" s="3" t="s">
        <v>179</v>
      </c>
      <c r="G1003" s="36">
        <v>0.8</v>
      </c>
      <c r="H1003" s="3" t="s">
        <v>179</v>
      </c>
      <c r="I1003" s="23">
        <f>E1003*C999</f>
        <v>800</v>
      </c>
      <c r="J1003" s="10" t="s">
        <v>61</v>
      </c>
      <c r="K1003" s="15">
        <f>I1003/C1003</f>
        <v>8</v>
      </c>
      <c r="N1003" s="24" t="s">
        <v>52</v>
      </c>
      <c r="R1003">
        <v>1002</v>
      </c>
    </row>
    <row r="1004" spans="1:18" ht="15.75" thickTop="1" x14ac:dyDescent="0.25">
      <c r="B1004" t="s">
        <v>180</v>
      </c>
      <c r="D1004" s="3"/>
      <c r="F1004" s="3"/>
      <c r="H1004" s="3"/>
      <c r="I1004" s="2"/>
      <c r="J1004" s="6"/>
      <c r="K1004" s="8">
        <f>C999-SUM(K1002:K1003)</f>
        <v>84</v>
      </c>
      <c r="N1004" s="24" t="s">
        <v>52</v>
      </c>
      <c r="R1004">
        <v>1003</v>
      </c>
    </row>
    <row r="1005" spans="1:18" s="13" customFormat="1" ht="6" customHeight="1" thickBot="1" x14ac:dyDescent="0.25">
      <c r="A1005" s="34"/>
      <c r="N1005" s="24" t="s">
        <v>52</v>
      </c>
      <c r="R1005">
        <v>1004</v>
      </c>
    </row>
    <row r="1006" spans="1:18" ht="17.25" thickTop="1" thickBot="1" x14ac:dyDescent="0.3">
      <c r="A1006" s="30">
        <v>87</v>
      </c>
      <c r="B1006" s="30"/>
      <c r="G1006" t="s">
        <v>333</v>
      </c>
      <c r="J1006" s="33">
        <v>25</v>
      </c>
      <c r="K1006" t="s">
        <v>334</v>
      </c>
      <c r="L1006" s="79">
        <f>J1006/C1007</f>
        <v>2.5</v>
      </c>
      <c r="N1006" s="24" t="s">
        <v>52</v>
      </c>
      <c r="R1006">
        <v>1005</v>
      </c>
    </row>
    <row r="1007" spans="1:18" ht="16.5" thickTop="1" thickBot="1" x14ac:dyDescent="0.25">
      <c r="A1007" s="1">
        <f>A1006</f>
        <v>87</v>
      </c>
      <c r="B1007" s="27" t="s">
        <v>876</v>
      </c>
      <c r="C1007" s="9">
        <v>10</v>
      </c>
      <c r="D1007" t="s">
        <v>63</v>
      </c>
      <c r="G1007" t="s">
        <v>332</v>
      </c>
      <c r="J1007">
        <f>C1008/(J1006/C1007)</f>
        <v>40</v>
      </c>
      <c r="K1007" s="11"/>
      <c r="N1007" s="24" t="s">
        <v>52</v>
      </c>
      <c r="R1007">
        <v>1006</v>
      </c>
    </row>
    <row r="1008" spans="1:18" ht="14.25" thickTop="1" thickBot="1" x14ac:dyDescent="0.25">
      <c r="B1008" t="s">
        <v>55</v>
      </c>
      <c r="C1008" s="9">
        <v>100</v>
      </c>
      <c r="D1008" t="s">
        <v>334</v>
      </c>
      <c r="K1008" s="12"/>
      <c r="N1008" s="24" t="s">
        <v>52</v>
      </c>
      <c r="R1008">
        <v>1007</v>
      </c>
    </row>
    <row r="1009" spans="1:18" ht="6.75" customHeight="1" thickTop="1" x14ac:dyDescent="0.2">
      <c r="N1009" s="24" t="s">
        <v>52</v>
      </c>
      <c r="R1009">
        <v>1008</v>
      </c>
    </row>
    <row r="1010" spans="1:18" ht="29.25" customHeight="1" x14ac:dyDescent="0.2">
      <c r="C1010" s="487" t="s">
        <v>284</v>
      </c>
      <c r="D1010" s="488"/>
      <c r="E1010" s="489" t="s">
        <v>285</v>
      </c>
      <c r="F1010" s="487"/>
      <c r="G1010" s="490" t="s">
        <v>286</v>
      </c>
      <c r="H1010" s="491"/>
      <c r="I1010" s="20" t="s">
        <v>287</v>
      </c>
      <c r="J1010" s="21"/>
      <c r="K1010" s="39" t="s">
        <v>288</v>
      </c>
      <c r="N1010" s="24" t="s">
        <v>52</v>
      </c>
      <c r="R1010">
        <v>1009</v>
      </c>
    </row>
    <row r="1011" spans="1:18" ht="15.75" thickBot="1" x14ac:dyDescent="0.3">
      <c r="A1011" s="1">
        <v>1</v>
      </c>
      <c r="B1011" s="47" t="s">
        <v>427</v>
      </c>
      <c r="C1011" s="16">
        <v>100</v>
      </c>
      <c r="D1011" s="7" t="s">
        <v>179</v>
      </c>
      <c r="E1011" s="37">
        <f>G1011*C1007</f>
        <v>8</v>
      </c>
      <c r="F1011" s="3" t="s">
        <v>179</v>
      </c>
      <c r="G1011" s="36">
        <v>0.8</v>
      </c>
      <c r="H1011" s="3" t="s">
        <v>179</v>
      </c>
      <c r="I1011" s="23">
        <f>E1011*C1008</f>
        <v>800</v>
      </c>
      <c r="J1011" s="10" t="s">
        <v>61</v>
      </c>
      <c r="K1011" s="15">
        <f>I1011/C1011</f>
        <v>8</v>
      </c>
      <c r="N1011" s="24" t="s">
        <v>52</v>
      </c>
      <c r="R1011">
        <v>1010</v>
      </c>
    </row>
    <row r="1012" spans="1:18" ht="16.5" thickTop="1" thickBot="1" x14ac:dyDescent="0.3">
      <c r="A1012" s="1">
        <v>328</v>
      </c>
      <c r="B1012" s="47" t="s">
        <v>870</v>
      </c>
      <c r="C1012" s="16">
        <v>100</v>
      </c>
      <c r="D1012" s="7" t="s">
        <v>179</v>
      </c>
      <c r="E1012" s="37">
        <f>G1012*C1007</f>
        <v>8</v>
      </c>
      <c r="F1012" s="3" t="s">
        <v>179</v>
      </c>
      <c r="G1012" s="36">
        <v>0.8</v>
      </c>
      <c r="H1012" s="3" t="s">
        <v>179</v>
      </c>
      <c r="I1012" s="23">
        <f>E1012*C1008</f>
        <v>800</v>
      </c>
      <c r="J1012" s="10" t="s">
        <v>61</v>
      </c>
      <c r="K1012" s="15">
        <f>I1012/C1012</f>
        <v>8</v>
      </c>
      <c r="N1012" s="24" t="s">
        <v>52</v>
      </c>
      <c r="R1012">
        <v>1011</v>
      </c>
    </row>
    <row r="1013" spans="1:18" ht="15.75" thickTop="1" x14ac:dyDescent="0.25">
      <c r="B1013" t="s">
        <v>180</v>
      </c>
      <c r="D1013" s="3"/>
      <c r="F1013" s="3"/>
      <c r="H1013" s="3"/>
      <c r="I1013" s="2"/>
      <c r="J1013" s="6"/>
      <c r="K1013" s="8">
        <f>C1008-SUM(K1011:K1012)</f>
        <v>84</v>
      </c>
      <c r="N1013" s="24" t="s">
        <v>52</v>
      </c>
      <c r="R1013">
        <v>1012</v>
      </c>
    </row>
    <row r="1014" spans="1:18" s="13" customFormat="1" ht="6" customHeight="1" thickBot="1" x14ac:dyDescent="0.25">
      <c r="A1014" s="34"/>
      <c r="N1014" s="24" t="s">
        <v>52</v>
      </c>
      <c r="R1014">
        <v>1013</v>
      </c>
    </row>
    <row r="1015" spans="1:18" ht="17.25" thickTop="1" thickBot="1" x14ac:dyDescent="0.3">
      <c r="A1015" s="30">
        <v>88</v>
      </c>
      <c r="B1015" s="30"/>
      <c r="G1015" t="s">
        <v>333</v>
      </c>
      <c r="J1015" s="33">
        <v>25</v>
      </c>
      <c r="K1015" t="s">
        <v>334</v>
      </c>
      <c r="L1015" s="79">
        <f>J1015/C1016</f>
        <v>2.5</v>
      </c>
      <c r="N1015" s="24" t="s">
        <v>52</v>
      </c>
      <c r="R1015">
        <v>1014</v>
      </c>
    </row>
    <row r="1016" spans="1:18" ht="16.5" thickTop="1" thickBot="1" x14ac:dyDescent="0.25">
      <c r="A1016" s="1">
        <f>A1015</f>
        <v>88</v>
      </c>
      <c r="B1016" s="27" t="s">
        <v>877</v>
      </c>
      <c r="C1016" s="9">
        <v>10</v>
      </c>
      <c r="D1016" t="s">
        <v>63</v>
      </c>
      <c r="G1016" t="s">
        <v>332</v>
      </c>
      <c r="J1016">
        <f>C1017/(J1015/C1016)</f>
        <v>40</v>
      </c>
      <c r="K1016" s="11"/>
      <c r="N1016" s="24" t="s">
        <v>52</v>
      </c>
      <c r="R1016">
        <v>1015</v>
      </c>
    </row>
    <row r="1017" spans="1:18" ht="14.25" thickTop="1" thickBot="1" x14ac:dyDescent="0.25">
      <c r="B1017" t="s">
        <v>55</v>
      </c>
      <c r="C1017" s="9">
        <v>100</v>
      </c>
      <c r="D1017" t="s">
        <v>334</v>
      </c>
      <c r="K1017" s="12"/>
      <c r="N1017" s="24" t="s">
        <v>52</v>
      </c>
      <c r="R1017">
        <v>1016</v>
      </c>
    </row>
    <row r="1018" spans="1:18" ht="6.75" customHeight="1" thickTop="1" x14ac:dyDescent="0.2">
      <c r="N1018" s="24" t="s">
        <v>52</v>
      </c>
      <c r="R1018">
        <v>1017</v>
      </c>
    </row>
    <row r="1019" spans="1:18" ht="29.25" customHeight="1" x14ac:dyDescent="0.2">
      <c r="C1019" s="487" t="s">
        <v>284</v>
      </c>
      <c r="D1019" s="488"/>
      <c r="E1019" s="489" t="s">
        <v>285</v>
      </c>
      <c r="F1019" s="487"/>
      <c r="G1019" s="490" t="s">
        <v>286</v>
      </c>
      <c r="H1019" s="491"/>
      <c r="I1019" s="20" t="s">
        <v>287</v>
      </c>
      <c r="J1019" s="21"/>
      <c r="K1019" s="39" t="s">
        <v>288</v>
      </c>
      <c r="N1019" s="24" t="s">
        <v>52</v>
      </c>
      <c r="R1019">
        <v>1018</v>
      </c>
    </row>
    <row r="1020" spans="1:18" ht="15.75" thickBot="1" x14ac:dyDescent="0.3">
      <c r="A1020" s="1">
        <v>1</v>
      </c>
      <c r="B1020" s="47" t="s">
        <v>427</v>
      </c>
      <c r="C1020" s="16">
        <v>100</v>
      </c>
      <c r="D1020" s="7" t="s">
        <v>179</v>
      </c>
      <c r="E1020" s="37">
        <f>G1020*C1016</f>
        <v>8</v>
      </c>
      <c r="F1020" s="3" t="s">
        <v>179</v>
      </c>
      <c r="G1020" s="36">
        <v>0.8</v>
      </c>
      <c r="H1020" s="3" t="s">
        <v>179</v>
      </c>
      <c r="I1020" s="23">
        <f>E1020*C1017</f>
        <v>800</v>
      </c>
      <c r="J1020" s="10" t="s">
        <v>61</v>
      </c>
      <c r="K1020" s="15">
        <f>I1020/C1020</f>
        <v>8</v>
      </c>
      <c r="N1020" s="24" t="s">
        <v>52</v>
      </c>
      <c r="R1020">
        <v>1019</v>
      </c>
    </row>
    <row r="1021" spans="1:18" ht="16.5" thickTop="1" thickBot="1" x14ac:dyDescent="0.3">
      <c r="A1021" s="1">
        <v>327</v>
      </c>
      <c r="B1021" s="47" t="s">
        <v>867</v>
      </c>
      <c r="C1021" s="16">
        <v>100</v>
      </c>
      <c r="D1021" s="7" t="s">
        <v>179</v>
      </c>
      <c r="E1021" s="37">
        <f>G1021*C1016</f>
        <v>8</v>
      </c>
      <c r="F1021" s="3" t="s">
        <v>179</v>
      </c>
      <c r="G1021" s="36">
        <v>0.8</v>
      </c>
      <c r="H1021" s="3" t="s">
        <v>179</v>
      </c>
      <c r="I1021" s="23">
        <f>E1021*C1017</f>
        <v>800</v>
      </c>
      <c r="J1021" s="10" t="s">
        <v>61</v>
      </c>
      <c r="K1021" s="15">
        <f>I1021/C1021</f>
        <v>8</v>
      </c>
      <c r="N1021" s="24" t="s">
        <v>52</v>
      </c>
      <c r="R1021">
        <v>1020</v>
      </c>
    </row>
    <row r="1022" spans="1:18" ht="15.75" thickTop="1" x14ac:dyDescent="0.25">
      <c r="B1022" t="s">
        <v>180</v>
      </c>
      <c r="D1022" s="3"/>
      <c r="F1022" s="3"/>
      <c r="H1022" s="3"/>
      <c r="I1022" s="2"/>
      <c r="J1022" s="6"/>
      <c r="K1022" s="8">
        <f>C1017-SUM(K1020:K1021)</f>
        <v>84</v>
      </c>
      <c r="N1022" s="24" t="s">
        <v>52</v>
      </c>
      <c r="R1022">
        <v>1021</v>
      </c>
    </row>
    <row r="1023" spans="1:18" s="13" customFormat="1" ht="6" customHeight="1" thickBot="1" x14ac:dyDescent="0.25">
      <c r="A1023" s="34"/>
      <c r="N1023" s="24" t="s">
        <v>52</v>
      </c>
      <c r="R1023">
        <v>1022</v>
      </c>
    </row>
    <row r="1024" spans="1:18" ht="17.25" thickTop="1" thickBot="1" x14ac:dyDescent="0.3">
      <c r="A1024" s="30">
        <v>89</v>
      </c>
      <c r="B1024" s="30"/>
      <c r="G1024" t="s">
        <v>333</v>
      </c>
      <c r="J1024" s="33">
        <v>25</v>
      </c>
      <c r="K1024" t="s">
        <v>334</v>
      </c>
      <c r="L1024" s="79">
        <f>J1024/C1025</f>
        <v>2.5</v>
      </c>
      <c r="N1024" s="24" t="s">
        <v>52</v>
      </c>
      <c r="R1024">
        <v>1023</v>
      </c>
    </row>
    <row r="1025" spans="1:18" ht="16.5" thickTop="1" thickBot="1" x14ac:dyDescent="0.25">
      <c r="A1025" s="1">
        <f>A1024</f>
        <v>89</v>
      </c>
      <c r="B1025" s="27" t="s">
        <v>878</v>
      </c>
      <c r="C1025" s="9">
        <v>10</v>
      </c>
      <c r="D1025" t="s">
        <v>63</v>
      </c>
      <c r="G1025" t="s">
        <v>332</v>
      </c>
      <c r="J1025">
        <f>C1026/(J1024/C1025)</f>
        <v>40</v>
      </c>
      <c r="K1025" s="11"/>
      <c r="N1025" s="24" t="s">
        <v>52</v>
      </c>
      <c r="R1025">
        <v>1024</v>
      </c>
    </row>
    <row r="1026" spans="1:18" ht="14.25" thickTop="1" thickBot="1" x14ac:dyDescent="0.25">
      <c r="B1026" t="s">
        <v>55</v>
      </c>
      <c r="C1026" s="9">
        <v>100</v>
      </c>
      <c r="D1026" t="s">
        <v>334</v>
      </c>
      <c r="K1026" s="12"/>
      <c r="N1026" s="24" t="s">
        <v>52</v>
      </c>
      <c r="R1026">
        <v>1025</v>
      </c>
    </row>
    <row r="1027" spans="1:18" ht="6.75" customHeight="1" thickTop="1" x14ac:dyDescent="0.2">
      <c r="N1027" s="24" t="s">
        <v>52</v>
      </c>
      <c r="R1027">
        <v>1026</v>
      </c>
    </row>
    <row r="1028" spans="1:18" ht="29.25" customHeight="1" x14ac:dyDescent="0.2">
      <c r="C1028" s="487" t="s">
        <v>284</v>
      </c>
      <c r="D1028" s="488"/>
      <c r="E1028" s="489" t="s">
        <v>285</v>
      </c>
      <c r="F1028" s="487"/>
      <c r="G1028" s="490" t="s">
        <v>286</v>
      </c>
      <c r="H1028" s="491"/>
      <c r="I1028" s="20" t="s">
        <v>287</v>
      </c>
      <c r="J1028" s="21"/>
      <c r="K1028" s="39" t="s">
        <v>288</v>
      </c>
      <c r="N1028" s="24" t="s">
        <v>52</v>
      </c>
      <c r="R1028">
        <v>1027</v>
      </c>
    </row>
    <row r="1029" spans="1:18" ht="15.75" thickBot="1" x14ac:dyDescent="0.3">
      <c r="A1029" s="1">
        <v>325</v>
      </c>
      <c r="B1029" s="47" t="s">
        <v>861</v>
      </c>
      <c r="C1029" s="16">
        <v>100</v>
      </c>
      <c r="D1029" s="7" t="s">
        <v>179</v>
      </c>
      <c r="E1029" s="37">
        <f>G1029*C1025</f>
        <v>8</v>
      </c>
      <c r="F1029" s="3" t="s">
        <v>179</v>
      </c>
      <c r="G1029" s="36">
        <v>0.8</v>
      </c>
      <c r="H1029" s="3" t="s">
        <v>179</v>
      </c>
      <c r="I1029" s="23">
        <f>E1029*C1026</f>
        <v>800</v>
      </c>
      <c r="J1029" s="10" t="s">
        <v>61</v>
      </c>
      <c r="K1029" s="15">
        <f>I1029/C1029</f>
        <v>8</v>
      </c>
      <c r="N1029" s="24" t="s">
        <v>52</v>
      </c>
      <c r="R1029">
        <v>1028</v>
      </c>
    </row>
    <row r="1030" spans="1:18" ht="16.5" thickTop="1" thickBot="1" x14ac:dyDescent="0.3">
      <c r="A1030" s="1">
        <v>2</v>
      </c>
      <c r="B1030" s="47" t="s">
        <v>428</v>
      </c>
      <c r="C1030" s="16">
        <v>100</v>
      </c>
      <c r="D1030" s="7" t="s">
        <v>179</v>
      </c>
      <c r="E1030" s="37">
        <f>G1030*C1025</f>
        <v>8</v>
      </c>
      <c r="F1030" s="3" t="s">
        <v>179</v>
      </c>
      <c r="G1030" s="36">
        <v>0.8</v>
      </c>
      <c r="H1030" s="3" t="s">
        <v>179</v>
      </c>
      <c r="I1030" s="23">
        <f>E1030*C1026</f>
        <v>800</v>
      </c>
      <c r="J1030" s="10" t="s">
        <v>61</v>
      </c>
      <c r="K1030" s="15">
        <f>I1030/C1030</f>
        <v>8</v>
      </c>
      <c r="N1030" s="24" t="s">
        <v>52</v>
      </c>
      <c r="R1030">
        <v>1029</v>
      </c>
    </row>
    <row r="1031" spans="1:18" ht="15.75" thickTop="1" x14ac:dyDescent="0.25">
      <c r="B1031" t="s">
        <v>180</v>
      </c>
      <c r="D1031" s="3"/>
      <c r="F1031" s="3"/>
      <c r="H1031" s="3"/>
      <c r="I1031" s="2"/>
      <c r="J1031" s="6"/>
      <c r="K1031" s="8">
        <f>C1026-SUM(K1029:K1030)</f>
        <v>84</v>
      </c>
      <c r="N1031" s="24" t="s">
        <v>52</v>
      </c>
      <c r="R1031">
        <v>1030</v>
      </c>
    </row>
    <row r="1032" spans="1:18" s="13" customFormat="1" ht="6" customHeight="1" thickBot="1" x14ac:dyDescent="0.25">
      <c r="A1032" s="34"/>
      <c r="N1032" s="24" t="s">
        <v>52</v>
      </c>
      <c r="R1032">
        <v>1031</v>
      </c>
    </row>
    <row r="1033" spans="1:18" ht="17.25" thickTop="1" thickBot="1" x14ac:dyDescent="0.3">
      <c r="A1033" s="30">
        <v>90</v>
      </c>
      <c r="B1033" s="30"/>
      <c r="G1033" t="s">
        <v>333</v>
      </c>
      <c r="J1033" s="33">
        <v>25</v>
      </c>
      <c r="K1033" t="s">
        <v>334</v>
      </c>
      <c r="L1033" s="79">
        <f>J1033/C1034</f>
        <v>2.5</v>
      </c>
      <c r="N1033" s="24" t="s">
        <v>52</v>
      </c>
      <c r="R1033">
        <v>1032</v>
      </c>
    </row>
    <row r="1034" spans="1:18" ht="16.5" thickTop="1" thickBot="1" x14ac:dyDescent="0.25">
      <c r="A1034" s="1">
        <f>A1033</f>
        <v>90</v>
      </c>
      <c r="B1034" s="27" t="s">
        <v>879</v>
      </c>
      <c r="C1034" s="9">
        <v>10</v>
      </c>
      <c r="D1034" t="s">
        <v>63</v>
      </c>
      <c r="G1034" t="s">
        <v>332</v>
      </c>
      <c r="J1034">
        <f>C1035/(J1033/C1034)</f>
        <v>40</v>
      </c>
      <c r="K1034" s="11"/>
      <c r="N1034" s="24" t="s">
        <v>52</v>
      </c>
      <c r="R1034">
        <v>1033</v>
      </c>
    </row>
    <row r="1035" spans="1:18" ht="14.25" thickTop="1" thickBot="1" x14ac:dyDescent="0.25">
      <c r="B1035" t="s">
        <v>55</v>
      </c>
      <c r="C1035" s="9">
        <v>100</v>
      </c>
      <c r="D1035" t="s">
        <v>334</v>
      </c>
      <c r="K1035" s="12"/>
      <c r="N1035" s="24" t="s">
        <v>52</v>
      </c>
      <c r="R1035">
        <v>1034</v>
      </c>
    </row>
    <row r="1036" spans="1:18" ht="6.75" customHeight="1" thickTop="1" x14ac:dyDescent="0.2">
      <c r="N1036" s="24" t="s">
        <v>52</v>
      </c>
      <c r="R1036">
        <v>1035</v>
      </c>
    </row>
    <row r="1037" spans="1:18" ht="29.25" customHeight="1" x14ac:dyDescent="0.2">
      <c r="C1037" s="487" t="s">
        <v>284</v>
      </c>
      <c r="D1037" s="488"/>
      <c r="E1037" s="489" t="s">
        <v>285</v>
      </c>
      <c r="F1037" s="487"/>
      <c r="G1037" s="490" t="s">
        <v>286</v>
      </c>
      <c r="H1037" s="491"/>
      <c r="I1037" s="20" t="s">
        <v>287</v>
      </c>
      <c r="J1037" s="21"/>
      <c r="K1037" s="39" t="s">
        <v>288</v>
      </c>
      <c r="N1037" s="24" t="s">
        <v>52</v>
      </c>
      <c r="R1037">
        <v>1036</v>
      </c>
    </row>
    <row r="1038" spans="1:18" ht="15.75" thickBot="1" x14ac:dyDescent="0.3">
      <c r="A1038" s="1">
        <v>326</v>
      </c>
      <c r="B1038" s="47" t="s">
        <v>864</v>
      </c>
      <c r="C1038" s="16">
        <v>100</v>
      </c>
      <c r="D1038" s="7" t="s">
        <v>179</v>
      </c>
      <c r="E1038" s="37">
        <f>G1038*C1034</f>
        <v>8</v>
      </c>
      <c r="F1038" s="3" t="s">
        <v>179</v>
      </c>
      <c r="G1038" s="36">
        <v>0.8</v>
      </c>
      <c r="H1038" s="3" t="s">
        <v>179</v>
      </c>
      <c r="I1038" s="23">
        <f>E1038*C1035</f>
        <v>800</v>
      </c>
      <c r="J1038" s="10" t="s">
        <v>61</v>
      </c>
      <c r="K1038" s="15">
        <f>I1038/C1038</f>
        <v>8</v>
      </c>
      <c r="N1038" s="24" t="s">
        <v>52</v>
      </c>
      <c r="R1038">
        <v>1037</v>
      </c>
    </row>
    <row r="1039" spans="1:18" ht="16.5" thickTop="1" thickBot="1" x14ac:dyDescent="0.3">
      <c r="A1039" s="1">
        <v>2</v>
      </c>
      <c r="B1039" s="47" t="s">
        <v>428</v>
      </c>
      <c r="C1039" s="16">
        <v>100</v>
      </c>
      <c r="D1039" s="7" t="s">
        <v>179</v>
      </c>
      <c r="E1039" s="37">
        <f>G1039*C1034</f>
        <v>8</v>
      </c>
      <c r="F1039" s="3" t="s">
        <v>179</v>
      </c>
      <c r="G1039" s="36">
        <v>0.8</v>
      </c>
      <c r="H1039" s="3" t="s">
        <v>179</v>
      </c>
      <c r="I1039" s="23">
        <f>E1039*C1035</f>
        <v>800</v>
      </c>
      <c r="J1039" s="10" t="s">
        <v>61</v>
      </c>
      <c r="K1039" s="15">
        <f>I1039/C1039</f>
        <v>8</v>
      </c>
      <c r="N1039" s="24" t="s">
        <v>52</v>
      </c>
      <c r="R1039">
        <v>1038</v>
      </c>
    </row>
    <row r="1040" spans="1:18" ht="15.75" thickTop="1" x14ac:dyDescent="0.25">
      <c r="B1040" t="s">
        <v>180</v>
      </c>
      <c r="D1040" s="3"/>
      <c r="F1040" s="3"/>
      <c r="H1040" s="3"/>
      <c r="I1040" s="2"/>
      <c r="J1040" s="6"/>
      <c r="K1040" s="8">
        <f>C1035-SUM(K1038:K1039)</f>
        <v>84</v>
      </c>
      <c r="N1040" s="24" t="s">
        <v>52</v>
      </c>
      <c r="R1040">
        <v>1039</v>
      </c>
    </row>
    <row r="1041" spans="1:18" s="13" customFormat="1" ht="6" customHeight="1" thickBot="1" x14ac:dyDescent="0.25">
      <c r="A1041" s="34"/>
      <c r="N1041" s="24" t="s">
        <v>52</v>
      </c>
      <c r="R1041">
        <v>1040</v>
      </c>
    </row>
    <row r="1042" spans="1:18" ht="17.25" thickTop="1" thickBot="1" x14ac:dyDescent="0.3">
      <c r="A1042" s="30">
        <v>91</v>
      </c>
      <c r="B1042" s="30"/>
      <c r="G1042" t="s">
        <v>333</v>
      </c>
      <c r="J1042" s="33">
        <v>25</v>
      </c>
      <c r="K1042" t="s">
        <v>334</v>
      </c>
      <c r="L1042" s="79">
        <f>J1042/C1043</f>
        <v>2</v>
      </c>
      <c r="N1042" s="24" t="s">
        <v>884</v>
      </c>
      <c r="R1042">
        <v>1041</v>
      </c>
    </row>
    <row r="1043" spans="1:18" ht="16.5" thickTop="1" thickBot="1" x14ac:dyDescent="0.25">
      <c r="A1043" s="1">
        <f>A1042</f>
        <v>91</v>
      </c>
      <c r="B1043" s="27" t="s">
        <v>434</v>
      </c>
      <c r="C1043" s="9">
        <v>12.5</v>
      </c>
      <c r="D1043" t="s">
        <v>63</v>
      </c>
      <c r="G1043" t="s">
        <v>332</v>
      </c>
      <c r="J1043">
        <f>C1044/(J1042/C1043)</f>
        <v>400</v>
      </c>
      <c r="K1043" s="11"/>
      <c r="N1043" s="24" t="s">
        <v>884</v>
      </c>
      <c r="R1043">
        <v>1042</v>
      </c>
    </row>
    <row r="1044" spans="1:18" ht="14.25" thickTop="1" thickBot="1" x14ac:dyDescent="0.25">
      <c r="B1044" t="s">
        <v>55</v>
      </c>
      <c r="C1044" s="9">
        <v>800</v>
      </c>
      <c r="D1044" t="s">
        <v>53</v>
      </c>
      <c r="K1044" s="12"/>
      <c r="N1044" s="24" t="s">
        <v>884</v>
      </c>
      <c r="R1044">
        <v>1043</v>
      </c>
    </row>
    <row r="1045" spans="1:18" ht="6" customHeight="1" thickTop="1" x14ac:dyDescent="0.2">
      <c r="N1045" s="24" t="s">
        <v>884</v>
      </c>
      <c r="R1045">
        <v>1044</v>
      </c>
    </row>
    <row r="1046" spans="1:18" x14ac:dyDescent="0.2">
      <c r="C1046" s="4" t="s">
        <v>56</v>
      </c>
      <c r="D1046" s="18"/>
      <c r="E1046" s="4" t="s">
        <v>69</v>
      </c>
      <c r="F1046" s="19"/>
      <c r="G1046" s="4" t="s">
        <v>70</v>
      </c>
      <c r="H1046" s="19"/>
      <c r="I1046" s="20" t="s">
        <v>60</v>
      </c>
      <c r="J1046" s="21" t="s">
        <v>62</v>
      </c>
      <c r="K1046" s="22" t="s">
        <v>64</v>
      </c>
      <c r="N1046" s="24" t="s">
        <v>884</v>
      </c>
      <c r="R1046">
        <v>1045</v>
      </c>
    </row>
    <row r="1047" spans="1:18" ht="15.75" thickBot="1" x14ac:dyDescent="0.3">
      <c r="A1047" s="90" t="s">
        <v>978</v>
      </c>
      <c r="B1047" s="24" t="s">
        <v>648</v>
      </c>
      <c r="C1047" s="16">
        <v>100</v>
      </c>
      <c r="D1047" s="7" t="s">
        <v>59</v>
      </c>
      <c r="E1047" s="25">
        <f>$G1047*C1043</f>
        <v>10</v>
      </c>
      <c r="F1047" s="3" t="s">
        <v>59</v>
      </c>
      <c r="G1047" s="17">
        <v>0.8</v>
      </c>
      <c r="H1047" s="3" t="s">
        <v>59</v>
      </c>
      <c r="I1047" s="23">
        <f>E1047*C1044</f>
        <v>8000</v>
      </c>
      <c r="J1047" s="10" t="s">
        <v>61</v>
      </c>
      <c r="K1047" s="8">
        <f>I1047/C1047</f>
        <v>80</v>
      </c>
      <c r="N1047" s="24" t="s">
        <v>884</v>
      </c>
      <c r="Q1047" s="46"/>
      <c r="R1047">
        <v>1046</v>
      </c>
    </row>
    <row r="1048" spans="1:18" ht="16.5" thickTop="1" thickBot="1" x14ac:dyDescent="0.3">
      <c r="A1048" s="90" t="s">
        <v>979</v>
      </c>
      <c r="B1048" s="24" t="s">
        <v>649</v>
      </c>
      <c r="C1048" s="14">
        <v>100</v>
      </c>
      <c r="D1048" s="7" t="s">
        <v>59</v>
      </c>
      <c r="E1048" s="25">
        <f>$G1048*C1043</f>
        <v>10</v>
      </c>
      <c r="F1048" s="3" t="s">
        <v>59</v>
      </c>
      <c r="G1048" s="17">
        <v>0.8</v>
      </c>
      <c r="H1048" s="3" t="s">
        <v>59</v>
      </c>
      <c r="I1048" s="23">
        <f>E1048*C1044</f>
        <v>8000</v>
      </c>
      <c r="J1048" s="10" t="s">
        <v>61</v>
      </c>
      <c r="K1048" s="8">
        <f>I1048/C1048</f>
        <v>80</v>
      </c>
      <c r="N1048" s="24" t="s">
        <v>884</v>
      </c>
      <c r="Q1048" s="46"/>
      <c r="R1048">
        <v>1047</v>
      </c>
    </row>
    <row r="1049" spans="1:18" ht="16.5" thickTop="1" thickBot="1" x14ac:dyDescent="0.3">
      <c r="A1049" s="90" t="s">
        <v>980</v>
      </c>
      <c r="B1049" s="78" t="s">
        <v>880</v>
      </c>
      <c r="C1049" s="14">
        <v>100</v>
      </c>
      <c r="D1049" s="7" t="s">
        <v>59</v>
      </c>
      <c r="E1049" s="26">
        <f>$G1049*C1043</f>
        <v>1.25</v>
      </c>
      <c r="F1049" s="3" t="s">
        <v>59</v>
      </c>
      <c r="G1049" s="9">
        <v>0.1</v>
      </c>
      <c r="H1049" s="3" t="s">
        <v>59</v>
      </c>
      <c r="I1049" s="23">
        <f>E1049*C1044</f>
        <v>1000</v>
      </c>
      <c r="J1049" s="10" t="s">
        <v>61</v>
      </c>
      <c r="K1049" s="15">
        <f>I1049/C1049</f>
        <v>10</v>
      </c>
      <c r="N1049" s="24" t="s">
        <v>884</v>
      </c>
      <c r="Q1049" s="46"/>
      <c r="R1049">
        <v>1048</v>
      </c>
    </row>
    <row r="1050" spans="1:18" ht="16.5" thickTop="1" thickBot="1" x14ac:dyDescent="0.3">
      <c r="A1050" s="90" t="s">
        <v>981</v>
      </c>
      <c r="B1050" s="78" t="s">
        <v>881</v>
      </c>
      <c r="C1050" s="14">
        <v>100</v>
      </c>
      <c r="D1050" s="7" t="s">
        <v>59</v>
      </c>
      <c r="E1050" s="26">
        <f>$G1050*C1043</f>
        <v>1.25</v>
      </c>
      <c r="F1050" s="3" t="s">
        <v>59</v>
      </c>
      <c r="G1050" s="9">
        <v>0.1</v>
      </c>
      <c r="H1050" s="3" t="s">
        <v>59</v>
      </c>
      <c r="I1050" s="23">
        <f>E1050*C1044</f>
        <v>1000</v>
      </c>
      <c r="J1050" s="10" t="s">
        <v>61</v>
      </c>
      <c r="K1050" s="15">
        <f>I1050/C1050</f>
        <v>10</v>
      </c>
      <c r="N1050" s="24" t="s">
        <v>884</v>
      </c>
      <c r="Q1050" s="46"/>
      <c r="R1050">
        <v>1049</v>
      </c>
    </row>
    <row r="1051" spans="1:18" ht="16.5" thickTop="1" thickBot="1" x14ac:dyDescent="0.3">
      <c r="A1051" s="91" t="s">
        <v>982</v>
      </c>
      <c r="B1051" s="78" t="s">
        <v>882</v>
      </c>
      <c r="C1051" s="14">
        <v>100</v>
      </c>
      <c r="D1051" s="7" t="s">
        <v>59</v>
      </c>
      <c r="E1051" s="26">
        <f>$G1051*C1043</f>
        <v>1.25</v>
      </c>
      <c r="F1051" s="3" t="s">
        <v>59</v>
      </c>
      <c r="G1051" s="35">
        <v>0.1</v>
      </c>
      <c r="H1051" s="3" t="s">
        <v>59</v>
      </c>
      <c r="I1051" s="23">
        <f>E1051*C1044</f>
        <v>1000</v>
      </c>
      <c r="J1051" s="10" t="s">
        <v>61</v>
      </c>
      <c r="K1051" s="15">
        <f>I1051/C1051</f>
        <v>10</v>
      </c>
      <c r="N1051" s="24" t="s">
        <v>884</v>
      </c>
      <c r="Q1051" s="46"/>
      <c r="R1051">
        <v>1050</v>
      </c>
    </row>
    <row r="1052" spans="1:18" ht="15.75" thickTop="1" x14ac:dyDescent="0.25">
      <c r="B1052" t="s">
        <v>180</v>
      </c>
      <c r="D1052" s="3"/>
      <c r="F1052" s="3"/>
      <c r="H1052" s="3"/>
      <c r="I1052" s="2"/>
      <c r="J1052" s="6"/>
      <c r="K1052" s="8">
        <f>C1044-SUM(K1047:K1051)</f>
        <v>610</v>
      </c>
      <c r="N1052" s="24" t="s">
        <v>884</v>
      </c>
      <c r="Q1052" s="46"/>
      <c r="R1052">
        <v>1051</v>
      </c>
    </row>
    <row r="1053" spans="1:18" s="13" customFormat="1" ht="13.5" thickBot="1" x14ac:dyDescent="0.25">
      <c r="A1053" s="34"/>
      <c r="N1053" s="24" t="s">
        <v>884</v>
      </c>
      <c r="R1053">
        <v>1052</v>
      </c>
    </row>
    <row r="1054" spans="1:18" ht="17.25" thickTop="1" thickBot="1" x14ac:dyDescent="0.3">
      <c r="A1054" s="30">
        <v>92</v>
      </c>
      <c r="B1054" s="30"/>
      <c r="G1054" t="s">
        <v>333</v>
      </c>
      <c r="J1054" s="33">
        <v>25</v>
      </c>
      <c r="K1054" t="s">
        <v>334</v>
      </c>
      <c r="L1054" s="79">
        <f>J1054/C1055</f>
        <v>2</v>
      </c>
      <c r="N1054" s="24" t="s">
        <v>1300</v>
      </c>
      <c r="R1054">
        <v>1053</v>
      </c>
    </row>
    <row r="1055" spans="1:18" ht="16.5" thickTop="1" thickBot="1" x14ac:dyDescent="0.25">
      <c r="A1055" s="1">
        <f>A1054</f>
        <v>92</v>
      </c>
      <c r="B1055" s="27" t="s">
        <v>906</v>
      </c>
      <c r="C1055" s="9">
        <v>12.5</v>
      </c>
      <c r="D1055" t="s">
        <v>63</v>
      </c>
      <c r="G1055" t="s">
        <v>332</v>
      </c>
      <c r="J1055">
        <f>C1056/(J1054/C1055)</f>
        <v>50</v>
      </c>
      <c r="K1055" s="11"/>
      <c r="N1055" s="24" t="s">
        <v>1300</v>
      </c>
      <c r="R1055">
        <v>1054</v>
      </c>
    </row>
    <row r="1056" spans="1:18" ht="14.25" thickTop="1" thickBot="1" x14ac:dyDescent="0.25">
      <c r="B1056" t="s">
        <v>55</v>
      </c>
      <c r="C1056" s="9">
        <v>100</v>
      </c>
      <c r="D1056" t="s">
        <v>53</v>
      </c>
      <c r="K1056" s="12"/>
      <c r="N1056" s="24" t="s">
        <v>1300</v>
      </c>
      <c r="R1056">
        <v>1055</v>
      </c>
    </row>
    <row r="1057" spans="1:18" ht="4.5" customHeight="1" thickTop="1" x14ac:dyDescent="0.2">
      <c r="N1057" s="24" t="s">
        <v>1300</v>
      </c>
      <c r="R1057">
        <v>1056</v>
      </c>
    </row>
    <row r="1058" spans="1:18" ht="13.5" thickBot="1" x14ac:dyDescent="0.25">
      <c r="C1058" s="4" t="s">
        <v>56</v>
      </c>
      <c r="D1058" s="18"/>
      <c r="E1058" s="4" t="s">
        <v>69</v>
      </c>
      <c r="F1058" s="19"/>
      <c r="G1058" s="4" t="s">
        <v>70</v>
      </c>
      <c r="H1058" s="19"/>
      <c r="I1058" s="20" t="s">
        <v>60</v>
      </c>
      <c r="J1058" s="21" t="s">
        <v>62</v>
      </c>
      <c r="K1058" s="22" t="s">
        <v>64</v>
      </c>
      <c r="N1058" s="24" t="s">
        <v>1300</v>
      </c>
      <c r="R1058">
        <v>1057</v>
      </c>
    </row>
    <row r="1059" spans="1:18" ht="16.5" thickTop="1" thickBot="1" x14ac:dyDescent="0.3">
      <c r="A1059" s="1">
        <v>329</v>
      </c>
      <c r="B1059" t="s">
        <v>894</v>
      </c>
      <c r="C1059" s="14">
        <v>200</v>
      </c>
      <c r="D1059" s="7" t="s">
        <v>59</v>
      </c>
      <c r="E1059" s="25">
        <f>$G1059*C1055</f>
        <v>10</v>
      </c>
      <c r="F1059" s="3" t="s">
        <v>59</v>
      </c>
      <c r="G1059" s="17">
        <v>0.8</v>
      </c>
      <c r="H1059" s="3" t="s">
        <v>59</v>
      </c>
      <c r="I1059" s="64">
        <f>E1059*C1056</f>
        <v>1000</v>
      </c>
      <c r="J1059" s="65" t="s">
        <v>61</v>
      </c>
      <c r="K1059" s="8">
        <f>I1059/C1059</f>
        <v>5</v>
      </c>
      <c r="N1059" s="24" t="s">
        <v>1300</v>
      </c>
      <c r="R1059">
        <v>1058</v>
      </c>
    </row>
    <row r="1060" spans="1:18" ht="16.5" thickTop="1" thickBot="1" x14ac:dyDescent="0.3">
      <c r="A1060" s="1">
        <v>332</v>
      </c>
      <c r="B1060" s="47" t="s">
        <v>900</v>
      </c>
      <c r="C1060" s="14">
        <v>200</v>
      </c>
      <c r="D1060" s="7" t="s">
        <v>59</v>
      </c>
      <c r="E1060" s="25">
        <f>$G1060*C1055</f>
        <v>10</v>
      </c>
      <c r="F1060" s="3" t="s">
        <v>59</v>
      </c>
      <c r="G1060" s="17">
        <v>0.8</v>
      </c>
      <c r="H1060" s="3" t="s">
        <v>59</v>
      </c>
      <c r="I1060" s="66">
        <f>E1060*C1056</f>
        <v>1000</v>
      </c>
      <c r="J1060" s="10" t="s">
        <v>61</v>
      </c>
      <c r="K1060" s="8">
        <f>I1060/C1060</f>
        <v>5</v>
      </c>
      <c r="N1060" s="24" t="s">
        <v>1300</v>
      </c>
      <c r="R1060">
        <v>1059</v>
      </c>
    </row>
    <row r="1061" spans="1:18" ht="16.5" thickTop="1" thickBot="1" x14ac:dyDescent="0.3">
      <c r="A1061" s="1">
        <v>334</v>
      </c>
      <c r="B1061" s="78" t="s">
        <v>908</v>
      </c>
      <c r="C1061" s="14">
        <v>100</v>
      </c>
      <c r="D1061" s="7" t="s">
        <v>59</v>
      </c>
      <c r="E1061" s="26">
        <f>$G1061*C1055</f>
        <v>1</v>
      </c>
      <c r="F1061" s="3" t="s">
        <v>59</v>
      </c>
      <c r="G1061" s="9">
        <v>0.08</v>
      </c>
      <c r="H1061" s="3" t="s">
        <v>59</v>
      </c>
      <c r="I1061" s="67">
        <f>E1061*C1056</f>
        <v>100</v>
      </c>
      <c r="J1061" s="60" t="s">
        <v>61</v>
      </c>
      <c r="K1061" s="15">
        <f>I1061/C1061</f>
        <v>1</v>
      </c>
      <c r="N1061" s="24" t="s">
        <v>1300</v>
      </c>
      <c r="R1061">
        <v>1060</v>
      </c>
    </row>
    <row r="1062" spans="1:18" ht="15.75" thickTop="1" x14ac:dyDescent="0.25">
      <c r="B1062" t="s">
        <v>180</v>
      </c>
      <c r="D1062" s="7"/>
      <c r="E1062" s="7"/>
      <c r="F1062" s="7"/>
      <c r="G1062" s="7"/>
      <c r="H1062" s="7"/>
      <c r="I1062" s="31"/>
      <c r="J1062" s="6"/>
      <c r="K1062" s="8">
        <f>C1056-SUM(K1059:K1061)</f>
        <v>89</v>
      </c>
      <c r="N1062" s="24" t="s">
        <v>1300</v>
      </c>
      <c r="R1062">
        <v>1061</v>
      </c>
    </row>
    <row r="1063" spans="1:18" s="13" customFormat="1" ht="7.5" customHeight="1" thickBot="1" x14ac:dyDescent="0.25">
      <c r="A1063" s="34"/>
      <c r="N1063" s="24" t="s">
        <v>1300</v>
      </c>
      <c r="R1063">
        <v>1062</v>
      </c>
    </row>
    <row r="1064" spans="1:18" ht="17.25" thickTop="1" thickBot="1" x14ac:dyDescent="0.3">
      <c r="A1064" s="30">
        <v>93</v>
      </c>
      <c r="B1064" s="30"/>
      <c r="G1064" t="s">
        <v>333</v>
      </c>
      <c r="J1064" s="33">
        <v>25</v>
      </c>
      <c r="K1064" t="s">
        <v>334</v>
      </c>
      <c r="L1064" s="79">
        <f>J1064/C1065</f>
        <v>2</v>
      </c>
      <c r="N1064" s="24" t="s">
        <v>1300</v>
      </c>
      <c r="R1064">
        <v>1063</v>
      </c>
    </row>
    <row r="1065" spans="1:18" ht="16.5" thickTop="1" thickBot="1" x14ac:dyDescent="0.25">
      <c r="A1065" s="1">
        <f>A1064</f>
        <v>93</v>
      </c>
      <c r="B1065" s="27" t="s">
        <v>907</v>
      </c>
      <c r="C1065" s="9">
        <v>12.5</v>
      </c>
      <c r="D1065" t="s">
        <v>63</v>
      </c>
      <c r="G1065" t="s">
        <v>332</v>
      </c>
      <c r="J1065">
        <f>C1066/(J1064/C1065)</f>
        <v>50</v>
      </c>
      <c r="K1065" s="11"/>
      <c r="N1065" s="24" t="s">
        <v>1300</v>
      </c>
      <c r="R1065">
        <v>1064</v>
      </c>
    </row>
    <row r="1066" spans="1:18" ht="14.25" thickTop="1" thickBot="1" x14ac:dyDescent="0.25">
      <c r="B1066" t="s">
        <v>55</v>
      </c>
      <c r="C1066" s="9">
        <v>100</v>
      </c>
      <c r="D1066" t="s">
        <v>53</v>
      </c>
      <c r="K1066" s="12"/>
      <c r="N1066" s="24" t="s">
        <v>1300</v>
      </c>
      <c r="R1066">
        <v>1065</v>
      </c>
    </row>
    <row r="1067" spans="1:18" ht="4.5" customHeight="1" thickTop="1" x14ac:dyDescent="0.2">
      <c r="N1067" s="24" t="s">
        <v>1300</v>
      </c>
      <c r="R1067">
        <v>1066</v>
      </c>
    </row>
    <row r="1068" spans="1:18" ht="13.5" thickBot="1" x14ac:dyDescent="0.25">
      <c r="C1068" s="4" t="s">
        <v>56</v>
      </c>
      <c r="D1068" s="18"/>
      <c r="E1068" s="4" t="s">
        <v>69</v>
      </c>
      <c r="F1068" s="19"/>
      <c r="G1068" s="4" t="s">
        <v>70</v>
      </c>
      <c r="H1068" s="19"/>
      <c r="I1068" s="20" t="s">
        <v>60</v>
      </c>
      <c r="J1068" s="21" t="s">
        <v>62</v>
      </c>
      <c r="K1068" s="22" t="s">
        <v>64</v>
      </c>
      <c r="N1068" s="24" t="s">
        <v>1300</v>
      </c>
      <c r="R1068">
        <v>1067</v>
      </c>
    </row>
    <row r="1069" spans="1:18" ht="16.5" thickTop="1" thickBot="1" x14ac:dyDescent="0.3">
      <c r="A1069" s="1">
        <v>330</v>
      </c>
      <c r="B1069" t="s">
        <v>896</v>
      </c>
      <c r="C1069" s="14">
        <v>200</v>
      </c>
      <c r="D1069" s="7" t="s">
        <v>59</v>
      </c>
      <c r="E1069" s="25">
        <f>$G1069*C1065</f>
        <v>10</v>
      </c>
      <c r="F1069" s="3" t="s">
        <v>59</v>
      </c>
      <c r="G1069" s="17">
        <v>0.8</v>
      </c>
      <c r="H1069" s="3" t="s">
        <v>59</v>
      </c>
      <c r="I1069" s="64">
        <f>E1069*C1066</f>
        <v>1000</v>
      </c>
      <c r="J1069" s="65" t="s">
        <v>61</v>
      </c>
      <c r="K1069" s="8">
        <f>I1069/C1069</f>
        <v>5</v>
      </c>
      <c r="N1069" s="24" t="s">
        <v>1300</v>
      </c>
      <c r="R1069">
        <v>1068</v>
      </c>
    </row>
    <row r="1070" spans="1:18" ht="16.5" thickTop="1" thickBot="1" x14ac:dyDescent="0.3">
      <c r="A1070" s="1">
        <v>332</v>
      </c>
      <c r="B1070" s="47" t="s">
        <v>900</v>
      </c>
      <c r="C1070" s="14">
        <v>200</v>
      </c>
      <c r="D1070" s="7" t="s">
        <v>59</v>
      </c>
      <c r="E1070" s="25">
        <f>$G1070*C1065</f>
        <v>10</v>
      </c>
      <c r="F1070" s="3" t="s">
        <v>59</v>
      </c>
      <c r="G1070" s="17">
        <v>0.8</v>
      </c>
      <c r="H1070" s="3" t="s">
        <v>59</v>
      </c>
      <c r="I1070" s="66">
        <f>E1070*C1066</f>
        <v>1000</v>
      </c>
      <c r="J1070" s="10" t="s">
        <v>61</v>
      </c>
      <c r="K1070" s="8">
        <f>I1070/C1070</f>
        <v>5</v>
      </c>
      <c r="N1070" s="24" t="s">
        <v>1300</v>
      </c>
      <c r="R1070">
        <v>1069</v>
      </c>
    </row>
    <row r="1071" spans="1:18" ht="16.5" thickTop="1" thickBot="1" x14ac:dyDescent="0.3">
      <c r="A1071" s="1">
        <v>334</v>
      </c>
      <c r="B1071" s="78" t="s">
        <v>908</v>
      </c>
      <c r="C1071" s="14">
        <v>100</v>
      </c>
      <c r="D1071" s="7" t="s">
        <v>59</v>
      </c>
      <c r="E1071" s="26">
        <f>$G1071*C1065</f>
        <v>1</v>
      </c>
      <c r="F1071" s="3" t="s">
        <v>59</v>
      </c>
      <c r="G1071" s="9">
        <v>0.08</v>
      </c>
      <c r="H1071" s="3" t="s">
        <v>59</v>
      </c>
      <c r="I1071" s="67">
        <f>E1071*C1066</f>
        <v>100</v>
      </c>
      <c r="J1071" s="60" t="s">
        <v>61</v>
      </c>
      <c r="K1071" s="15">
        <f>I1071/C1071</f>
        <v>1</v>
      </c>
      <c r="N1071" s="24" t="s">
        <v>1300</v>
      </c>
      <c r="R1071">
        <v>1070</v>
      </c>
    </row>
    <row r="1072" spans="1:18" ht="15.75" thickTop="1" x14ac:dyDescent="0.25">
      <c r="B1072" t="s">
        <v>180</v>
      </c>
      <c r="D1072" s="7"/>
      <c r="E1072" s="7"/>
      <c r="F1072" s="7"/>
      <c r="G1072" s="7"/>
      <c r="H1072" s="7"/>
      <c r="I1072" s="31"/>
      <c r="J1072" s="6"/>
      <c r="K1072" s="8">
        <f>C1066-SUM(K1069:K1071)</f>
        <v>89</v>
      </c>
      <c r="N1072" s="24" t="s">
        <v>1300</v>
      </c>
      <c r="R1072">
        <v>1071</v>
      </c>
    </row>
    <row r="1073" spans="1:18" s="13" customFormat="1" ht="7.5" customHeight="1" thickBot="1" x14ac:dyDescent="0.25">
      <c r="A1073" s="34"/>
      <c r="N1073" s="24" t="s">
        <v>1300</v>
      </c>
      <c r="R1073">
        <v>1072</v>
      </c>
    </row>
    <row r="1074" spans="1:18" ht="17.25" thickTop="1" thickBot="1" x14ac:dyDescent="0.3">
      <c r="A1074" s="30">
        <v>94</v>
      </c>
      <c r="B1074" s="30"/>
      <c r="G1074" t="s">
        <v>333</v>
      </c>
      <c r="J1074" s="33">
        <v>25</v>
      </c>
      <c r="K1074" t="s">
        <v>334</v>
      </c>
      <c r="L1074" s="79">
        <f>J1074/C1075</f>
        <v>2</v>
      </c>
      <c r="N1074" s="24" t="s">
        <v>1300</v>
      </c>
      <c r="R1074">
        <v>1073</v>
      </c>
    </row>
    <row r="1075" spans="1:18" ht="16.5" thickTop="1" thickBot="1" x14ac:dyDescent="0.25">
      <c r="A1075" s="1">
        <f>A1074</f>
        <v>94</v>
      </c>
      <c r="B1075" s="27" t="s">
        <v>909</v>
      </c>
      <c r="C1075" s="9">
        <v>12.5</v>
      </c>
      <c r="D1075" t="s">
        <v>63</v>
      </c>
      <c r="G1075" t="s">
        <v>332</v>
      </c>
      <c r="J1075">
        <f>C1076/(J1074/C1075)</f>
        <v>50</v>
      </c>
      <c r="K1075" s="11"/>
      <c r="N1075" s="24" t="s">
        <v>1300</v>
      </c>
      <c r="R1075">
        <v>1074</v>
      </c>
    </row>
    <row r="1076" spans="1:18" ht="14.25" thickTop="1" thickBot="1" x14ac:dyDescent="0.25">
      <c r="B1076" t="s">
        <v>55</v>
      </c>
      <c r="C1076" s="9">
        <v>100</v>
      </c>
      <c r="D1076" t="s">
        <v>53</v>
      </c>
      <c r="K1076" s="12"/>
      <c r="N1076" s="24" t="s">
        <v>1300</v>
      </c>
      <c r="R1076">
        <v>1075</v>
      </c>
    </row>
    <row r="1077" spans="1:18" ht="4.5" customHeight="1" thickTop="1" x14ac:dyDescent="0.2">
      <c r="N1077" s="24" t="s">
        <v>1300</v>
      </c>
      <c r="R1077">
        <v>1076</v>
      </c>
    </row>
    <row r="1078" spans="1:18" ht="13.5" thickBot="1" x14ac:dyDescent="0.25">
      <c r="C1078" s="4" t="s">
        <v>56</v>
      </c>
      <c r="D1078" s="18"/>
      <c r="E1078" s="4" t="s">
        <v>69</v>
      </c>
      <c r="F1078" s="19"/>
      <c r="G1078" s="4" t="s">
        <v>70</v>
      </c>
      <c r="H1078" s="19"/>
      <c r="I1078" s="20" t="s">
        <v>60</v>
      </c>
      <c r="J1078" s="21" t="s">
        <v>62</v>
      </c>
      <c r="K1078" s="22" t="s">
        <v>64</v>
      </c>
      <c r="N1078" s="24" t="s">
        <v>1300</v>
      </c>
      <c r="R1078">
        <v>1077</v>
      </c>
    </row>
    <row r="1079" spans="1:18" ht="16.5" thickTop="1" thickBot="1" x14ac:dyDescent="0.3">
      <c r="A1079" s="1">
        <v>331</v>
      </c>
      <c r="B1079" t="s">
        <v>898</v>
      </c>
      <c r="C1079" s="14">
        <v>200</v>
      </c>
      <c r="D1079" s="7" t="s">
        <v>59</v>
      </c>
      <c r="E1079" s="25">
        <f>$G1079*C1075</f>
        <v>10</v>
      </c>
      <c r="F1079" s="3" t="s">
        <v>59</v>
      </c>
      <c r="G1079" s="17">
        <v>0.8</v>
      </c>
      <c r="H1079" s="3" t="s">
        <v>59</v>
      </c>
      <c r="I1079" s="64">
        <f>E1079*C1076</f>
        <v>1000</v>
      </c>
      <c r="J1079" s="65" t="s">
        <v>61</v>
      </c>
      <c r="K1079" s="8">
        <f>I1079/C1079</f>
        <v>5</v>
      </c>
      <c r="N1079" s="24" t="s">
        <v>1300</v>
      </c>
      <c r="R1079">
        <v>1078</v>
      </c>
    </row>
    <row r="1080" spans="1:18" ht="16.5" thickTop="1" thickBot="1" x14ac:dyDescent="0.3">
      <c r="A1080" s="1">
        <v>332</v>
      </c>
      <c r="B1080" s="47" t="s">
        <v>900</v>
      </c>
      <c r="C1080" s="14">
        <v>200</v>
      </c>
      <c r="D1080" s="7" t="s">
        <v>59</v>
      </c>
      <c r="E1080" s="25">
        <f>$G1080*C1075</f>
        <v>10</v>
      </c>
      <c r="F1080" s="3" t="s">
        <v>59</v>
      </c>
      <c r="G1080" s="17">
        <v>0.8</v>
      </c>
      <c r="H1080" s="3" t="s">
        <v>59</v>
      </c>
      <c r="I1080" s="66">
        <f>E1080*C1076</f>
        <v>1000</v>
      </c>
      <c r="J1080" s="10" t="s">
        <v>61</v>
      </c>
      <c r="K1080" s="8">
        <f>I1080/C1080</f>
        <v>5</v>
      </c>
      <c r="N1080" s="24" t="s">
        <v>1300</v>
      </c>
      <c r="R1080">
        <v>1079</v>
      </c>
    </row>
    <row r="1081" spans="1:18" ht="16.5" thickTop="1" thickBot="1" x14ac:dyDescent="0.3">
      <c r="A1081" s="1">
        <v>334</v>
      </c>
      <c r="B1081" s="78" t="s">
        <v>908</v>
      </c>
      <c r="C1081" s="14">
        <v>100</v>
      </c>
      <c r="D1081" s="7" t="s">
        <v>59</v>
      </c>
      <c r="E1081" s="26">
        <f>$G1081*C1075</f>
        <v>1</v>
      </c>
      <c r="F1081" s="3" t="s">
        <v>59</v>
      </c>
      <c r="G1081" s="9">
        <v>0.08</v>
      </c>
      <c r="H1081" s="3" t="s">
        <v>59</v>
      </c>
      <c r="I1081" s="67">
        <f>E1081*C1076</f>
        <v>100</v>
      </c>
      <c r="J1081" s="60" t="s">
        <v>61</v>
      </c>
      <c r="K1081" s="15">
        <f>I1081/C1081</f>
        <v>1</v>
      </c>
      <c r="N1081" s="24" t="s">
        <v>1300</v>
      </c>
      <c r="R1081">
        <v>1080</v>
      </c>
    </row>
    <row r="1082" spans="1:18" ht="15.75" thickTop="1" x14ac:dyDescent="0.25">
      <c r="B1082" t="s">
        <v>180</v>
      </c>
      <c r="D1082" s="7"/>
      <c r="E1082" s="7"/>
      <c r="F1082" s="7"/>
      <c r="G1082" s="7"/>
      <c r="H1082" s="7"/>
      <c r="I1082" s="31"/>
      <c r="J1082" s="6"/>
      <c r="K1082" s="8">
        <f>C1076-SUM(K1079:K1081)</f>
        <v>89</v>
      </c>
      <c r="N1082" s="24" t="s">
        <v>1300</v>
      </c>
      <c r="R1082">
        <v>1081</v>
      </c>
    </row>
    <row r="1083" spans="1:18" s="13" customFormat="1" ht="7.5" customHeight="1" thickBot="1" x14ac:dyDescent="0.25">
      <c r="A1083" s="34"/>
      <c r="N1083" s="24" t="s">
        <v>1300</v>
      </c>
      <c r="R1083">
        <v>1082</v>
      </c>
    </row>
    <row r="1084" spans="1:18" ht="17.25" thickTop="1" thickBot="1" x14ac:dyDescent="0.3">
      <c r="A1084" s="30">
        <v>95</v>
      </c>
      <c r="B1084" s="30"/>
      <c r="G1084" t="s">
        <v>333</v>
      </c>
      <c r="J1084" s="33">
        <v>25</v>
      </c>
      <c r="K1084" t="s">
        <v>334</v>
      </c>
      <c r="L1084" s="79">
        <f>J1084/C1085</f>
        <v>2</v>
      </c>
      <c r="N1084" s="24" t="s">
        <v>1300</v>
      </c>
      <c r="R1084">
        <v>1083</v>
      </c>
    </row>
    <row r="1085" spans="1:18" ht="16.5" thickTop="1" thickBot="1" x14ac:dyDescent="0.25">
      <c r="A1085" s="1">
        <f>A1084</f>
        <v>95</v>
      </c>
      <c r="B1085" s="27" t="s">
        <v>910</v>
      </c>
      <c r="C1085" s="9">
        <v>12.5</v>
      </c>
      <c r="D1085" t="s">
        <v>63</v>
      </c>
      <c r="G1085" t="s">
        <v>332</v>
      </c>
      <c r="J1085">
        <f>C1086/(J1084/C1085)</f>
        <v>50</v>
      </c>
      <c r="K1085" s="11"/>
      <c r="N1085" s="24" t="s">
        <v>1300</v>
      </c>
      <c r="R1085">
        <v>1084</v>
      </c>
    </row>
    <row r="1086" spans="1:18" ht="14.25" thickTop="1" thickBot="1" x14ac:dyDescent="0.25">
      <c r="B1086" t="s">
        <v>55</v>
      </c>
      <c r="C1086" s="9">
        <v>100</v>
      </c>
      <c r="D1086" t="s">
        <v>53</v>
      </c>
      <c r="K1086" s="12"/>
      <c r="N1086" s="24" t="s">
        <v>1300</v>
      </c>
      <c r="R1086">
        <v>1085</v>
      </c>
    </row>
    <row r="1087" spans="1:18" ht="4.5" customHeight="1" thickTop="1" x14ac:dyDescent="0.2">
      <c r="N1087" s="24" t="s">
        <v>1300</v>
      </c>
      <c r="R1087">
        <v>1086</v>
      </c>
    </row>
    <row r="1088" spans="1:18" ht="13.5" thickBot="1" x14ac:dyDescent="0.25">
      <c r="C1088" s="4" t="s">
        <v>56</v>
      </c>
      <c r="D1088" s="18"/>
      <c r="E1088" s="4" t="s">
        <v>69</v>
      </c>
      <c r="F1088" s="19"/>
      <c r="G1088" s="4" t="s">
        <v>70</v>
      </c>
      <c r="H1088" s="19"/>
      <c r="I1088" s="20" t="s">
        <v>60</v>
      </c>
      <c r="J1088" s="21" t="s">
        <v>62</v>
      </c>
      <c r="K1088" s="22" t="s">
        <v>64</v>
      </c>
      <c r="N1088" s="24" t="s">
        <v>1300</v>
      </c>
      <c r="R1088">
        <v>1087</v>
      </c>
    </row>
    <row r="1089" spans="1:18" ht="16.5" thickTop="1" thickBot="1" x14ac:dyDescent="0.3">
      <c r="A1089" s="1">
        <v>329</v>
      </c>
      <c r="B1089" t="s">
        <v>894</v>
      </c>
      <c r="C1089" s="14">
        <v>200</v>
      </c>
      <c r="D1089" s="7" t="s">
        <v>59</v>
      </c>
      <c r="E1089" s="25">
        <f>$G1089*C1085</f>
        <v>10</v>
      </c>
      <c r="F1089" s="3" t="s">
        <v>59</v>
      </c>
      <c r="G1089" s="17">
        <v>0.8</v>
      </c>
      <c r="H1089" s="3" t="s">
        <v>59</v>
      </c>
      <c r="I1089" s="64">
        <f>E1089*C1086</f>
        <v>1000</v>
      </c>
      <c r="J1089" s="65" t="s">
        <v>61</v>
      </c>
      <c r="K1089" s="8">
        <f>I1089/C1089</f>
        <v>5</v>
      </c>
      <c r="N1089" s="24" t="s">
        <v>1300</v>
      </c>
      <c r="R1089">
        <v>1088</v>
      </c>
    </row>
    <row r="1090" spans="1:18" ht="16.5" thickTop="1" thickBot="1" x14ac:dyDescent="0.3">
      <c r="A1090" s="1">
        <v>333</v>
      </c>
      <c r="B1090" s="47" t="s">
        <v>902</v>
      </c>
      <c r="C1090" s="14">
        <v>200</v>
      </c>
      <c r="D1090" s="7" t="s">
        <v>59</v>
      </c>
      <c r="E1090" s="25">
        <f>$G1090*C1085</f>
        <v>10</v>
      </c>
      <c r="F1090" s="3" t="s">
        <v>59</v>
      </c>
      <c r="G1090" s="17">
        <v>0.8</v>
      </c>
      <c r="H1090" s="3" t="s">
        <v>59</v>
      </c>
      <c r="I1090" s="66">
        <f>E1090*C1086</f>
        <v>1000</v>
      </c>
      <c r="J1090" s="10" t="s">
        <v>61</v>
      </c>
      <c r="K1090" s="8">
        <f>I1090/C1090</f>
        <v>5</v>
      </c>
      <c r="N1090" s="24" t="s">
        <v>1300</v>
      </c>
      <c r="R1090">
        <v>1089</v>
      </c>
    </row>
    <row r="1091" spans="1:18" ht="16.5" thickTop="1" thickBot="1" x14ac:dyDescent="0.3">
      <c r="A1091" s="1">
        <v>334</v>
      </c>
      <c r="B1091" s="78" t="s">
        <v>908</v>
      </c>
      <c r="C1091" s="14">
        <v>100</v>
      </c>
      <c r="D1091" s="7" t="s">
        <v>59</v>
      </c>
      <c r="E1091" s="26">
        <f>$G1091*C1085</f>
        <v>1</v>
      </c>
      <c r="F1091" s="3" t="s">
        <v>59</v>
      </c>
      <c r="G1091" s="9">
        <v>0.08</v>
      </c>
      <c r="H1091" s="3" t="s">
        <v>59</v>
      </c>
      <c r="I1091" s="67">
        <f>E1091*C1086</f>
        <v>100</v>
      </c>
      <c r="J1091" s="60" t="s">
        <v>61</v>
      </c>
      <c r="K1091" s="15">
        <f>I1091/C1091</f>
        <v>1</v>
      </c>
      <c r="N1091" s="24" t="s">
        <v>1300</v>
      </c>
      <c r="R1091">
        <v>1090</v>
      </c>
    </row>
    <row r="1092" spans="1:18" ht="15.75" thickTop="1" x14ac:dyDescent="0.25">
      <c r="B1092" t="s">
        <v>180</v>
      </c>
      <c r="D1092" s="7"/>
      <c r="E1092" s="7"/>
      <c r="F1092" s="7"/>
      <c r="G1092" s="7"/>
      <c r="H1092" s="7"/>
      <c r="I1092" s="31"/>
      <c r="J1092" s="6"/>
      <c r="K1092" s="8">
        <f>C1086-SUM(K1089:K1091)</f>
        <v>89</v>
      </c>
      <c r="N1092" s="24" t="s">
        <v>1300</v>
      </c>
      <c r="R1092">
        <v>1091</v>
      </c>
    </row>
    <row r="1093" spans="1:18" s="13" customFormat="1" ht="7.5" customHeight="1" thickBot="1" x14ac:dyDescent="0.25">
      <c r="A1093" s="34"/>
      <c r="N1093" s="24" t="s">
        <v>1300</v>
      </c>
      <c r="R1093">
        <v>1092</v>
      </c>
    </row>
    <row r="1094" spans="1:18" ht="17.25" thickTop="1" thickBot="1" x14ac:dyDescent="0.3">
      <c r="A1094" s="30">
        <v>96</v>
      </c>
      <c r="B1094" s="30"/>
      <c r="G1094" t="s">
        <v>333</v>
      </c>
      <c r="J1094" s="33">
        <v>25</v>
      </c>
      <c r="K1094" t="s">
        <v>334</v>
      </c>
      <c r="L1094" s="79">
        <f>J1094/C1095</f>
        <v>2</v>
      </c>
      <c r="N1094" s="24" t="s">
        <v>1300</v>
      </c>
      <c r="R1094">
        <v>1093</v>
      </c>
    </row>
    <row r="1095" spans="1:18" ht="16.5" thickTop="1" thickBot="1" x14ac:dyDescent="0.25">
      <c r="A1095" s="1">
        <f>A1094</f>
        <v>96</v>
      </c>
      <c r="B1095" s="27" t="s">
        <v>911</v>
      </c>
      <c r="C1095" s="9">
        <v>12.5</v>
      </c>
      <c r="D1095" t="s">
        <v>63</v>
      </c>
      <c r="G1095" t="s">
        <v>332</v>
      </c>
      <c r="J1095">
        <f>C1096/(J1094/C1095)</f>
        <v>50</v>
      </c>
      <c r="K1095" s="11"/>
      <c r="N1095" s="24" t="s">
        <v>1300</v>
      </c>
      <c r="R1095">
        <v>1094</v>
      </c>
    </row>
    <row r="1096" spans="1:18" ht="14.25" thickTop="1" thickBot="1" x14ac:dyDescent="0.25">
      <c r="B1096" t="s">
        <v>55</v>
      </c>
      <c r="C1096" s="9">
        <v>100</v>
      </c>
      <c r="D1096" t="s">
        <v>53</v>
      </c>
      <c r="K1096" s="12"/>
      <c r="N1096" s="24" t="s">
        <v>1300</v>
      </c>
      <c r="R1096">
        <v>1095</v>
      </c>
    </row>
    <row r="1097" spans="1:18" ht="4.5" customHeight="1" thickTop="1" x14ac:dyDescent="0.2">
      <c r="N1097" s="24" t="s">
        <v>1300</v>
      </c>
      <c r="R1097">
        <v>1096</v>
      </c>
    </row>
    <row r="1098" spans="1:18" ht="13.5" thickBot="1" x14ac:dyDescent="0.25">
      <c r="C1098" s="4" t="s">
        <v>56</v>
      </c>
      <c r="D1098" s="18"/>
      <c r="E1098" s="4" t="s">
        <v>69</v>
      </c>
      <c r="F1098" s="19"/>
      <c r="G1098" s="4" t="s">
        <v>70</v>
      </c>
      <c r="H1098" s="19"/>
      <c r="I1098" s="20" t="s">
        <v>60</v>
      </c>
      <c r="J1098" s="21" t="s">
        <v>62</v>
      </c>
      <c r="K1098" s="22" t="s">
        <v>64</v>
      </c>
      <c r="N1098" s="24" t="s">
        <v>1300</v>
      </c>
      <c r="R1098">
        <v>1097</v>
      </c>
    </row>
    <row r="1099" spans="1:18" ht="16.5" thickTop="1" thickBot="1" x14ac:dyDescent="0.3">
      <c r="A1099" s="1">
        <v>330</v>
      </c>
      <c r="B1099" t="s">
        <v>896</v>
      </c>
      <c r="C1099" s="14">
        <v>200</v>
      </c>
      <c r="D1099" s="7" t="s">
        <v>59</v>
      </c>
      <c r="E1099" s="25">
        <f>$G1099*C1095</f>
        <v>10</v>
      </c>
      <c r="F1099" s="3" t="s">
        <v>59</v>
      </c>
      <c r="G1099" s="17">
        <v>0.8</v>
      </c>
      <c r="H1099" s="3" t="s">
        <v>59</v>
      </c>
      <c r="I1099" s="64">
        <f>E1099*C1096</f>
        <v>1000</v>
      </c>
      <c r="J1099" s="65" t="s">
        <v>61</v>
      </c>
      <c r="K1099" s="8">
        <f>I1099/C1099</f>
        <v>5</v>
      </c>
      <c r="N1099" s="24" t="s">
        <v>1300</v>
      </c>
      <c r="R1099">
        <v>1098</v>
      </c>
    </row>
    <row r="1100" spans="1:18" ht="16.5" thickTop="1" thickBot="1" x14ac:dyDescent="0.3">
      <c r="A1100" s="1">
        <v>333</v>
      </c>
      <c r="B1100" s="47" t="s">
        <v>902</v>
      </c>
      <c r="C1100" s="14">
        <v>200</v>
      </c>
      <c r="D1100" s="7" t="s">
        <v>59</v>
      </c>
      <c r="E1100" s="25">
        <f>$G1100*C1095</f>
        <v>10</v>
      </c>
      <c r="F1100" s="3" t="s">
        <v>59</v>
      </c>
      <c r="G1100" s="17">
        <v>0.8</v>
      </c>
      <c r="H1100" s="3" t="s">
        <v>59</v>
      </c>
      <c r="I1100" s="66">
        <f>E1100*C1096</f>
        <v>1000</v>
      </c>
      <c r="J1100" s="10" t="s">
        <v>61</v>
      </c>
      <c r="K1100" s="8">
        <f>I1100/C1100</f>
        <v>5</v>
      </c>
      <c r="N1100" s="24" t="s">
        <v>1300</v>
      </c>
      <c r="R1100">
        <v>1099</v>
      </c>
    </row>
    <row r="1101" spans="1:18" ht="16.5" thickTop="1" thickBot="1" x14ac:dyDescent="0.3">
      <c r="A1101" s="1">
        <v>334</v>
      </c>
      <c r="B1101" s="78" t="s">
        <v>908</v>
      </c>
      <c r="C1101" s="14">
        <v>100</v>
      </c>
      <c r="D1101" s="7" t="s">
        <v>59</v>
      </c>
      <c r="E1101" s="26">
        <f>$G1101*C1095</f>
        <v>1</v>
      </c>
      <c r="F1101" s="3" t="s">
        <v>59</v>
      </c>
      <c r="G1101" s="9">
        <v>0.08</v>
      </c>
      <c r="H1101" s="3" t="s">
        <v>59</v>
      </c>
      <c r="I1101" s="67">
        <f>E1101*C1096</f>
        <v>100</v>
      </c>
      <c r="J1101" s="60" t="s">
        <v>61</v>
      </c>
      <c r="K1101" s="15">
        <f>I1101/C1101</f>
        <v>1</v>
      </c>
      <c r="N1101" s="24" t="s">
        <v>1300</v>
      </c>
      <c r="R1101">
        <v>1100</v>
      </c>
    </row>
    <row r="1102" spans="1:18" ht="15.75" thickTop="1" x14ac:dyDescent="0.25">
      <c r="B1102" t="s">
        <v>180</v>
      </c>
      <c r="D1102" s="7"/>
      <c r="E1102" s="7"/>
      <c r="F1102" s="7"/>
      <c r="G1102" s="7"/>
      <c r="H1102" s="7"/>
      <c r="I1102" s="31"/>
      <c r="J1102" s="6"/>
      <c r="K1102" s="8">
        <f>C1096-SUM(K1099:K1101)</f>
        <v>89</v>
      </c>
      <c r="N1102" s="24" t="s">
        <v>1300</v>
      </c>
      <c r="R1102">
        <v>1101</v>
      </c>
    </row>
    <row r="1103" spans="1:18" s="13" customFormat="1" ht="7.5" customHeight="1" thickBot="1" x14ac:dyDescent="0.25">
      <c r="A1103" s="34"/>
      <c r="N1103" s="24" t="s">
        <v>1300</v>
      </c>
      <c r="R1103">
        <v>1102</v>
      </c>
    </row>
    <row r="1104" spans="1:18" ht="17.25" thickTop="1" thickBot="1" x14ac:dyDescent="0.3">
      <c r="A1104" s="30">
        <v>97</v>
      </c>
      <c r="B1104" s="30"/>
      <c r="G1104" t="s">
        <v>333</v>
      </c>
      <c r="J1104" s="33">
        <v>25</v>
      </c>
      <c r="K1104" t="s">
        <v>334</v>
      </c>
      <c r="L1104" s="79">
        <f>J1104/C1105</f>
        <v>2</v>
      </c>
      <c r="N1104" s="24" t="s">
        <v>1300</v>
      </c>
      <c r="R1104">
        <v>1103</v>
      </c>
    </row>
    <row r="1105" spans="1:18" ht="16.5" thickTop="1" thickBot="1" x14ac:dyDescent="0.25">
      <c r="A1105" s="1">
        <f>A1104</f>
        <v>97</v>
      </c>
      <c r="B1105" s="27" t="s">
        <v>912</v>
      </c>
      <c r="C1105" s="9">
        <v>12.5</v>
      </c>
      <c r="D1105" t="s">
        <v>63</v>
      </c>
      <c r="G1105" t="s">
        <v>332</v>
      </c>
      <c r="J1105">
        <f>C1106/(J1104/C1105)</f>
        <v>50</v>
      </c>
      <c r="K1105" s="11"/>
      <c r="N1105" s="24" t="s">
        <v>1300</v>
      </c>
      <c r="R1105">
        <v>1104</v>
      </c>
    </row>
    <row r="1106" spans="1:18" ht="14.25" thickTop="1" thickBot="1" x14ac:dyDescent="0.25">
      <c r="B1106" t="s">
        <v>55</v>
      </c>
      <c r="C1106" s="9">
        <v>100</v>
      </c>
      <c r="D1106" t="s">
        <v>53</v>
      </c>
      <c r="K1106" s="12"/>
      <c r="N1106" s="24" t="s">
        <v>1300</v>
      </c>
      <c r="R1106">
        <v>1105</v>
      </c>
    </row>
    <row r="1107" spans="1:18" ht="4.5" customHeight="1" thickTop="1" x14ac:dyDescent="0.2">
      <c r="N1107" s="24" t="s">
        <v>1300</v>
      </c>
      <c r="R1107">
        <v>1106</v>
      </c>
    </row>
    <row r="1108" spans="1:18" ht="13.5" thickBot="1" x14ac:dyDescent="0.25">
      <c r="C1108" s="4" t="s">
        <v>56</v>
      </c>
      <c r="D1108" s="18"/>
      <c r="E1108" s="4" t="s">
        <v>69</v>
      </c>
      <c r="F1108" s="19"/>
      <c r="G1108" s="4" t="s">
        <v>70</v>
      </c>
      <c r="H1108" s="19"/>
      <c r="I1108" s="20" t="s">
        <v>60</v>
      </c>
      <c r="J1108" s="21" t="s">
        <v>62</v>
      </c>
      <c r="K1108" s="22" t="s">
        <v>64</v>
      </c>
      <c r="N1108" s="24" t="s">
        <v>1300</v>
      </c>
      <c r="R1108">
        <v>1107</v>
      </c>
    </row>
    <row r="1109" spans="1:18" ht="16.5" thickTop="1" thickBot="1" x14ac:dyDescent="0.3">
      <c r="A1109" s="1">
        <v>331</v>
      </c>
      <c r="B1109" t="s">
        <v>898</v>
      </c>
      <c r="C1109" s="14">
        <v>200</v>
      </c>
      <c r="D1109" s="7" t="s">
        <v>59</v>
      </c>
      <c r="E1109" s="25">
        <f>$G1109*C1105</f>
        <v>10</v>
      </c>
      <c r="F1109" s="3" t="s">
        <v>59</v>
      </c>
      <c r="G1109" s="17">
        <v>0.8</v>
      </c>
      <c r="H1109" s="3" t="s">
        <v>59</v>
      </c>
      <c r="I1109" s="64">
        <f>E1109*C1106</f>
        <v>1000</v>
      </c>
      <c r="J1109" s="65" t="s">
        <v>61</v>
      </c>
      <c r="K1109" s="8">
        <f>I1109/C1109</f>
        <v>5</v>
      </c>
      <c r="N1109" s="24" t="s">
        <v>1300</v>
      </c>
      <c r="R1109">
        <v>1108</v>
      </c>
    </row>
    <row r="1110" spans="1:18" ht="16.5" thickTop="1" thickBot="1" x14ac:dyDescent="0.3">
      <c r="A1110" s="1">
        <v>333</v>
      </c>
      <c r="B1110" s="47" t="s">
        <v>902</v>
      </c>
      <c r="C1110" s="14">
        <v>200</v>
      </c>
      <c r="D1110" s="7" t="s">
        <v>59</v>
      </c>
      <c r="E1110" s="25">
        <f>$G1110*C1105</f>
        <v>10</v>
      </c>
      <c r="F1110" s="3" t="s">
        <v>59</v>
      </c>
      <c r="G1110" s="17">
        <v>0.8</v>
      </c>
      <c r="H1110" s="3" t="s">
        <v>59</v>
      </c>
      <c r="I1110" s="66">
        <f>E1110*C1106</f>
        <v>1000</v>
      </c>
      <c r="J1110" s="10" t="s">
        <v>61</v>
      </c>
      <c r="K1110" s="8">
        <f>I1110/C1110</f>
        <v>5</v>
      </c>
      <c r="N1110" s="24" t="s">
        <v>1300</v>
      </c>
      <c r="R1110">
        <v>1109</v>
      </c>
    </row>
    <row r="1111" spans="1:18" ht="16.5" thickTop="1" thickBot="1" x14ac:dyDescent="0.3">
      <c r="A1111" s="1">
        <v>334</v>
      </c>
      <c r="B1111" s="78" t="s">
        <v>908</v>
      </c>
      <c r="C1111" s="14">
        <v>100</v>
      </c>
      <c r="D1111" s="7" t="s">
        <v>59</v>
      </c>
      <c r="E1111" s="26">
        <f>$G1111*C1105</f>
        <v>1</v>
      </c>
      <c r="F1111" s="3" t="s">
        <v>59</v>
      </c>
      <c r="G1111" s="9">
        <v>0.08</v>
      </c>
      <c r="H1111" s="3" t="s">
        <v>59</v>
      </c>
      <c r="I1111" s="67">
        <f>E1111*C1106</f>
        <v>100</v>
      </c>
      <c r="J1111" s="60" t="s">
        <v>61</v>
      </c>
      <c r="K1111" s="15">
        <f>I1111/C1111</f>
        <v>1</v>
      </c>
      <c r="N1111" s="24" t="s">
        <v>1300</v>
      </c>
      <c r="R1111">
        <v>1110</v>
      </c>
    </row>
    <row r="1112" spans="1:18" ht="15.75" thickTop="1" x14ac:dyDescent="0.25">
      <c r="B1112" t="s">
        <v>180</v>
      </c>
      <c r="D1112" s="7"/>
      <c r="E1112" s="7"/>
      <c r="F1112" s="7"/>
      <c r="G1112" s="7"/>
      <c r="H1112" s="7"/>
      <c r="I1112" s="31"/>
      <c r="J1112" s="6"/>
      <c r="K1112" s="8">
        <f>C1106-SUM(K1109:K1111)</f>
        <v>89</v>
      </c>
      <c r="N1112" s="24" t="s">
        <v>1300</v>
      </c>
      <c r="R1112">
        <v>1111</v>
      </c>
    </row>
    <row r="1113" spans="1:18" s="13" customFormat="1" ht="7.5" customHeight="1" thickBot="1" x14ac:dyDescent="0.25">
      <c r="A1113" s="34"/>
      <c r="N1113" s="24" t="s">
        <v>1300</v>
      </c>
      <c r="R1113">
        <v>1112</v>
      </c>
    </row>
    <row r="1114" spans="1:18" ht="17.25" thickTop="1" thickBot="1" x14ac:dyDescent="0.3">
      <c r="A1114" s="30">
        <v>98</v>
      </c>
      <c r="B1114" s="30"/>
      <c r="G1114" t="s">
        <v>333</v>
      </c>
      <c r="J1114" s="33">
        <v>50</v>
      </c>
      <c r="K1114" t="s">
        <v>334</v>
      </c>
      <c r="L1114" s="79">
        <f>J1114/C1115</f>
        <v>5</v>
      </c>
      <c r="N1114" s="24" t="s">
        <v>1300</v>
      </c>
      <c r="R1114">
        <v>1113</v>
      </c>
    </row>
    <row r="1115" spans="1:18" ht="16.5" thickTop="1" thickBot="1" x14ac:dyDescent="0.25">
      <c r="A1115" s="1">
        <f>A1114</f>
        <v>98</v>
      </c>
      <c r="B1115" s="27" t="s">
        <v>929</v>
      </c>
      <c r="C1115" s="9">
        <v>10</v>
      </c>
      <c r="D1115" t="s">
        <v>63</v>
      </c>
      <c r="G1115" t="s">
        <v>332</v>
      </c>
      <c r="J1115">
        <f>C1116/(J1114/C1115)</f>
        <v>20</v>
      </c>
      <c r="K1115" s="11"/>
      <c r="N1115" s="24" t="s">
        <v>1300</v>
      </c>
      <c r="R1115">
        <v>1114</v>
      </c>
    </row>
    <row r="1116" spans="1:18" ht="14.25" thickTop="1" thickBot="1" x14ac:dyDescent="0.25">
      <c r="B1116" t="s">
        <v>55</v>
      </c>
      <c r="C1116" s="9">
        <v>100</v>
      </c>
      <c r="D1116" t="s">
        <v>334</v>
      </c>
      <c r="K1116" s="12"/>
      <c r="N1116" s="24" t="s">
        <v>1300</v>
      </c>
      <c r="R1116">
        <v>1115</v>
      </c>
    </row>
    <row r="1117" spans="1:18" ht="6.75" customHeight="1" thickTop="1" x14ac:dyDescent="0.2">
      <c r="N1117" s="24" t="s">
        <v>1300</v>
      </c>
      <c r="R1117">
        <v>1116</v>
      </c>
    </row>
    <row r="1118" spans="1:18" ht="29.25" customHeight="1" x14ac:dyDescent="0.2">
      <c r="C1118" s="487" t="s">
        <v>284</v>
      </c>
      <c r="D1118" s="488"/>
      <c r="E1118" s="489" t="s">
        <v>285</v>
      </c>
      <c r="F1118" s="487"/>
      <c r="G1118" s="490" t="s">
        <v>286</v>
      </c>
      <c r="H1118" s="491"/>
      <c r="I1118" s="20" t="s">
        <v>287</v>
      </c>
      <c r="J1118" s="21"/>
      <c r="K1118" s="39" t="s">
        <v>288</v>
      </c>
      <c r="N1118" s="24" t="s">
        <v>1300</v>
      </c>
      <c r="R1118">
        <v>1117</v>
      </c>
    </row>
    <row r="1119" spans="1:18" ht="15.75" thickBot="1" x14ac:dyDescent="0.3">
      <c r="A1119" s="1">
        <v>336</v>
      </c>
      <c r="B1119" s="47" t="s">
        <v>915</v>
      </c>
      <c r="C1119" s="16">
        <v>200</v>
      </c>
      <c r="D1119" s="7" t="s">
        <v>179</v>
      </c>
      <c r="E1119" s="37">
        <f>G1119*C1115</f>
        <v>8</v>
      </c>
      <c r="F1119" s="3" t="s">
        <v>179</v>
      </c>
      <c r="G1119" s="36">
        <v>0.8</v>
      </c>
      <c r="H1119" s="3" t="s">
        <v>179</v>
      </c>
      <c r="I1119" s="23">
        <f>E1119*C1116</f>
        <v>800</v>
      </c>
      <c r="J1119" s="10" t="s">
        <v>61</v>
      </c>
      <c r="K1119" s="15">
        <f>I1119/C1119</f>
        <v>4</v>
      </c>
      <c r="N1119" s="24" t="s">
        <v>1300</v>
      </c>
      <c r="R1119">
        <v>1118</v>
      </c>
    </row>
    <row r="1120" spans="1:18" ht="16.5" thickTop="1" thickBot="1" x14ac:dyDescent="0.3">
      <c r="A1120" s="1">
        <v>335</v>
      </c>
      <c r="B1120" s="47" t="s">
        <v>913</v>
      </c>
      <c r="C1120" s="16">
        <v>200</v>
      </c>
      <c r="D1120" s="7" t="s">
        <v>179</v>
      </c>
      <c r="E1120" s="37">
        <f>G1120*C1115</f>
        <v>8</v>
      </c>
      <c r="F1120" s="3" t="s">
        <v>179</v>
      </c>
      <c r="G1120" s="36">
        <v>0.8</v>
      </c>
      <c r="H1120" s="3" t="s">
        <v>179</v>
      </c>
      <c r="I1120" s="23">
        <f>E1120*C1116</f>
        <v>800</v>
      </c>
      <c r="J1120" s="10" t="s">
        <v>61</v>
      </c>
      <c r="K1120" s="15">
        <f>I1120/C1120</f>
        <v>4</v>
      </c>
      <c r="N1120" s="24" t="s">
        <v>1300</v>
      </c>
      <c r="R1120">
        <v>1119</v>
      </c>
    </row>
    <row r="1121" spans="1:18" ht="15.75" thickTop="1" x14ac:dyDescent="0.25">
      <c r="B1121" t="s">
        <v>180</v>
      </c>
      <c r="D1121" s="3"/>
      <c r="F1121" s="3"/>
      <c r="H1121" s="3"/>
      <c r="I1121" s="2"/>
      <c r="J1121" s="6"/>
      <c r="K1121" s="8">
        <f>C1116-SUM(K1119:K1120)</f>
        <v>92</v>
      </c>
      <c r="N1121" s="24" t="s">
        <v>1300</v>
      </c>
      <c r="R1121">
        <v>1120</v>
      </c>
    </row>
    <row r="1122" spans="1:18" s="13" customFormat="1" ht="6" customHeight="1" thickBot="1" x14ac:dyDescent="0.25">
      <c r="A1122" s="34"/>
      <c r="N1122" s="24" t="s">
        <v>1300</v>
      </c>
      <c r="R1122">
        <v>1121</v>
      </c>
    </row>
    <row r="1123" spans="1:18" ht="17.25" thickTop="1" thickBot="1" x14ac:dyDescent="0.3">
      <c r="A1123" s="30">
        <v>99</v>
      </c>
      <c r="B1123" s="30"/>
      <c r="G1123" t="s">
        <v>333</v>
      </c>
      <c r="J1123" s="33">
        <v>50</v>
      </c>
      <c r="K1123" t="s">
        <v>334</v>
      </c>
      <c r="L1123" s="79">
        <f>J1123/C1124</f>
        <v>5</v>
      </c>
      <c r="N1123" s="24" t="s">
        <v>1300</v>
      </c>
      <c r="R1123">
        <v>1122</v>
      </c>
    </row>
    <row r="1124" spans="1:18" ht="16.5" thickTop="1" thickBot="1" x14ac:dyDescent="0.25">
      <c r="A1124" s="1">
        <f>A1123</f>
        <v>99</v>
      </c>
      <c r="B1124" s="27" t="s">
        <v>930</v>
      </c>
      <c r="C1124" s="9">
        <v>10</v>
      </c>
      <c r="D1124" t="s">
        <v>63</v>
      </c>
      <c r="G1124" t="s">
        <v>332</v>
      </c>
      <c r="J1124">
        <f>C1125/(J1123/C1124)</f>
        <v>20</v>
      </c>
      <c r="K1124" s="11"/>
      <c r="N1124" s="24" t="s">
        <v>1300</v>
      </c>
      <c r="R1124">
        <v>1123</v>
      </c>
    </row>
    <row r="1125" spans="1:18" ht="14.25" thickTop="1" thickBot="1" x14ac:dyDescent="0.25">
      <c r="B1125" t="s">
        <v>55</v>
      </c>
      <c r="C1125" s="9">
        <v>100</v>
      </c>
      <c r="D1125" t="s">
        <v>334</v>
      </c>
      <c r="K1125" s="12"/>
      <c r="N1125" s="24" t="s">
        <v>1300</v>
      </c>
      <c r="R1125">
        <v>1124</v>
      </c>
    </row>
    <row r="1126" spans="1:18" ht="6.75" customHeight="1" thickTop="1" x14ac:dyDescent="0.2">
      <c r="N1126" s="24" t="s">
        <v>1300</v>
      </c>
      <c r="R1126">
        <v>1125</v>
      </c>
    </row>
    <row r="1127" spans="1:18" ht="29.25" customHeight="1" x14ac:dyDescent="0.2">
      <c r="C1127" s="487" t="s">
        <v>284</v>
      </c>
      <c r="D1127" s="488"/>
      <c r="E1127" s="489" t="s">
        <v>285</v>
      </c>
      <c r="F1127" s="487"/>
      <c r="G1127" s="490" t="s">
        <v>286</v>
      </c>
      <c r="H1127" s="491"/>
      <c r="I1127" s="20" t="s">
        <v>287</v>
      </c>
      <c r="J1127" s="21"/>
      <c r="K1127" s="39" t="s">
        <v>288</v>
      </c>
      <c r="N1127" s="24" t="s">
        <v>1300</v>
      </c>
      <c r="R1127">
        <v>1126</v>
      </c>
    </row>
    <row r="1128" spans="1:18" ht="15.75" thickBot="1" x14ac:dyDescent="0.3">
      <c r="A1128" s="1">
        <v>337</v>
      </c>
      <c r="B1128" s="47" t="s">
        <v>917</v>
      </c>
      <c r="C1128" s="16">
        <v>200</v>
      </c>
      <c r="D1128" s="7" t="s">
        <v>179</v>
      </c>
      <c r="E1128" s="37">
        <f>G1128*C1124</f>
        <v>8</v>
      </c>
      <c r="F1128" s="3" t="s">
        <v>179</v>
      </c>
      <c r="G1128" s="36">
        <v>0.8</v>
      </c>
      <c r="H1128" s="3" t="s">
        <v>179</v>
      </c>
      <c r="I1128" s="23">
        <f>E1128*C1125</f>
        <v>800</v>
      </c>
      <c r="J1128" s="10" t="s">
        <v>61</v>
      </c>
      <c r="K1128" s="15">
        <f>I1128/C1128</f>
        <v>4</v>
      </c>
      <c r="N1128" s="24" t="s">
        <v>1300</v>
      </c>
      <c r="R1128">
        <v>1127</v>
      </c>
    </row>
    <row r="1129" spans="1:18" ht="16.5" thickTop="1" thickBot="1" x14ac:dyDescent="0.3">
      <c r="A1129" s="1">
        <v>165</v>
      </c>
      <c r="B1129" s="47" t="s">
        <v>28</v>
      </c>
      <c r="C1129" s="16">
        <v>100</v>
      </c>
      <c r="D1129" s="7" t="s">
        <v>179</v>
      </c>
      <c r="E1129" s="37">
        <f>G1129*C1124</f>
        <v>8</v>
      </c>
      <c r="F1129" s="3" t="s">
        <v>179</v>
      </c>
      <c r="G1129" s="36">
        <v>0.8</v>
      </c>
      <c r="H1129" s="3" t="s">
        <v>179</v>
      </c>
      <c r="I1129" s="23">
        <f>E1129*C1125</f>
        <v>800</v>
      </c>
      <c r="J1129" s="10" t="s">
        <v>61</v>
      </c>
      <c r="K1129" s="15">
        <f>I1129/C1129</f>
        <v>8</v>
      </c>
      <c r="N1129" s="24" t="s">
        <v>1300</v>
      </c>
      <c r="P1129" t="s">
        <v>931</v>
      </c>
      <c r="R1129">
        <v>1128</v>
      </c>
    </row>
    <row r="1130" spans="1:18" ht="15.75" thickTop="1" x14ac:dyDescent="0.25">
      <c r="B1130" t="s">
        <v>180</v>
      </c>
      <c r="D1130" s="3"/>
      <c r="F1130" s="3"/>
      <c r="H1130" s="3"/>
      <c r="I1130" s="2"/>
      <c r="J1130" s="6"/>
      <c r="K1130" s="8">
        <f>C1125-SUM(K1128:K1129)</f>
        <v>88</v>
      </c>
      <c r="N1130" s="24" t="s">
        <v>1300</v>
      </c>
      <c r="R1130">
        <v>1129</v>
      </c>
    </row>
    <row r="1131" spans="1:18" s="13" customFormat="1" ht="6" customHeight="1" thickBot="1" x14ac:dyDescent="0.25">
      <c r="A1131" s="34"/>
      <c r="N1131" s="24" t="s">
        <v>1300</v>
      </c>
      <c r="R1131">
        <v>1130</v>
      </c>
    </row>
    <row r="1132" spans="1:18" ht="17.25" thickTop="1" thickBot="1" x14ac:dyDescent="0.3">
      <c r="A1132" s="30">
        <v>100</v>
      </c>
      <c r="B1132" s="30"/>
      <c r="G1132" t="s">
        <v>333</v>
      </c>
      <c r="J1132" s="33">
        <v>50</v>
      </c>
      <c r="K1132" t="s">
        <v>334</v>
      </c>
      <c r="L1132" s="79">
        <f>J1132/C1133</f>
        <v>5</v>
      </c>
      <c r="N1132" s="24" t="s">
        <v>1300</v>
      </c>
      <c r="R1132">
        <v>1131</v>
      </c>
    </row>
    <row r="1133" spans="1:18" ht="16.5" thickTop="1" thickBot="1" x14ac:dyDescent="0.25">
      <c r="A1133" s="1">
        <f>A1132</f>
        <v>100</v>
      </c>
      <c r="B1133" s="27" t="s">
        <v>931</v>
      </c>
      <c r="C1133" s="9">
        <v>10</v>
      </c>
      <c r="D1133" t="s">
        <v>63</v>
      </c>
      <c r="G1133" t="s">
        <v>332</v>
      </c>
      <c r="J1133">
        <f>C1134/(J1132/C1133)</f>
        <v>20</v>
      </c>
      <c r="K1133" s="11"/>
      <c r="N1133" s="24" t="s">
        <v>1300</v>
      </c>
      <c r="R1133">
        <v>1132</v>
      </c>
    </row>
    <row r="1134" spans="1:18" ht="14.25" thickTop="1" thickBot="1" x14ac:dyDescent="0.25">
      <c r="B1134" t="s">
        <v>55</v>
      </c>
      <c r="C1134" s="9">
        <v>100</v>
      </c>
      <c r="D1134" t="s">
        <v>334</v>
      </c>
      <c r="K1134" s="12"/>
      <c r="N1134" s="24" t="s">
        <v>1300</v>
      </c>
      <c r="R1134">
        <v>1133</v>
      </c>
    </row>
    <row r="1135" spans="1:18" ht="6.75" customHeight="1" thickTop="1" x14ac:dyDescent="0.2">
      <c r="N1135" s="24" t="s">
        <v>1300</v>
      </c>
      <c r="R1135">
        <v>1134</v>
      </c>
    </row>
    <row r="1136" spans="1:18" ht="29.25" customHeight="1" x14ac:dyDescent="0.2">
      <c r="C1136" s="487" t="s">
        <v>284</v>
      </c>
      <c r="D1136" s="488"/>
      <c r="E1136" s="489" t="s">
        <v>285</v>
      </c>
      <c r="F1136" s="487"/>
      <c r="G1136" s="490" t="s">
        <v>286</v>
      </c>
      <c r="H1136" s="491"/>
      <c r="I1136" s="20" t="s">
        <v>287</v>
      </c>
      <c r="J1136" s="21"/>
      <c r="K1136" s="39" t="s">
        <v>288</v>
      </c>
      <c r="N1136" s="24" t="s">
        <v>1300</v>
      </c>
      <c r="R1136">
        <v>1135</v>
      </c>
    </row>
    <row r="1137" spans="1:18" ht="15.75" thickBot="1" x14ac:dyDescent="0.3">
      <c r="A1137" s="1">
        <v>337</v>
      </c>
      <c r="B1137" s="47" t="s">
        <v>917</v>
      </c>
      <c r="C1137" s="16">
        <v>200</v>
      </c>
      <c r="D1137" s="7" t="s">
        <v>179</v>
      </c>
      <c r="E1137" s="37">
        <f>G1137*C1133</f>
        <v>8</v>
      </c>
      <c r="F1137" s="3" t="s">
        <v>179</v>
      </c>
      <c r="G1137" s="36">
        <v>0.8</v>
      </c>
      <c r="H1137" s="3" t="s">
        <v>179</v>
      </c>
      <c r="I1137" s="23">
        <f>E1137*C1134</f>
        <v>800</v>
      </c>
      <c r="J1137" s="10" t="s">
        <v>61</v>
      </c>
      <c r="K1137" s="15">
        <f>I1137/C1137</f>
        <v>4</v>
      </c>
      <c r="N1137" s="24" t="s">
        <v>1300</v>
      </c>
      <c r="P1137" t="s">
        <v>933</v>
      </c>
      <c r="R1137">
        <v>1136</v>
      </c>
    </row>
    <row r="1138" spans="1:18" ht="16.5" thickTop="1" thickBot="1" x14ac:dyDescent="0.3">
      <c r="A1138" s="1">
        <v>338</v>
      </c>
      <c r="B1138" s="47" t="s">
        <v>919</v>
      </c>
      <c r="C1138" s="16">
        <v>200</v>
      </c>
      <c r="D1138" s="7" t="s">
        <v>179</v>
      </c>
      <c r="E1138" s="37">
        <f>G1138*C1133</f>
        <v>8</v>
      </c>
      <c r="F1138" s="3" t="s">
        <v>179</v>
      </c>
      <c r="G1138" s="36">
        <v>0.8</v>
      </c>
      <c r="H1138" s="3" t="s">
        <v>179</v>
      </c>
      <c r="I1138" s="23">
        <f>E1138*C1134</f>
        <v>800</v>
      </c>
      <c r="J1138" s="10" t="s">
        <v>61</v>
      </c>
      <c r="K1138" s="15">
        <f>I1138/C1138</f>
        <v>4</v>
      </c>
      <c r="N1138" s="24" t="s">
        <v>1300</v>
      </c>
      <c r="R1138">
        <v>1137</v>
      </c>
    </row>
    <row r="1139" spans="1:18" ht="15.75" thickTop="1" x14ac:dyDescent="0.25">
      <c r="B1139" t="s">
        <v>180</v>
      </c>
      <c r="D1139" s="3"/>
      <c r="F1139" s="3"/>
      <c r="H1139" s="3"/>
      <c r="I1139" s="2"/>
      <c r="J1139" s="6"/>
      <c r="K1139" s="8">
        <f>C1134-SUM(K1137:K1138)</f>
        <v>92</v>
      </c>
      <c r="N1139" s="24" t="s">
        <v>1300</v>
      </c>
      <c r="R1139">
        <v>1138</v>
      </c>
    </row>
    <row r="1140" spans="1:18" s="13" customFormat="1" ht="6" customHeight="1" thickBot="1" x14ac:dyDescent="0.25">
      <c r="A1140" s="34"/>
      <c r="N1140" s="24" t="s">
        <v>1300</v>
      </c>
      <c r="R1140">
        <v>1139</v>
      </c>
    </row>
    <row r="1141" spans="1:18" ht="17.25" thickTop="1" thickBot="1" x14ac:dyDescent="0.3">
      <c r="A1141" s="30">
        <v>101</v>
      </c>
      <c r="B1141" s="30"/>
      <c r="G1141" t="s">
        <v>333</v>
      </c>
      <c r="J1141" s="33">
        <v>50</v>
      </c>
      <c r="K1141" t="s">
        <v>334</v>
      </c>
      <c r="L1141" s="79">
        <f>J1141/C1142</f>
        <v>5</v>
      </c>
      <c r="N1141" s="24" t="s">
        <v>1300</v>
      </c>
      <c r="R1141">
        <v>1140</v>
      </c>
    </row>
    <row r="1142" spans="1:18" ht="16.5" thickTop="1" thickBot="1" x14ac:dyDescent="0.25">
      <c r="A1142" s="1">
        <f>A1141</f>
        <v>101</v>
      </c>
      <c r="B1142" s="27" t="s">
        <v>932</v>
      </c>
      <c r="C1142" s="9">
        <v>10</v>
      </c>
      <c r="D1142" t="s">
        <v>63</v>
      </c>
      <c r="G1142" t="s">
        <v>332</v>
      </c>
      <c r="J1142">
        <f>C1143/(J1141/C1142)</f>
        <v>20</v>
      </c>
      <c r="K1142" s="11"/>
      <c r="N1142" s="24" t="s">
        <v>1300</v>
      </c>
      <c r="R1142">
        <v>1141</v>
      </c>
    </row>
    <row r="1143" spans="1:18" ht="14.25" thickTop="1" thickBot="1" x14ac:dyDescent="0.25">
      <c r="B1143" t="s">
        <v>55</v>
      </c>
      <c r="C1143" s="9">
        <v>100</v>
      </c>
      <c r="D1143" t="s">
        <v>334</v>
      </c>
      <c r="K1143" s="12"/>
      <c r="N1143" s="24" t="s">
        <v>1300</v>
      </c>
      <c r="R1143">
        <v>1142</v>
      </c>
    </row>
    <row r="1144" spans="1:18" ht="6.75" customHeight="1" thickTop="1" x14ac:dyDescent="0.2">
      <c r="N1144" s="24" t="s">
        <v>1300</v>
      </c>
      <c r="R1144">
        <v>1143</v>
      </c>
    </row>
    <row r="1145" spans="1:18" ht="29.25" customHeight="1" x14ac:dyDescent="0.2">
      <c r="C1145" s="487" t="s">
        <v>284</v>
      </c>
      <c r="D1145" s="488"/>
      <c r="E1145" s="489" t="s">
        <v>285</v>
      </c>
      <c r="F1145" s="487"/>
      <c r="G1145" s="490" t="s">
        <v>286</v>
      </c>
      <c r="H1145" s="491"/>
      <c r="I1145" s="20" t="s">
        <v>287</v>
      </c>
      <c r="J1145" s="21"/>
      <c r="K1145" s="39" t="s">
        <v>288</v>
      </c>
      <c r="N1145" s="24" t="s">
        <v>1300</v>
      </c>
      <c r="R1145">
        <v>1144</v>
      </c>
    </row>
    <row r="1146" spans="1:18" ht="15.75" thickBot="1" x14ac:dyDescent="0.3">
      <c r="A1146" s="1">
        <v>164</v>
      </c>
      <c r="B1146" s="47" t="s">
        <v>26</v>
      </c>
      <c r="C1146" s="16">
        <v>100</v>
      </c>
      <c r="D1146" s="7" t="s">
        <v>179</v>
      </c>
      <c r="E1146" s="37">
        <f>G1146*C1142</f>
        <v>8</v>
      </c>
      <c r="F1146" s="3" t="s">
        <v>179</v>
      </c>
      <c r="G1146" s="36">
        <v>0.8</v>
      </c>
      <c r="H1146" s="3" t="s">
        <v>179</v>
      </c>
      <c r="I1146" s="23">
        <f>E1146*C1143</f>
        <v>800</v>
      </c>
      <c r="J1146" s="10" t="s">
        <v>61</v>
      </c>
      <c r="K1146" s="15">
        <f>I1146/C1146</f>
        <v>8</v>
      </c>
      <c r="N1146" s="24" t="s">
        <v>1300</v>
      </c>
      <c r="R1146">
        <v>1145</v>
      </c>
    </row>
    <row r="1147" spans="1:18" ht="16.5" thickTop="1" thickBot="1" x14ac:dyDescent="0.3">
      <c r="A1147" s="1">
        <v>338</v>
      </c>
      <c r="B1147" s="47" t="s">
        <v>919</v>
      </c>
      <c r="C1147" s="16">
        <v>200</v>
      </c>
      <c r="D1147" s="7" t="s">
        <v>179</v>
      </c>
      <c r="E1147" s="37">
        <f>G1147*C1142</f>
        <v>8</v>
      </c>
      <c r="F1147" s="3" t="s">
        <v>179</v>
      </c>
      <c r="G1147" s="36">
        <v>0.8</v>
      </c>
      <c r="H1147" s="3" t="s">
        <v>179</v>
      </c>
      <c r="I1147" s="23">
        <f>E1147*C1143</f>
        <v>800</v>
      </c>
      <c r="J1147" s="10" t="s">
        <v>61</v>
      </c>
      <c r="K1147" s="15">
        <f>I1147/C1147</f>
        <v>4</v>
      </c>
      <c r="N1147" s="24" t="s">
        <v>1300</v>
      </c>
      <c r="P1147" t="s">
        <v>931</v>
      </c>
      <c r="R1147">
        <v>1146</v>
      </c>
    </row>
    <row r="1148" spans="1:18" ht="15.75" thickTop="1" x14ac:dyDescent="0.25">
      <c r="B1148" t="s">
        <v>180</v>
      </c>
      <c r="D1148" s="3"/>
      <c r="F1148" s="3"/>
      <c r="H1148" s="3"/>
      <c r="I1148" s="2"/>
      <c r="J1148" s="6"/>
      <c r="K1148" s="8">
        <f>C1143-SUM(K1146:K1147)</f>
        <v>88</v>
      </c>
      <c r="N1148" s="24" t="s">
        <v>1300</v>
      </c>
      <c r="R1148">
        <v>1147</v>
      </c>
    </row>
    <row r="1149" spans="1:18" s="13" customFormat="1" ht="6" customHeight="1" thickBot="1" x14ac:dyDescent="0.25">
      <c r="A1149" s="34"/>
      <c r="N1149" s="24" t="s">
        <v>1300</v>
      </c>
      <c r="R1149">
        <v>1148</v>
      </c>
    </row>
    <row r="1150" spans="1:18" ht="17.25" thickTop="1" thickBot="1" x14ac:dyDescent="0.3">
      <c r="A1150" s="30">
        <v>102</v>
      </c>
      <c r="B1150" s="30"/>
      <c r="G1150" t="s">
        <v>333</v>
      </c>
      <c r="J1150" s="33">
        <v>50</v>
      </c>
      <c r="K1150" t="s">
        <v>334</v>
      </c>
      <c r="L1150" s="79">
        <f>J1150/C1151</f>
        <v>5</v>
      </c>
      <c r="N1150" s="24" t="s">
        <v>1300</v>
      </c>
      <c r="R1150">
        <v>1149</v>
      </c>
    </row>
    <row r="1151" spans="1:18" ht="16.5" thickTop="1" thickBot="1" x14ac:dyDescent="0.25">
      <c r="A1151" s="1">
        <f>A1150</f>
        <v>102</v>
      </c>
      <c r="B1151" s="27" t="s">
        <v>933</v>
      </c>
      <c r="C1151" s="9">
        <v>10</v>
      </c>
      <c r="D1151" t="s">
        <v>63</v>
      </c>
      <c r="G1151" t="s">
        <v>332</v>
      </c>
      <c r="J1151">
        <f>C1152/(J1150/C1151)</f>
        <v>20</v>
      </c>
      <c r="K1151" s="11"/>
      <c r="N1151" s="24" t="s">
        <v>1300</v>
      </c>
      <c r="R1151">
        <v>1150</v>
      </c>
    </row>
    <row r="1152" spans="1:18" ht="14.25" thickTop="1" thickBot="1" x14ac:dyDescent="0.25">
      <c r="B1152" t="s">
        <v>55</v>
      </c>
      <c r="C1152" s="9">
        <v>100</v>
      </c>
      <c r="D1152" t="s">
        <v>334</v>
      </c>
      <c r="K1152" s="12"/>
      <c r="N1152" s="24" t="s">
        <v>1300</v>
      </c>
      <c r="R1152">
        <v>1151</v>
      </c>
    </row>
    <row r="1153" spans="1:18" ht="6.75" customHeight="1" thickTop="1" x14ac:dyDescent="0.2">
      <c r="N1153" s="24" t="s">
        <v>1300</v>
      </c>
      <c r="R1153">
        <v>1152</v>
      </c>
    </row>
    <row r="1154" spans="1:18" ht="29.25" customHeight="1" x14ac:dyDescent="0.2">
      <c r="C1154" s="487" t="s">
        <v>284</v>
      </c>
      <c r="D1154" s="488"/>
      <c r="E1154" s="489" t="s">
        <v>285</v>
      </c>
      <c r="F1154" s="487"/>
      <c r="G1154" s="490" t="s">
        <v>286</v>
      </c>
      <c r="H1154" s="491"/>
      <c r="I1154" s="20" t="s">
        <v>287</v>
      </c>
      <c r="J1154" s="21"/>
      <c r="K1154" s="39" t="s">
        <v>288</v>
      </c>
      <c r="N1154" s="24" t="s">
        <v>1300</v>
      </c>
      <c r="R1154">
        <v>1153</v>
      </c>
    </row>
    <row r="1155" spans="1:18" ht="15.75" thickBot="1" x14ac:dyDescent="0.3">
      <c r="A1155" s="1">
        <v>339</v>
      </c>
      <c r="B1155" s="47" t="s">
        <v>921</v>
      </c>
      <c r="C1155" s="16">
        <v>200</v>
      </c>
      <c r="D1155" s="7" t="s">
        <v>179</v>
      </c>
      <c r="E1155" s="37">
        <f>G1155*C1151</f>
        <v>8</v>
      </c>
      <c r="F1155" s="3" t="s">
        <v>179</v>
      </c>
      <c r="G1155" s="36">
        <v>0.8</v>
      </c>
      <c r="H1155" s="3" t="s">
        <v>179</v>
      </c>
      <c r="I1155" s="23">
        <f>E1155*C1152</f>
        <v>800</v>
      </c>
      <c r="J1155" s="10" t="s">
        <v>61</v>
      </c>
      <c r="K1155" s="15">
        <f>I1155/C1155</f>
        <v>4</v>
      </c>
      <c r="N1155" s="24" t="s">
        <v>1300</v>
      </c>
      <c r="R1155">
        <v>1154</v>
      </c>
    </row>
    <row r="1156" spans="1:18" ht="16.5" thickTop="1" thickBot="1" x14ac:dyDescent="0.3">
      <c r="A1156" s="1">
        <v>340</v>
      </c>
      <c r="B1156" s="47" t="s">
        <v>923</v>
      </c>
      <c r="C1156" s="16">
        <v>200</v>
      </c>
      <c r="D1156" s="7" t="s">
        <v>179</v>
      </c>
      <c r="E1156" s="37">
        <f>G1156*C1151</f>
        <v>8</v>
      </c>
      <c r="F1156" s="3" t="s">
        <v>179</v>
      </c>
      <c r="G1156" s="36">
        <v>0.8</v>
      </c>
      <c r="H1156" s="3" t="s">
        <v>179</v>
      </c>
      <c r="I1156" s="23">
        <f>E1156*C1152</f>
        <v>800</v>
      </c>
      <c r="J1156" s="10" t="s">
        <v>61</v>
      </c>
      <c r="K1156" s="15">
        <f>I1156/C1156</f>
        <v>4</v>
      </c>
      <c r="N1156" s="24" t="s">
        <v>1300</v>
      </c>
      <c r="P1156" t="s">
        <v>931</v>
      </c>
      <c r="R1156">
        <v>1155</v>
      </c>
    </row>
    <row r="1157" spans="1:18" ht="15.75" thickTop="1" x14ac:dyDescent="0.25">
      <c r="B1157" t="s">
        <v>180</v>
      </c>
      <c r="D1157" s="3"/>
      <c r="F1157" s="3"/>
      <c r="H1157" s="3"/>
      <c r="I1157" s="2"/>
      <c r="J1157" s="6"/>
      <c r="K1157" s="8">
        <f>C1152-SUM(K1155:K1156)</f>
        <v>92</v>
      </c>
      <c r="N1157" s="24" t="s">
        <v>1300</v>
      </c>
      <c r="R1157">
        <v>1156</v>
      </c>
    </row>
    <row r="1158" spans="1:18" s="13" customFormat="1" ht="6" customHeight="1" thickBot="1" x14ac:dyDescent="0.25">
      <c r="A1158" s="34"/>
      <c r="N1158" s="24" t="s">
        <v>1300</v>
      </c>
      <c r="R1158">
        <v>1157</v>
      </c>
    </row>
    <row r="1159" spans="1:18" ht="17.25" thickTop="1" thickBot="1" x14ac:dyDescent="0.3">
      <c r="A1159" s="30">
        <v>103</v>
      </c>
      <c r="B1159" s="30"/>
      <c r="G1159" t="s">
        <v>333</v>
      </c>
      <c r="J1159" s="33">
        <v>50</v>
      </c>
      <c r="K1159" t="s">
        <v>334</v>
      </c>
      <c r="L1159" s="79">
        <f>J1159/C1160</f>
        <v>5</v>
      </c>
      <c r="N1159" s="24" t="s">
        <v>1300</v>
      </c>
      <c r="R1159">
        <v>1158</v>
      </c>
    </row>
    <row r="1160" spans="1:18" ht="16.5" thickTop="1" thickBot="1" x14ac:dyDescent="0.25">
      <c r="A1160" s="1">
        <f>A1159</f>
        <v>103</v>
      </c>
      <c r="B1160" s="27" t="s">
        <v>934</v>
      </c>
      <c r="C1160" s="9">
        <v>10</v>
      </c>
      <c r="D1160" t="s">
        <v>63</v>
      </c>
      <c r="G1160" t="s">
        <v>332</v>
      </c>
      <c r="J1160">
        <f>C1161/(J1159/C1160)</f>
        <v>20</v>
      </c>
      <c r="K1160" s="11"/>
      <c r="N1160" s="24" t="s">
        <v>1300</v>
      </c>
      <c r="R1160">
        <v>1159</v>
      </c>
    </row>
    <row r="1161" spans="1:18" ht="14.25" thickTop="1" thickBot="1" x14ac:dyDescent="0.25">
      <c r="B1161" t="s">
        <v>55</v>
      </c>
      <c r="C1161" s="9">
        <v>100</v>
      </c>
      <c r="D1161" t="s">
        <v>334</v>
      </c>
      <c r="K1161" s="12"/>
      <c r="N1161" s="24" t="s">
        <v>1300</v>
      </c>
      <c r="R1161">
        <v>1160</v>
      </c>
    </row>
    <row r="1162" spans="1:18" ht="6.75" customHeight="1" thickTop="1" x14ac:dyDescent="0.2">
      <c r="N1162" s="24" t="s">
        <v>1300</v>
      </c>
      <c r="R1162">
        <v>1161</v>
      </c>
    </row>
    <row r="1163" spans="1:18" ht="29.25" customHeight="1" x14ac:dyDescent="0.2">
      <c r="C1163" s="487" t="s">
        <v>284</v>
      </c>
      <c r="D1163" s="488"/>
      <c r="E1163" s="489" t="s">
        <v>285</v>
      </c>
      <c r="F1163" s="487"/>
      <c r="G1163" s="490" t="s">
        <v>286</v>
      </c>
      <c r="H1163" s="491"/>
      <c r="I1163" s="20" t="s">
        <v>287</v>
      </c>
      <c r="J1163" s="21"/>
      <c r="K1163" s="39" t="s">
        <v>288</v>
      </c>
      <c r="N1163" s="24" t="s">
        <v>1300</v>
      </c>
      <c r="R1163">
        <v>1162</v>
      </c>
    </row>
    <row r="1164" spans="1:18" ht="15.75" thickBot="1" x14ac:dyDescent="0.3">
      <c r="A1164" s="1">
        <v>341</v>
      </c>
      <c r="B1164" s="47" t="s">
        <v>925</v>
      </c>
      <c r="C1164" s="16">
        <v>200</v>
      </c>
      <c r="D1164" s="7" t="s">
        <v>179</v>
      </c>
      <c r="E1164" s="37">
        <f>G1164*C1160</f>
        <v>8</v>
      </c>
      <c r="F1164" s="3" t="s">
        <v>179</v>
      </c>
      <c r="G1164" s="36">
        <v>0.8</v>
      </c>
      <c r="H1164" s="3" t="s">
        <v>179</v>
      </c>
      <c r="I1164" s="23">
        <f>E1164*C1161</f>
        <v>800</v>
      </c>
      <c r="J1164" s="10" t="s">
        <v>61</v>
      </c>
      <c r="K1164" s="15">
        <f>I1164/C1164</f>
        <v>4</v>
      </c>
      <c r="N1164" s="24" t="s">
        <v>1300</v>
      </c>
      <c r="P1164" t="s">
        <v>933</v>
      </c>
      <c r="R1164">
        <v>1163</v>
      </c>
    </row>
    <row r="1165" spans="1:18" ht="16.5" thickTop="1" thickBot="1" x14ac:dyDescent="0.3">
      <c r="A1165" s="1">
        <v>340</v>
      </c>
      <c r="B1165" s="47" t="s">
        <v>923</v>
      </c>
      <c r="C1165" s="16">
        <v>200</v>
      </c>
      <c r="D1165" s="7" t="s">
        <v>179</v>
      </c>
      <c r="E1165" s="37">
        <f>G1165*C1160</f>
        <v>8</v>
      </c>
      <c r="F1165" s="3" t="s">
        <v>179</v>
      </c>
      <c r="G1165" s="36">
        <v>0.8</v>
      </c>
      <c r="H1165" s="3" t="s">
        <v>179</v>
      </c>
      <c r="I1165" s="23">
        <f>E1165*C1161</f>
        <v>800</v>
      </c>
      <c r="J1165" s="10" t="s">
        <v>61</v>
      </c>
      <c r="K1165" s="15">
        <f>I1165/C1165</f>
        <v>4</v>
      </c>
      <c r="N1165" s="24" t="s">
        <v>1300</v>
      </c>
      <c r="R1165">
        <v>1164</v>
      </c>
    </row>
    <row r="1166" spans="1:18" ht="15.75" thickTop="1" x14ac:dyDescent="0.25">
      <c r="B1166" t="s">
        <v>180</v>
      </c>
      <c r="D1166" s="3"/>
      <c r="F1166" s="3"/>
      <c r="H1166" s="3"/>
      <c r="I1166" s="2"/>
      <c r="J1166" s="6"/>
      <c r="K1166" s="8">
        <f>C1161-SUM(K1164:K1165)</f>
        <v>92</v>
      </c>
      <c r="N1166" s="24" t="s">
        <v>1300</v>
      </c>
      <c r="R1166">
        <v>1165</v>
      </c>
    </row>
    <row r="1167" spans="1:18" s="13" customFormat="1" ht="6" customHeight="1" thickBot="1" x14ac:dyDescent="0.25">
      <c r="A1167" s="34"/>
      <c r="N1167" s="24" t="s">
        <v>1300</v>
      </c>
      <c r="R1167">
        <v>1166</v>
      </c>
    </row>
    <row r="1168" spans="1:18" ht="17.25" thickTop="1" thickBot="1" x14ac:dyDescent="0.3">
      <c r="A1168" s="30">
        <v>104</v>
      </c>
      <c r="B1168" s="30"/>
      <c r="G1168" t="s">
        <v>333</v>
      </c>
      <c r="J1168" s="33">
        <v>50</v>
      </c>
      <c r="K1168" t="s">
        <v>334</v>
      </c>
      <c r="L1168" s="79">
        <f>J1168/C1169</f>
        <v>5</v>
      </c>
      <c r="N1168" s="24" t="s">
        <v>1300</v>
      </c>
      <c r="R1168">
        <v>1167</v>
      </c>
    </row>
    <row r="1169" spans="1:18" ht="16.5" thickTop="1" thickBot="1" x14ac:dyDescent="0.25">
      <c r="A1169" s="1">
        <f>A1168</f>
        <v>104</v>
      </c>
      <c r="B1169" s="27" t="s">
        <v>935</v>
      </c>
      <c r="C1169" s="9">
        <v>10</v>
      </c>
      <c r="D1169" t="s">
        <v>63</v>
      </c>
      <c r="G1169" t="s">
        <v>332</v>
      </c>
      <c r="J1169">
        <f>C1170/(J1168/C1169)</f>
        <v>20</v>
      </c>
      <c r="K1169" s="11"/>
      <c r="N1169" s="24" t="s">
        <v>1300</v>
      </c>
      <c r="R1169">
        <v>1168</v>
      </c>
    </row>
    <row r="1170" spans="1:18" ht="14.25" thickTop="1" thickBot="1" x14ac:dyDescent="0.25">
      <c r="B1170" t="s">
        <v>55</v>
      </c>
      <c r="C1170" s="9">
        <v>100</v>
      </c>
      <c r="D1170" t="s">
        <v>334</v>
      </c>
      <c r="K1170" s="12"/>
      <c r="N1170" s="24" t="s">
        <v>1300</v>
      </c>
      <c r="R1170">
        <v>1169</v>
      </c>
    </row>
    <row r="1171" spans="1:18" ht="6.75" customHeight="1" thickTop="1" x14ac:dyDescent="0.2">
      <c r="N1171" s="24" t="s">
        <v>1300</v>
      </c>
      <c r="R1171">
        <v>1170</v>
      </c>
    </row>
    <row r="1172" spans="1:18" ht="29.25" customHeight="1" x14ac:dyDescent="0.2">
      <c r="C1172" s="487" t="s">
        <v>284</v>
      </c>
      <c r="D1172" s="488"/>
      <c r="E1172" s="489" t="s">
        <v>285</v>
      </c>
      <c r="F1172" s="487"/>
      <c r="G1172" s="490" t="s">
        <v>286</v>
      </c>
      <c r="H1172" s="491"/>
      <c r="I1172" s="20" t="s">
        <v>287</v>
      </c>
      <c r="J1172" s="21"/>
      <c r="K1172" s="39" t="s">
        <v>288</v>
      </c>
      <c r="N1172" s="24" t="s">
        <v>1300</v>
      </c>
      <c r="R1172">
        <v>1171</v>
      </c>
    </row>
    <row r="1173" spans="1:18" ht="15.75" thickBot="1" x14ac:dyDescent="0.3">
      <c r="A1173" s="1">
        <v>341</v>
      </c>
      <c r="B1173" s="47" t="s">
        <v>925</v>
      </c>
      <c r="C1173" s="16">
        <v>200</v>
      </c>
      <c r="D1173" s="7" t="s">
        <v>179</v>
      </c>
      <c r="E1173" s="37">
        <f>G1173*C1169</f>
        <v>8</v>
      </c>
      <c r="F1173" s="3" t="s">
        <v>179</v>
      </c>
      <c r="G1173" s="36">
        <v>0.8</v>
      </c>
      <c r="H1173" s="3" t="s">
        <v>179</v>
      </c>
      <c r="I1173" s="23">
        <f>E1173*C1170</f>
        <v>800</v>
      </c>
      <c r="J1173" s="10" t="s">
        <v>61</v>
      </c>
      <c r="K1173" s="15">
        <f>I1173/C1173</f>
        <v>4</v>
      </c>
      <c r="N1173" s="24" t="s">
        <v>1300</v>
      </c>
      <c r="R1173">
        <v>1172</v>
      </c>
    </row>
    <row r="1174" spans="1:18" ht="16.5" thickTop="1" thickBot="1" x14ac:dyDescent="0.3">
      <c r="A1174" s="1">
        <v>333</v>
      </c>
      <c r="B1174" s="47" t="s">
        <v>902</v>
      </c>
      <c r="C1174" s="16">
        <v>200</v>
      </c>
      <c r="D1174" s="7" t="s">
        <v>179</v>
      </c>
      <c r="E1174" s="37">
        <f>G1174*C1169</f>
        <v>8</v>
      </c>
      <c r="F1174" s="3" t="s">
        <v>179</v>
      </c>
      <c r="G1174" s="36">
        <v>0.8</v>
      </c>
      <c r="H1174" s="3" t="s">
        <v>179</v>
      </c>
      <c r="I1174" s="23">
        <f>E1174*C1170</f>
        <v>800</v>
      </c>
      <c r="J1174" s="10" t="s">
        <v>61</v>
      </c>
      <c r="K1174" s="15">
        <f>I1174/C1174</f>
        <v>4</v>
      </c>
      <c r="N1174" s="24" t="s">
        <v>1300</v>
      </c>
      <c r="R1174">
        <v>1173</v>
      </c>
    </row>
    <row r="1175" spans="1:18" ht="15.75" thickTop="1" x14ac:dyDescent="0.25">
      <c r="B1175" t="s">
        <v>180</v>
      </c>
      <c r="D1175" s="3"/>
      <c r="F1175" s="3"/>
      <c r="H1175" s="3"/>
      <c r="I1175" s="2"/>
      <c r="J1175" s="6"/>
      <c r="K1175" s="8">
        <f>C1170-SUM(K1173:K1174)</f>
        <v>92</v>
      </c>
      <c r="N1175" s="24" t="s">
        <v>1300</v>
      </c>
      <c r="R1175">
        <v>1174</v>
      </c>
    </row>
    <row r="1176" spans="1:18" s="13" customFormat="1" ht="6" customHeight="1" thickBot="1" x14ac:dyDescent="0.25">
      <c r="A1176" s="34"/>
      <c r="N1176" s="24" t="s">
        <v>1300</v>
      </c>
      <c r="R1176">
        <v>1175</v>
      </c>
    </row>
    <row r="1177" spans="1:18" ht="17.25" thickTop="1" thickBot="1" x14ac:dyDescent="0.3">
      <c r="A1177" s="30">
        <v>105</v>
      </c>
      <c r="B1177" s="30"/>
      <c r="G1177" t="s">
        <v>333</v>
      </c>
      <c r="J1177" s="33">
        <v>50</v>
      </c>
      <c r="K1177" t="s">
        <v>334</v>
      </c>
      <c r="L1177" s="79">
        <f>J1177/C1178</f>
        <v>5</v>
      </c>
      <c r="N1177" s="24" t="s">
        <v>1300</v>
      </c>
      <c r="R1177">
        <v>1176</v>
      </c>
    </row>
    <row r="1178" spans="1:18" ht="16.5" thickTop="1" thickBot="1" x14ac:dyDescent="0.25">
      <c r="A1178" s="1">
        <f>A1177</f>
        <v>105</v>
      </c>
      <c r="B1178" s="27" t="s">
        <v>936</v>
      </c>
      <c r="C1178" s="9">
        <v>10</v>
      </c>
      <c r="D1178" t="s">
        <v>63</v>
      </c>
      <c r="G1178" t="s">
        <v>332</v>
      </c>
      <c r="J1178">
        <f>C1179/(J1177/C1178)</f>
        <v>20</v>
      </c>
      <c r="K1178" s="11"/>
      <c r="N1178" s="24" t="s">
        <v>1300</v>
      </c>
      <c r="R1178">
        <v>1177</v>
      </c>
    </row>
    <row r="1179" spans="1:18" ht="14.25" thickTop="1" thickBot="1" x14ac:dyDescent="0.25">
      <c r="B1179" t="s">
        <v>55</v>
      </c>
      <c r="C1179" s="9">
        <v>100</v>
      </c>
      <c r="D1179" t="s">
        <v>334</v>
      </c>
      <c r="K1179" s="12"/>
      <c r="N1179" s="24" t="s">
        <v>1300</v>
      </c>
      <c r="R1179">
        <v>1178</v>
      </c>
    </row>
    <row r="1180" spans="1:18" ht="6.75" customHeight="1" thickTop="1" x14ac:dyDescent="0.2">
      <c r="N1180" s="24" t="s">
        <v>1300</v>
      </c>
      <c r="R1180">
        <v>1179</v>
      </c>
    </row>
    <row r="1181" spans="1:18" ht="29.25" customHeight="1" x14ac:dyDescent="0.2">
      <c r="C1181" s="487" t="s">
        <v>284</v>
      </c>
      <c r="D1181" s="488"/>
      <c r="E1181" s="489" t="s">
        <v>285</v>
      </c>
      <c r="F1181" s="487"/>
      <c r="G1181" s="490" t="s">
        <v>286</v>
      </c>
      <c r="H1181" s="491"/>
      <c r="I1181" s="20" t="s">
        <v>287</v>
      </c>
      <c r="J1181" s="21"/>
      <c r="K1181" s="39" t="s">
        <v>288</v>
      </c>
      <c r="N1181" s="24" t="s">
        <v>1300</v>
      </c>
      <c r="R1181">
        <v>1180</v>
      </c>
    </row>
    <row r="1182" spans="1:18" ht="15.75" thickBot="1" x14ac:dyDescent="0.3">
      <c r="A1182" s="1">
        <v>329</v>
      </c>
      <c r="B1182" s="47" t="s">
        <v>894</v>
      </c>
      <c r="C1182" s="16">
        <v>200</v>
      </c>
      <c r="D1182" s="7" t="s">
        <v>179</v>
      </c>
      <c r="E1182" s="37">
        <f>G1182*C1178</f>
        <v>8</v>
      </c>
      <c r="F1182" s="3" t="s">
        <v>179</v>
      </c>
      <c r="G1182" s="36">
        <v>0.8</v>
      </c>
      <c r="H1182" s="3" t="s">
        <v>179</v>
      </c>
      <c r="I1182" s="23">
        <f>E1182*C1179</f>
        <v>800</v>
      </c>
      <c r="J1182" s="10" t="s">
        <v>61</v>
      </c>
      <c r="K1182" s="15">
        <f>I1182/C1182</f>
        <v>4</v>
      </c>
      <c r="N1182" s="24" t="s">
        <v>1300</v>
      </c>
      <c r="R1182">
        <v>1181</v>
      </c>
    </row>
    <row r="1183" spans="1:18" ht="16.5" thickTop="1" thickBot="1" x14ac:dyDescent="0.3">
      <c r="A1183" s="1">
        <v>342</v>
      </c>
      <c r="B1183" s="47" t="s">
        <v>927</v>
      </c>
      <c r="C1183" s="16">
        <v>200</v>
      </c>
      <c r="D1183" s="7" t="s">
        <v>179</v>
      </c>
      <c r="E1183" s="37">
        <f>G1183*C1178</f>
        <v>8</v>
      </c>
      <c r="F1183" s="3" t="s">
        <v>179</v>
      </c>
      <c r="G1183" s="36">
        <v>0.8</v>
      </c>
      <c r="H1183" s="3" t="s">
        <v>179</v>
      </c>
      <c r="I1183" s="23">
        <f>E1183*C1179</f>
        <v>800</v>
      </c>
      <c r="J1183" s="10" t="s">
        <v>61</v>
      </c>
      <c r="K1183" s="15">
        <f>I1183/C1183</f>
        <v>4</v>
      </c>
      <c r="N1183" s="24" t="s">
        <v>1300</v>
      </c>
      <c r="R1183">
        <v>1182</v>
      </c>
    </row>
    <row r="1184" spans="1:18" ht="15.75" thickTop="1" x14ac:dyDescent="0.25">
      <c r="B1184" t="s">
        <v>180</v>
      </c>
      <c r="D1184" s="3"/>
      <c r="F1184" s="3"/>
      <c r="H1184" s="3"/>
      <c r="I1184" s="2"/>
      <c r="J1184" s="6"/>
      <c r="K1184" s="8">
        <f>C1179-SUM(K1182:K1183)</f>
        <v>92</v>
      </c>
      <c r="N1184" s="24" t="s">
        <v>1300</v>
      </c>
      <c r="R1184">
        <v>1183</v>
      </c>
    </row>
    <row r="1185" spans="1:18" s="13" customFormat="1" ht="6" customHeight="1" thickBot="1" x14ac:dyDescent="0.25">
      <c r="A1185" s="34"/>
      <c r="N1185" s="24" t="s">
        <v>1300</v>
      </c>
      <c r="R1185">
        <v>1184</v>
      </c>
    </row>
    <row r="1186" spans="1:18" ht="17.25" thickTop="1" thickBot="1" x14ac:dyDescent="0.3">
      <c r="A1186" s="30">
        <v>106</v>
      </c>
      <c r="B1186" s="30"/>
      <c r="G1186" t="s">
        <v>333</v>
      </c>
      <c r="J1186" s="33">
        <v>25</v>
      </c>
      <c r="K1186" t="s">
        <v>334</v>
      </c>
      <c r="L1186" s="79">
        <f>J1186/C1187</f>
        <v>2</v>
      </c>
      <c r="N1186" t="s">
        <v>1979</v>
      </c>
      <c r="R1186">
        <v>1185</v>
      </c>
    </row>
    <row r="1187" spans="1:18" ht="16.5" thickTop="1" thickBot="1" x14ac:dyDescent="0.25">
      <c r="A1187" s="1">
        <f>A1186</f>
        <v>106</v>
      </c>
      <c r="B1187" s="27" t="s">
        <v>963</v>
      </c>
      <c r="C1187" s="9">
        <v>12.5</v>
      </c>
      <c r="D1187" t="s">
        <v>63</v>
      </c>
      <c r="G1187" t="s">
        <v>332</v>
      </c>
      <c r="J1187">
        <f>C1188/(J1186/C1187)</f>
        <v>100</v>
      </c>
      <c r="K1187" s="11"/>
      <c r="N1187" t="s">
        <v>1979</v>
      </c>
      <c r="R1187">
        <v>1186</v>
      </c>
    </row>
    <row r="1188" spans="1:18" ht="14.25" thickTop="1" thickBot="1" x14ac:dyDescent="0.25">
      <c r="B1188" t="s">
        <v>55</v>
      </c>
      <c r="C1188" s="9">
        <v>200</v>
      </c>
      <c r="D1188" t="s">
        <v>53</v>
      </c>
      <c r="K1188" s="12"/>
      <c r="N1188" t="s">
        <v>1979</v>
      </c>
      <c r="R1188">
        <v>1187</v>
      </c>
    </row>
    <row r="1189" spans="1:18" ht="4.5" customHeight="1" thickTop="1" x14ac:dyDescent="0.2">
      <c r="N1189" t="s">
        <v>1979</v>
      </c>
      <c r="R1189">
        <v>1188</v>
      </c>
    </row>
    <row r="1190" spans="1:18" ht="13.5" thickBot="1" x14ac:dyDescent="0.25">
      <c r="C1190" s="4" t="s">
        <v>56</v>
      </c>
      <c r="D1190" s="18"/>
      <c r="E1190" s="4" t="s">
        <v>69</v>
      </c>
      <c r="F1190" s="19"/>
      <c r="G1190" s="4" t="s">
        <v>70</v>
      </c>
      <c r="H1190" s="19"/>
      <c r="I1190" s="20" t="s">
        <v>60</v>
      </c>
      <c r="J1190" s="21" t="s">
        <v>62</v>
      </c>
      <c r="K1190" s="22" t="s">
        <v>64</v>
      </c>
      <c r="N1190" t="s">
        <v>1979</v>
      </c>
      <c r="R1190">
        <v>1189</v>
      </c>
    </row>
    <row r="1191" spans="1:18" ht="16.5" thickTop="1" thickBot="1" x14ac:dyDescent="0.3">
      <c r="A1191" s="1">
        <v>350</v>
      </c>
      <c r="B1191" t="s">
        <v>955</v>
      </c>
      <c r="C1191" s="14">
        <v>200</v>
      </c>
      <c r="D1191" s="7" t="s">
        <v>59</v>
      </c>
      <c r="E1191" s="25">
        <f>$G1191*C1187</f>
        <v>10</v>
      </c>
      <c r="F1191" s="3" t="s">
        <v>59</v>
      </c>
      <c r="G1191" s="17">
        <v>0.8</v>
      </c>
      <c r="H1191" s="3" t="s">
        <v>59</v>
      </c>
      <c r="I1191" s="64">
        <f>E1191*C1188</f>
        <v>2000</v>
      </c>
      <c r="J1191" s="65" t="s">
        <v>61</v>
      </c>
      <c r="K1191" s="8">
        <f>I1191/C1191</f>
        <v>10</v>
      </c>
      <c r="N1191" t="s">
        <v>1979</v>
      </c>
      <c r="R1191">
        <v>1190</v>
      </c>
    </row>
    <row r="1192" spans="1:18" ht="16.5" thickTop="1" thickBot="1" x14ac:dyDescent="0.3">
      <c r="A1192" s="1">
        <v>351</v>
      </c>
      <c r="B1192" s="47" t="s">
        <v>957</v>
      </c>
      <c r="C1192" s="14">
        <v>200</v>
      </c>
      <c r="D1192" s="7" t="s">
        <v>59</v>
      </c>
      <c r="E1192" s="25">
        <f>$G1192*C1187</f>
        <v>10</v>
      </c>
      <c r="F1192" s="3" t="s">
        <v>59</v>
      </c>
      <c r="G1192" s="17">
        <v>0.8</v>
      </c>
      <c r="H1192" s="3" t="s">
        <v>59</v>
      </c>
      <c r="I1192" s="66">
        <f>E1192*C1188</f>
        <v>2000</v>
      </c>
      <c r="J1192" s="10" t="s">
        <v>61</v>
      </c>
      <c r="K1192" s="8">
        <f>I1192/C1192</f>
        <v>10</v>
      </c>
      <c r="N1192" t="s">
        <v>1979</v>
      </c>
      <c r="R1192">
        <v>1191</v>
      </c>
    </row>
    <row r="1193" spans="1:18" ht="16.5" thickTop="1" thickBot="1" x14ac:dyDescent="0.3">
      <c r="A1193" s="1">
        <v>352</v>
      </c>
      <c r="B1193" s="78" t="s">
        <v>959</v>
      </c>
      <c r="C1193" s="14">
        <v>100</v>
      </c>
      <c r="D1193" s="7" t="s">
        <v>59</v>
      </c>
      <c r="E1193" s="26">
        <f>$G1193*C1187</f>
        <v>1.25</v>
      </c>
      <c r="F1193" s="3" t="s">
        <v>59</v>
      </c>
      <c r="G1193" s="9">
        <v>0.1</v>
      </c>
      <c r="H1193" s="3" t="s">
        <v>59</v>
      </c>
      <c r="I1193" s="67">
        <f>E1193*C1188</f>
        <v>250</v>
      </c>
      <c r="J1193" s="60" t="s">
        <v>61</v>
      </c>
      <c r="K1193" s="15">
        <f>I1193/C1193</f>
        <v>2.5</v>
      </c>
      <c r="N1193" t="s">
        <v>1979</v>
      </c>
      <c r="R1193">
        <v>1192</v>
      </c>
    </row>
    <row r="1194" spans="1:18" ht="15.75" thickTop="1" x14ac:dyDescent="0.25">
      <c r="B1194" t="s">
        <v>180</v>
      </c>
      <c r="D1194" s="7"/>
      <c r="E1194" s="7"/>
      <c r="F1194" s="7"/>
      <c r="G1194" s="7"/>
      <c r="H1194" s="7"/>
      <c r="I1194" s="31"/>
      <c r="J1194" s="6"/>
      <c r="K1194" s="8">
        <f>C1188-SUM(K1191:K1193)</f>
        <v>177.5</v>
      </c>
      <c r="N1194" t="s">
        <v>1979</v>
      </c>
      <c r="R1194">
        <v>1193</v>
      </c>
    </row>
    <row r="1195" spans="1:18" s="13" customFormat="1" ht="7.5" customHeight="1" thickBot="1" x14ac:dyDescent="0.25">
      <c r="A1195" s="34"/>
      <c r="N1195" t="s">
        <v>1979</v>
      </c>
      <c r="R1195">
        <v>1194</v>
      </c>
    </row>
    <row r="1196" spans="1:18" ht="17.25" thickTop="1" thickBot="1" x14ac:dyDescent="0.3">
      <c r="A1196" s="30">
        <v>107</v>
      </c>
      <c r="B1196" s="30"/>
      <c r="G1196" t="s">
        <v>333</v>
      </c>
      <c r="J1196" s="33">
        <v>25</v>
      </c>
      <c r="K1196" t="s">
        <v>334</v>
      </c>
      <c r="L1196" s="79">
        <f>J1196/C1197</f>
        <v>2</v>
      </c>
      <c r="N1196" s="24" t="s">
        <v>888</v>
      </c>
      <c r="R1196">
        <v>1195</v>
      </c>
    </row>
    <row r="1197" spans="1:18" ht="16.5" thickTop="1" thickBot="1" x14ac:dyDescent="0.25">
      <c r="A1197" s="1">
        <f>A1196</f>
        <v>107</v>
      </c>
      <c r="B1197" s="27" t="s">
        <v>970</v>
      </c>
      <c r="C1197" s="9">
        <v>12.5</v>
      </c>
      <c r="D1197" t="s">
        <v>63</v>
      </c>
      <c r="G1197" t="s">
        <v>332</v>
      </c>
      <c r="J1197">
        <f>C1198/(J1196/C1197)</f>
        <v>100</v>
      </c>
      <c r="K1197" s="11"/>
      <c r="N1197" s="24" t="s">
        <v>888</v>
      </c>
      <c r="R1197">
        <v>1196</v>
      </c>
    </row>
    <row r="1198" spans="1:18" ht="14.25" thickTop="1" thickBot="1" x14ac:dyDescent="0.25">
      <c r="B1198" t="s">
        <v>55</v>
      </c>
      <c r="C1198" s="9">
        <v>200</v>
      </c>
      <c r="D1198" t="s">
        <v>53</v>
      </c>
      <c r="K1198" s="12"/>
      <c r="N1198" s="24" t="s">
        <v>888</v>
      </c>
      <c r="R1198">
        <v>1197</v>
      </c>
    </row>
    <row r="1199" spans="1:18" ht="4.5" customHeight="1" thickTop="1" x14ac:dyDescent="0.2">
      <c r="N1199" s="24" t="s">
        <v>888</v>
      </c>
      <c r="R1199">
        <v>1198</v>
      </c>
    </row>
    <row r="1200" spans="1:18" ht="13.5" thickBot="1" x14ac:dyDescent="0.25">
      <c r="C1200" s="4" t="s">
        <v>56</v>
      </c>
      <c r="D1200" s="18"/>
      <c r="E1200" s="4" t="s">
        <v>69</v>
      </c>
      <c r="F1200" s="19"/>
      <c r="G1200" s="4" t="s">
        <v>70</v>
      </c>
      <c r="H1200" s="19"/>
      <c r="I1200" s="20" t="s">
        <v>60</v>
      </c>
      <c r="J1200" s="21" t="s">
        <v>62</v>
      </c>
      <c r="K1200" s="22" t="s">
        <v>64</v>
      </c>
      <c r="N1200" s="24" t="s">
        <v>888</v>
      </c>
      <c r="R1200">
        <v>1199</v>
      </c>
    </row>
    <row r="1201" spans="1:18" ht="16.5" thickTop="1" thickBot="1" x14ac:dyDescent="0.3">
      <c r="A1201" s="1">
        <v>354</v>
      </c>
      <c r="B1201" t="s">
        <v>964</v>
      </c>
      <c r="C1201" s="14">
        <v>200</v>
      </c>
      <c r="D1201" s="7" t="s">
        <v>59</v>
      </c>
      <c r="E1201" s="25">
        <f>$G1201*C1197</f>
        <v>10</v>
      </c>
      <c r="F1201" s="3" t="s">
        <v>59</v>
      </c>
      <c r="G1201" s="17">
        <v>0.8</v>
      </c>
      <c r="H1201" s="3" t="s">
        <v>59</v>
      </c>
      <c r="I1201" s="64">
        <f>E1201*C1198</f>
        <v>2000</v>
      </c>
      <c r="J1201" s="65" t="s">
        <v>61</v>
      </c>
      <c r="K1201" s="8">
        <f>I1201/C1201</f>
        <v>10</v>
      </c>
      <c r="N1201" s="24" t="s">
        <v>888</v>
      </c>
      <c r="R1201">
        <v>1200</v>
      </c>
    </row>
    <row r="1202" spans="1:18" ht="16.5" thickTop="1" thickBot="1" x14ac:dyDescent="0.3">
      <c r="A1202" s="1">
        <v>355</v>
      </c>
      <c r="B1202" s="47" t="s">
        <v>966</v>
      </c>
      <c r="C1202" s="14">
        <v>200</v>
      </c>
      <c r="D1202" s="7" t="s">
        <v>59</v>
      </c>
      <c r="E1202" s="25">
        <f>$G1202*C1197</f>
        <v>10</v>
      </c>
      <c r="F1202" s="3" t="s">
        <v>59</v>
      </c>
      <c r="G1202" s="17">
        <v>0.8</v>
      </c>
      <c r="H1202" s="3" t="s">
        <v>59</v>
      </c>
      <c r="I1202" s="66">
        <f>E1202*C1198</f>
        <v>2000</v>
      </c>
      <c r="J1202" s="10" t="s">
        <v>61</v>
      </c>
      <c r="K1202" s="8">
        <f>I1202/C1202</f>
        <v>10</v>
      </c>
      <c r="N1202" s="24" t="s">
        <v>888</v>
      </c>
      <c r="R1202">
        <v>1201</v>
      </c>
    </row>
    <row r="1203" spans="1:18" ht="16.5" thickTop="1" thickBot="1" x14ac:dyDescent="0.3">
      <c r="A1203" s="1">
        <v>353</v>
      </c>
      <c r="B1203" s="78" t="s">
        <v>961</v>
      </c>
      <c r="C1203" s="14">
        <v>100</v>
      </c>
      <c r="D1203" s="7" t="s">
        <v>59</v>
      </c>
      <c r="E1203" s="26">
        <f>$G1203*C1197</f>
        <v>1.25</v>
      </c>
      <c r="F1203" s="3" t="s">
        <v>59</v>
      </c>
      <c r="G1203" s="9">
        <v>0.1</v>
      </c>
      <c r="H1203" s="3" t="s">
        <v>59</v>
      </c>
      <c r="I1203" s="67">
        <f>E1203*C1198</f>
        <v>250</v>
      </c>
      <c r="J1203" s="60" t="s">
        <v>61</v>
      </c>
      <c r="K1203" s="15">
        <f>I1203/C1203</f>
        <v>2.5</v>
      </c>
      <c r="N1203" s="24" t="s">
        <v>888</v>
      </c>
      <c r="R1203">
        <v>1202</v>
      </c>
    </row>
    <row r="1204" spans="1:18" ht="15.75" thickTop="1" x14ac:dyDescent="0.25">
      <c r="B1204" t="s">
        <v>180</v>
      </c>
      <c r="D1204" s="7"/>
      <c r="E1204" s="7"/>
      <c r="F1204" s="7"/>
      <c r="G1204" s="7"/>
      <c r="H1204" s="7"/>
      <c r="I1204" s="31"/>
      <c r="J1204" s="6"/>
      <c r="K1204" s="8">
        <f>C1198-SUM(K1201:K1203)</f>
        <v>177.5</v>
      </c>
      <c r="N1204" s="24" t="s">
        <v>888</v>
      </c>
      <c r="R1204">
        <v>1203</v>
      </c>
    </row>
    <row r="1205" spans="1:18" s="13" customFormat="1" ht="7.5" customHeight="1" thickBot="1" x14ac:dyDescent="0.25">
      <c r="A1205" s="34"/>
      <c r="N1205" s="24" t="s">
        <v>888</v>
      </c>
      <c r="R1205">
        <v>1204</v>
      </c>
    </row>
    <row r="1206" spans="1:18" ht="17.25" thickTop="1" thickBot="1" x14ac:dyDescent="0.3">
      <c r="A1206" s="30">
        <v>108</v>
      </c>
      <c r="B1206" s="30"/>
      <c r="G1206" t="s">
        <v>333</v>
      </c>
      <c r="J1206" s="33">
        <v>25</v>
      </c>
      <c r="K1206" t="s">
        <v>334</v>
      </c>
      <c r="L1206" s="79">
        <f>J1206/C1207</f>
        <v>2</v>
      </c>
      <c r="N1206" s="24" t="s">
        <v>888</v>
      </c>
      <c r="R1206">
        <v>1205</v>
      </c>
    </row>
    <row r="1207" spans="1:18" ht="16.5" thickTop="1" thickBot="1" x14ac:dyDescent="0.25">
      <c r="A1207" s="1">
        <f>A1206</f>
        <v>108</v>
      </c>
      <c r="B1207" s="27" t="s">
        <v>971</v>
      </c>
      <c r="C1207" s="9">
        <v>12.5</v>
      </c>
      <c r="D1207" t="s">
        <v>63</v>
      </c>
      <c r="G1207" t="s">
        <v>332</v>
      </c>
      <c r="J1207">
        <f>C1208/(J1206/C1207)</f>
        <v>400</v>
      </c>
      <c r="K1207" s="11"/>
      <c r="N1207" s="24" t="s">
        <v>888</v>
      </c>
      <c r="R1207">
        <v>1206</v>
      </c>
    </row>
    <row r="1208" spans="1:18" ht="14.25" thickTop="1" thickBot="1" x14ac:dyDescent="0.25">
      <c r="B1208" t="s">
        <v>55</v>
      </c>
      <c r="C1208" s="9">
        <v>800</v>
      </c>
      <c r="D1208" t="s">
        <v>53</v>
      </c>
      <c r="K1208" s="12"/>
      <c r="N1208" s="24" t="s">
        <v>888</v>
      </c>
      <c r="R1208">
        <v>1207</v>
      </c>
    </row>
    <row r="1209" spans="1:18" ht="4.5" customHeight="1" thickTop="1" x14ac:dyDescent="0.2">
      <c r="N1209" s="24" t="s">
        <v>888</v>
      </c>
      <c r="R1209">
        <v>1208</v>
      </c>
    </row>
    <row r="1210" spans="1:18" ht="13.5" thickBot="1" x14ac:dyDescent="0.25">
      <c r="C1210" s="4" t="s">
        <v>56</v>
      </c>
      <c r="D1210" s="18"/>
      <c r="E1210" s="4" t="s">
        <v>69</v>
      </c>
      <c r="F1210" s="19"/>
      <c r="G1210" s="4" t="s">
        <v>70</v>
      </c>
      <c r="H1210" s="19"/>
      <c r="I1210" s="20" t="s">
        <v>60</v>
      </c>
      <c r="J1210" s="21" t="s">
        <v>62</v>
      </c>
      <c r="K1210" s="22" t="s">
        <v>64</v>
      </c>
      <c r="N1210" s="24" t="s">
        <v>888</v>
      </c>
      <c r="R1210">
        <v>1209</v>
      </c>
    </row>
    <row r="1211" spans="1:18" ht="16.5" thickTop="1" thickBot="1" x14ac:dyDescent="0.3">
      <c r="A1211" s="1">
        <v>348</v>
      </c>
      <c r="B1211" t="s">
        <v>951</v>
      </c>
      <c r="C1211" s="14">
        <v>200</v>
      </c>
      <c r="D1211" s="7" t="s">
        <v>59</v>
      </c>
      <c r="E1211" s="25">
        <f>$G1211*C1207</f>
        <v>10</v>
      </c>
      <c r="F1211" s="3" t="s">
        <v>59</v>
      </c>
      <c r="G1211" s="17">
        <v>0.8</v>
      </c>
      <c r="H1211" s="3" t="s">
        <v>59</v>
      </c>
      <c r="I1211" s="64">
        <f>E1211*C1208</f>
        <v>8000</v>
      </c>
      <c r="J1211" s="65" t="s">
        <v>61</v>
      </c>
      <c r="K1211" s="8">
        <f>I1211/C1211</f>
        <v>40</v>
      </c>
      <c r="N1211" s="24" t="s">
        <v>888</v>
      </c>
      <c r="R1211">
        <v>1210</v>
      </c>
    </row>
    <row r="1212" spans="1:18" ht="16.5" thickTop="1" thickBot="1" x14ac:dyDescent="0.3">
      <c r="A1212" s="1">
        <v>349</v>
      </c>
      <c r="B1212" s="47" t="s">
        <v>953</v>
      </c>
      <c r="C1212" s="14">
        <v>200</v>
      </c>
      <c r="D1212" s="7" t="s">
        <v>59</v>
      </c>
      <c r="E1212" s="25">
        <f>$G1212*C1207</f>
        <v>10</v>
      </c>
      <c r="F1212" s="3" t="s">
        <v>59</v>
      </c>
      <c r="G1212" s="17">
        <v>0.8</v>
      </c>
      <c r="H1212" s="3" t="s">
        <v>59</v>
      </c>
      <c r="I1212" s="66">
        <f>E1212*C1208</f>
        <v>8000</v>
      </c>
      <c r="J1212" s="10" t="s">
        <v>61</v>
      </c>
      <c r="K1212" s="8">
        <f>I1212/C1212</f>
        <v>40</v>
      </c>
      <c r="N1212" s="24" t="s">
        <v>888</v>
      </c>
      <c r="R1212">
        <v>1211</v>
      </c>
    </row>
    <row r="1213" spans="1:18" ht="16.5" thickTop="1" thickBot="1" x14ac:dyDescent="0.3">
      <c r="A1213" s="1">
        <v>356</v>
      </c>
      <c r="B1213" s="78" t="s">
        <v>968</v>
      </c>
      <c r="C1213" s="14">
        <v>100</v>
      </c>
      <c r="D1213" s="7" t="s">
        <v>59</v>
      </c>
      <c r="E1213" s="26">
        <f>$G1213*C1207</f>
        <v>1.25</v>
      </c>
      <c r="F1213" s="3" t="s">
        <v>59</v>
      </c>
      <c r="G1213" s="9">
        <v>0.1</v>
      </c>
      <c r="H1213" s="3" t="s">
        <v>59</v>
      </c>
      <c r="I1213" s="67">
        <f>E1213*C1208</f>
        <v>1000</v>
      </c>
      <c r="J1213" s="60" t="s">
        <v>61</v>
      </c>
      <c r="K1213" s="15">
        <f>I1213/C1213</f>
        <v>10</v>
      </c>
      <c r="N1213" s="24" t="s">
        <v>888</v>
      </c>
      <c r="R1213">
        <v>1212</v>
      </c>
    </row>
    <row r="1214" spans="1:18" ht="15.75" thickTop="1" x14ac:dyDescent="0.25">
      <c r="B1214" t="s">
        <v>180</v>
      </c>
      <c r="D1214" s="7"/>
      <c r="E1214" s="7"/>
      <c r="F1214" s="7"/>
      <c r="G1214" s="7"/>
      <c r="H1214" s="7"/>
      <c r="I1214" s="31"/>
      <c r="J1214" s="6"/>
      <c r="K1214" s="8">
        <f>C1208-SUM(K1211:K1213)</f>
        <v>710</v>
      </c>
      <c r="N1214" s="24" t="s">
        <v>888</v>
      </c>
      <c r="R1214">
        <v>1213</v>
      </c>
    </row>
    <row r="1215" spans="1:18" s="13" customFormat="1" ht="7.5" customHeight="1" thickBot="1" x14ac:dyDescent="0.25">
      <c r="A1215" s="34"/>
      <c r="N1215" s="24" t="s">
        <v>888</v>
      </c>
      <c r="R1215">
        <v>1214</v>
      </c>
    </row>
    <row r="1216" spans="1:18" ht="17.25" thickTop="1" thickBot="1" x14ac:dyDescent="0.3">
      <c r="A1216" s="30">
        <v>109</v>
      </c>
      <c r="B1216" s="30"/>
      <c r="G1216" t="s">
        <v>333</v>
      </c>
      <c r="J1216" s="33">
        <v>50</v>
      </c>
      <c r="K1216" t="s">
        <v>334</v>
      </c>
      <c r="L1216" s="79">
        <f>J1216/C1217</f>
        <v>5</v>
      </c>
      <c r="N1216" s="24" t="s">
        <v>1300</v>
      </c>
      <c r="R1216">
        <v>1215</v>
      </c>
    </row>
    <row r="1217" spans="1:18" ht="16.5" thickTop="1" thickBot="1" x14ac:dyDescent="0.25">
      <c r="A1217" s="1">
        <f>A1216</f>
        <v>109</v>
      </c>
      <c r="B1217" s="27" t="s">
        <v>972</v>
      </c>
      <c r="C1217" s="9">
        <v>10</v>
      </c>
      <c r="D1217" t="s">
        <v>63</v>
      </c>
      <c r="G1217" t="s">
        <v>332</v>
      </c>
      <c r="J1217">
        <f>C1218/(J1216/C1217)</f>
        <v>20</v>
      </c>
      <c r="K1217" s="11"/>
      <c r="N1217" s="24" t="s">
        <v>1300</v>
      </c>
      <c r="R1217">
        <v>1216</v>
      </c>
    </row>
    <row r="1218" spans="1:18" ht="14.25" thickTop="1" thickBot="1" x14ac:dyDescent="0.25">
      <c r="B1218" t="s">
        <v>55</v>
      </c>
      <c r="C1218" s="9">
        <v>100</v>
      </c>
      <c r="D1218" t="s">
        <v>334</v>
      </c>
      <c r="K1218" s="12"/>
      <c r="N1218" s="24" t="s">
        <v>1300</v>
      </c>
      <c r="R1218">
        <v>1217</v>
      </c>
    </row>
    <row r="1219" spans="1:18" ht="6.75" customHeight="1" thickTop="1" x14ac:dyDescent="0.2">
      <c r="N1219" s="24" t="s">
        <v>1300</v>
      </c>
      <c r="R1219">
        <v>1218</v>
      </c>
    </row>
    <row r="1220" spans="1:18" ht="29.25" customHeight="1" x14ac:dyDescent="0.2">
      <c r="C1220" s="487" t="s">
        <v>284</v>
      </c>
      <c r="D1220" s="488"/>
      <c r="E1220" s="489" t="s">
        <v>285</v>
      </c>
      <c r="F1220" s="487"/>
      <c r="G1220" s="490" t="s">
        <v>286</v>
      </c>
      <c r="H1220" s="491"/>
      <c r="I1220" s="20" t="s">
        <v>287</v>
      </c>
      <c r="J1220" s="21"/>
      <c r="K1220" s="39" t="s">
        <v>288</v>
      </c>
      <c r="N1220" s="24" t="s">
        <v>1300</v>
      </c>
      <c r="R1220">
        <v>1219</v>
      </c>
    </row>
    <row r="1221" spans="1:18" ht="15.75" thickBot="1" x14ac:dyDescent="0.3">
      <c r="A1221" s="1">
        <v>160</v>
      </c>
      <c r="B1221" s="47" t="s">
        <v>828</v>
      </c>
      <c r="C1221" s="16">
        <v>100</v>
      </c>
      <c r="D1221" s="7" t="s">
        <v>179</v>
      </c>
      <c r="E1221" s="37">
        <f>G1221*C1217</f>
        <v>8</v>
      </c>
      <c r="F1221" s="3" t="s">
        <v>179</v>
      </c>
      <c r="G1221" s="36">
        <v>0.8</v>
      </c>
      <c r="H1221" s="3" t="s">
        <v>179</v>
      </c>
      <c r="I1221" s="23">
        <f>E1221*C1218</f>
        <v>800</v>
      </c>
      <c r="J1221" s="10" t="s">
        <v>61</v>
      </c>
      <c r="K1221" s="15">
        <f>I1221/C1221</f>
        <v>8</v>
      </c>
      <c r="N1221" s="24" t="s">
        <v>1300</v>
      </c>
      <c r="R1221">
        <v>1220</v>
      </c>
    </row>
    <row r="1222" spans="1:18" ht="16.5" thickTop="1" thickBot="1" x14ac:dyDescent="0.3">
      <c r="A1222" s="1">
        <v>161</v>
      </c>
      <c r="B1222" s="47" t="s">
        <v>1</v>
      </c>
      <c r="C1222" s="16">
        <v>100</v>
      </c>
      <c r="D1222" s="7" t="s">
        <v>179</v>
      </c>
      <c r="E1222" s="37">
        <f>G1222*C1217</f>
        <v>8</v>
      </c>
      <c r="F1222" s="3" t="s">
        <v>179</v>
      </c>
      <c r="G1222" s="36">
        <v>0.8</v>
      </c>
      <c r="H1222" s="3" t="s">
        <v>179</v>
      </c>
      <c r="I1222" s="23">
        <f>E1222*C1218</f>
        <v>800</v>
      </c>
      <c r="J1222" s="10" t="s">
        <v>61</v>
      </c>
      <c r="K1222" s="15">
        <f>I1222/C1222</f>
        <v>8</v>
      </c>
      <c r="N1222" s="24" t="s">
        <v>1300</v>
      </c>
      <c r="R1222">
        <v>1221</v>
      </c>
    </row>
    <row r="1223" spans="1:18" ht="15.75" thickTop="1" x14ac:dyDescent="0.25">
      <c r="B1223" t="s">
        <v>180</v>
      </c>
      <c r="D1223" s="3"/>
      <c r="F1223" s="3"/>
      <c r="H1223" s="3"/>
      <c r="I1223" s="2"/>
      <c r="J1223" s="6"/>
      <c r="K1223" s="8">
        <f>C1218-SUM(K1221:K1222)</f>
        <v>84</v>
      </c>
      <c r="N1223" s="24" t="s">
        <v>1300</v>
      </c>
      <c r="R1223">
        <v>1222</v>
      </c>
    </row>
    <row r="1224" spans="1:18" s="13" customFormat="1" ht="6" customHeight="1" thickBot="1" x14ac:dyDescent="0.25">
      <c r="A1224" s="34"/>
      <c r="N1224" s="24" t="s">
        <v>1300</v>
      </c>
      <c r="R1224">
        <v>1223</v>
      </c>
    </row>
    <row r="1225" spans="1:18" ht="17.25" thickTop="1" thickBot="1" x14ac:dyDescent="0.3">
      <c r="A1225" s="30">
        <v>110</v>
      </c>
      <c r="B1225" s="30"/>
      <c r="G1225" t="s">
        <v>333</v>
      </c>
      <c r="J1225" s="33">
        <v>50</v>
      </c>
      <c r="K1225" t="s">
        <v>334</v>
      </c>
      <c r="L1225" s="79">
        <f>J1225/C1226</f>
        <v>5</v>
      </c>
      <c r="N1225" s="24" t="s">
        <v>1300</v>
      </c>
      <c r="R1225">
        <v>1224</v>
      </c>
    </row>
    <row r="1226" spans="1:18" ht="16.5" thickTop="1" thickBot="1" x14ac:dyDescent="0.25">
      <c r="A1226" s="1">
        <f>A1225</f>
        <v>110</v>
      </c>
      <c r="B1226" s="27" t="s">
        <v>973</v>
      </c>
      <c r="C1226" s="9">
        <v>10</v>
      </c>
      <c r="D1226" t="s">
        <v>63</v>
      </c>
      <c r="G1226" t="s">
        <v>332</v>
      </c>
      <c r="J1226">
        <f>C1227/(J1225/C1226)</f>
        <v>20</v>
      </c>
      <c r="K1226" s="11"/>
      <c r="N1226" s="24" t="s">
        <v>1300</v>
      </c>
      <c r="R1226">
        <v>1225</v>
      </c>
    </row>
    <row r="1227" spans="1:18" ht="14.25" thickTop="1" thickBot="1" x14ac:dyDescent="0.25">
      <c r="B1227" t="s">
        <v>55</v>
      </c>
      <c r="C1227" s="9">
        <v>100</v>
      </c>
      <c r="D1227" t="s">
        <v>334</v>
      </c>
      <c r="K1227" s="12"/>
      <c r="N1227" s="24" t="s">
        <v>1300</v>
      </c>
      <c r="R1227">
        <v>1226</v>
      </c>
    </row>
    <row r="1228" spans="1:18" ht="6.75" customHeight="1" thickTop="1" x14ac:dyDescent="0.2">
      <c r="N1228" s="24" t="s">
        <v>1300</v>
      </c>
      <c r="R1228">
        <v>1227</v>
      </c>
    </row>
    <row r="1229" spans="1:18" ht="29.25" customHeight="1" x14ac:dyDescent="0.2">
      <c r="C1229" s="487" t="s">
        <v>284</v>
      </c>
      <c r="D1229" s="488"/>
      <c r="E1229" s="489" t="s">
        <v>285</v>
      </c>
      <c r="F1229" s="487"/>
      <c r="G1229" s="490" t="s">
        <v>286</v>
      </c>
      <c r="H1229" s="491"/>
      <c r="I1229" s="20" t="s">
        <v>287</v>
      </c>
      <c r="J1229" s="21"/>
      <c r="K1229" s="39" t="s">
        <v>288</v>
      </c>
      <c r="N1229" s="24" t="s">
        <v>1300</v>
      </c>
      <c r="R1229">
        <v>1228</v>
      </c>
    </row>
    <row r="1230" spans="1:18" ht="15.75" thickBot="1" x14ac:dyDescent="0.3">
      <c r="A1230" s="1">
        <v>158</v>
      </c>
      <c r="B1230" s="47" t="s">
        <v>810</v>
      </c>
      <c r="C1230" s="16">
        <v>100</v>
      </c>
      <c r="D1230" s="7" t="s">
        <v>179</v>
      </c>
      <c r="E1230" s="37">
        <f>G1230*C1226</f>
        <v>8</v>
      </c>
      <c r="F1230" s="3" t="s">
        <v>179</v>
      </c>
      <c r="G1230" s="36">
        <v>0.8</v>
      </c>
      <c r="H1230" s="3" t="s">
        <v>179</v>
      </c>
      <c r="I1230" s="23">
        <f>E1230*C1227</f>
        <v>800</v>
      </c>
      <c r="J1230" s="10" t="s">
        <v>61</v>
      </c>
      <c r="K1230" s="15">
        <f>I1230/C1230</f>
        <v>8</v>
      </c>
      <c r="N1230" s="24" t="s">
        <v>1300</v>
      </c>
      <c r="R1230">
        <v>1229</v>
      </c>
    </row>
    <row r="1231" spans="1:18" ht="16.5" thickTop="1" thickBot="1" x14ac:dyDescent="0.3">
      <c r="A1231" s="1">
        <v>165</v>
      </c>
      <c r="B1231" s="47" t="s">
        <v>28</v>
      </c>
      <c r="C1231" s="16">
        <v>100</v>
      </c>
      <c r="D1231" s="7" t="s">
        <v>179</v>
      </c>
      <c r="E1231" s="37">
        <f>G1231*C1226</f>
        <v>8</v>
      </c>
      <c r="F1231" s="3" t="s">
        <v>179</v>
      </c>
      <c r="G1231" s="36">
        <v>0.8</v>
      </c>
      <c r="H1231" s="3" t="s">
        <v>179</v>
      </c>
      <c r="I1231" s="23">
        <f>E1231*C1227</f>
        <v>800</v>
      </c>
      <c r="J1231" s="10" t="s">
        <v>61</v>
      </c>
      <c r="K1231" s="15">
        <f>I1231/C1231</f>
        <v>8</v>
      </c>
      <c r="N1231" s="24" t="s">
        <v>1300</v>
      </c>
      <c r="R1231">
        <v>1230</v>
      </c>
    </row>
    <row r="1232" spans="1:18" ht="15.75" thickTop="1" x14ac:dyDescent="0.25">
      <c r="B1232" t="s">
        <v>180</v>
      </c>
      <c r="D1232" s="3"/>
      <c r="F1232" s="3"/>
      <c r="H1232" s="3"/>
      <c r="I1232" s="2"/>
      <c r="J1232" s="6"/>
      <c r="K1232" s="8">
        <f>C1227-SUM(K1230:K1231)</f>
        <v>84</v>
      </c>
      <c r="N1232" s="24" t="s">
        <v>1300</v>
      </c>
      <c r="R1232">
        <v>1231</v>
      </c>
    </row>
    <row r="1233" spans="1:18" s="13" customFormat="1" ht="6" customHeight="1" thickBot="1" x14ac:dyDescent="0.25">
      <c r="A1233" s="34"/>
      <c r="N1233" s="24" t="s">
        <v>1300</v>
      </c>
      <c r="R1233">
        <v>1232</v>
      </c>
    </row>
    <row r="1234" spans="1:18" ht="17.25" thickTop="1" thickBot="1" x14ac:dyDescent="0.3">
      <c r="A1234" s="30">
        <v>111</v>
      </c>
      <c r="B1234" s="30"/>
      <c r="G1234" t="s">
        <v>333</v>
      </c>
      <c r="J1234" s="33">
        <v>50</v>
      </c>
      <c r="K1234" t="s">
        <v>334</v>
      </c>
      <c r="L1234" s="79">
        <f>J1234/C1235</f>
        <v>5</v>
      </c>
      <c r="N1234" s="24" t="s">
        <v>1300</v>
      </c>
      <c r="R1234">
        <v>1233</v>
      </c>
    </row>
    <row r="1235" spans="1:18" ht="16.5" thickTop="1" thickBot="1" x14ac:dyDescent="0.25">
      <c r="A1235" s="1">
        <f>A1234</f>
        <v>111</v>
      </c>
      <c r="B1235" s="27" t="s">
        <v>974</v>
      </c>
      <c r="C1235" s="9">
        <v>10</v>
      </c>
      <c r="D1235" t="s">
        <v>63</v>
      </c>
      <c r="G1235" t="s">
        <v>332</v>
      </c>
      <c r="J1235">
        <f>C1236/(J1234/C1235)</f>
        <v>20</v>
      </c>
      <c r="K1235" s="11"/>
      <c r="N1235" s="24" t="s">
        <v>1300</v>
      </c>
      <c r="R1235">
        <v>1234</v>
      </c>
    </row>
    <row r="1236" spans="1:18" ht="14.25" thickTop="1" thickBot="1" x14ac:dyDescent="0.25">
      <c r="B1236" t="s">
        <v>55</v>
      </c>
      <c r="C1236" s="9">
        <v>100</v>
      </c>
      <c r="D1236" t="s">
        <v>334</v>
      </c>
      <c r="K1236" s="12"/>
      <c r="N1236" s="24" t="s">
        <v>1300</v>
      </c>
      <c r="R1236">
        <v>1235</v>
      </c>
    </row>
    <row r="1237" spans="1:18" ht="6.75" customHeight="1" thickTop="1" x14ac:dyDescent="0.2">
      <c r="N1237" s="24" t="s">
        <v>1300</v>
      </c>
      <c r="R1237">
        <v>1236</v>
      </c>
    </row>
    <row r="1238" spans="1:18" ht="29.25" customHeight="1" x14ac:dyDescent="0.2">
      <c r="C1238" s="487" t="s">
        <v>284</v>
      </c>
      <c r="D1238" s="488"/>
      <c r="E1238" s="489" t="s">
        <v>285</v>
      </c>
      <c r="F1238" s="487"/>
      <c r="G1238" s="490" t="s">
        <v>286</v>
      </c>
      <c r="H1238" s="491"/>
      <c r="I1238" s="20" t="s">
        <v>287</v>
      </c>
      <c r="J1238" s="21"/>
      <c r="K1238" s="39" t="s">
        <v>288</v>
      </c>
      <c r="N1238" s="24" t="s">
        <v>1300</v>
      </c>
      <c r="R1238">
        <v>1237</v>
      </c>
    </row>
    <row r="1239" spans="1:18" ht="15.75" thickBot="1" x14ac:dyDescent="0.3">
      <c r="A1239" s="1">
        <v>158</v>
      </c>
      <c r="B1239" s="47" t="s">
        <v>810</v>
      </c>
      <c r="C1239" s="16">
        <v>100</v>
      </c>
      <c r="D1239" s="7" t="s">
        <v>179</v>
      </c>
      <c r="E1239" s="37">
        <f>G1239*C1235</f>
        <v>8</v>
      </c>
      <c r="F1239" s="3" t="s">
        <v>179</v>
      </c>
      <c r="G1239" s="36">
        <v>0.8</v>
      </c>
      <c r="H1239" s="3" t="s">
        <v>179</v>
      </c>
      <c r="I1239" s="23">
        <f>E1239*C1236</f>
        <v>800</v>
      </c>
      <c r="J1239" s="10" t="s">
        <v>61</v>
      </c>
      <c r="K1239" s="15">
        <f>I1239/C1239</f>
        <v>8</v>
      </c>
      <c r="N1239" s="24" t="s">
        <v>1300</v>
      </c>
      <c r="R1239">
        <v>1238</v>
      </c>
    </row>
    <row r="1240" spans="1:18" ht="16.5" thickTop="1" thickBot="1" x14ac:dyDescent="0.3">
      <c r="A1240" s="1">
        <v>159</v>
      </c>
      <c r="B1240" s="47" t="s">
        <v>813</v>
      </c>
      <c r="C1240" s="16">
        <v>100</v>
      </c>
      <c r="D1240" s="7" t="s">
        <v>179</v>
      </c>
      <c r="E1240" s="37">
        <f>G1240*C1235</f>
        <v>8</v>
      </c>
      <c r="F1240" s="3" t="s">
        <v>179</v>
      </c>
      <c r="G1240" s="36">
        <v>0.8</v>
      </c>
      <c r="H1240" s="3" t="s">
        <v>179</v>
      </c>
      <c r="I1240" s="23">
        <f>E1240*C1236</f>
        <v>800</v>
      </c>
      <c r="J1240" s="10" t="s">
        <v>61</v>
      </c>
      <c r="K1240" s="15">
        <f>I1240/C1240</f>
        <v>8</v>
      </c>
      <c r="N1240" s="24" t="s">
        <v>1300</v>
      </c>
      <c r="R1240">
        <v>1239</v>
      </c>
    </row>
    <row r="1241" spans="1:18" ht="15.75" thickTop="1" x14ac:dyDescent="0.25">
      <c r="B1241" t="s">
        <v>180</v>
      </c>
      <c r="D1241" s="3"/>
      <c r="F1241" s="3"/>
      <c r="H1241" s="3"/>
      <c r="I1241" s="2"/>
      <c r="J1241" s="6"/>
      <c r="K1241" s="8">
        <f>C1236-SUM(K1239:K1240)</f>
        <v>84</v>
      </c>
      <c r="N1241" s="24" t="s">
        <v>1300</v>
      </c>
      <c r="R1241">
        <v>1240</v>
      </c>
    </row>
    <row r="1242" spans="1:18" s="13" customFormat="1" ht="6" customHeight="1" thickBot="1" x14ac:dyDescent="0.25">
      <c r="A1242" s="34"/>
      <c r="N1242" s="24" t="s">
        <v>1300</v>
      </c>
      <c r="R1242">
        <v>1241</v>
      </c>
    </row>
    <row r="1243" spans="1:18" ht="17.25" thickTop="1" thickBot="1" x14ac:dyDescent="0.3">
      <c r="A1243" s="30">
        <v>112</v>
      </c>
      <c r="B1243" s="30"/>
      <c r="G1243" t="s">
        <v>333</v>
      </c>
      <c r="J1243" s="33">
        <v>50</v>
      </c>
      <c r="K1243" t="s">
        <v>334</v>
      </c>
      <c r="L1243" s="79">
        <f>J1243/C1244</f>
        <v>5</v>
      </c>
      <c r="N1243" s="24" t="s">
        <v>1300</v>
      </c>
      <c r="R1243">
        <v>1242</v>
      </c>
    </row>
    <row r="1244" spans="1:18" ht="16.5" thickTop="1" thickBot="1" x14ac:dyDescent="0.25">
      <c r="A1244" s="1">
        <f>A1243</f>
        <v>112</v>
      </c>
      <c r="B1244" s="27" t="s">
        <v>975</v>
      </c>
      <c r="C1244" s="9">
        <v>10</v>
      </c>
      <c r="D1244" t="s">
        <v>63</v>
      </c>
      <c r="G1244" t="s">
        <v>332</v>
      </c>
      <c r="J1244">
        <f>C1245/(J1243/C1244)</f>
        <v>20</v>
      </c>
      <c r="K1244" s="11"/>
      <c r="N1244" s="24" t="s">
        <v>1300</v>
      </c>
      <c r="R1244">
        <v>1243</v>
      </c>
    </row>
    <row r="1245" spans="1:18" ht="14.25" thickTop="1" thickBot="1" x14ac:dyDescent="0.25">
      <c r="B1245" t="s">
        <v>55</v>
      </c>
      <c r="C1245" s="9">
        <v>100</v>
      </c>
      <c r="D1245" t="s">
        <v>334</v>
      </c>
      <c r="K1245" s="12"/>
      <c r="N1245" s="24" t="s">
        <v>1300</v>
      </c>
      <c r="R1245">
        <v>1244</v>
      </c>
    </row>
    <row r="1246" spans="1:18" ht="6.75" customHeight="1" thickTop="1" x14ac:dyDescent="0.2">
      <c r="N1246" s="24" t="s">
        <v>1300</v>
      </c>
      <c r="R1246">
        <v>1245</v>
      </c>
    </row>
    <row r="1247" spans="1:18" ht="29.25" customHeight="1" x14ac:dyDescent="0.2">
      <c r="C1247" s="487" t="s">
        <v>284</v>
      </c>
      <c r="D1247" s="488"/>
      <c r="E1247" s="489" t="s">
        <v>285</v>
      </c>
      <c r="F1247" s="487"/>
      <c r="G1247" s="490" t="s">
        <v>286</v>
      </c>
      <c r="H1247" s="491"/>
      <c r="I1247" s="20" t="s">
        <v>287</v>
      </c>
      <c r="J1247" s="21"/>
      <c r="K1247" s="39" t="s">
        <v>288</v>
      </c>
      <c r="N1247" s="24" t="s">
        <v>1300</v>
      </c>
      <c r="R1247">
        <v>1246</v>
      </c>
    </row>
    <row r="1248" spans="1:18" ht="15.75" thickBot="1" x14ac:dyDescent="0.3">
      <c r="A1248" s="1">
        <v>166</v>
      </c>
      <c r="B1248" s="47" t="s">
        <v>31</v>
      </c>
      <c r="C1248" s="16">
        <v>100</v>
      </c>
      <c r="D1248" s="7" t="s">
        <v>179</v>
      </c>
      <c r="E1248" s="37">
        <f>G1248*C1244</f>
        <v>8</v>
      </c>
      <c r="F1248" s="3" t="s">
        <v>179</v>
      </c>
      <c r="G1248" s="36">
        <v>0.8</v>
      </c>
      <c r="H1248" s="3" t="s">
        <v>179</v>
      </c>
      <c r="I1248" s="23">
        <f>E1248*C1245</f>
        <v>800</v>
      </c>
      <c r="J1248" s="10" t="s">
        <v>61</v>
      </c>
      <c r="K1248" s="15">
        <f>I1248/C1248</f>
        <v>8</v>
      </c>
      <c r="N1248" s="24" t="s">
        <v>1300</v>
      </c>
      <c r="R1248">
        <v>1247</v>
      </c>
    </row>
    <row r="1249" spans="1:18" ht="16.5" thickTop="1" thickBot="1" x14ac:dyDescent="0.3">
      <c r="A1249" s="1">
        <v>159</v>
      </c>
      <c r="B1249" s="47" t="s">
        <v>813</v>
      </c>
      <c r="C1249" s="16">
        <v>100</v>
      </c>
      <c r="D1249" s="7" t="s">
        <v>179</v>
      </c>
      <c r="E1249" s="37">
        <f>G1249*C1244</f>
        <v>8</v>
      </c>
      <c r="F1249" s="3" t="s">
        <v>179</v>
      </c>
      <c r="G1249" s="36">
        <v>0.8</v>
      </c>
      <c r="H1249" s="3" t="s">
        <v>179</v>
      </c>
      <c r="I1249" s="23">
        <f>E1249*C1245</f>
        <v>800</v>
      </c>
      <c r="J1249" s="10" t="s">
        <v>61</v>
      </c>
      <c r="K1249" s="15">
        <f>I1249/C1249</f>
        <v>8</v>
      </c>
      <c r="N1249" s="24" t="s">
        <v>1300</v>
      </c>
      <c r="R1249">
        <v>1248</v>
      </c>
    </row>
    <row r="1250" spans="1:18" ht="15.75" thickTop="1" x14ac:dyDescent="0.25">
      <c r="B1250" t="s">
        <v>180</v>
      </c>
      <c r="D1250" s="3"/>
      <c r="F1250" s="3"/>
      <c r="H1250" s="3"/>
      <c r="I1250" s="2"/>
      <c r="J1250" s="6"/>
      <c r="K1250" s="8">
        <f>C1245-SUM(K1248:K1249)</f>
        <v>84</v>
      </c>
      <c r="N1250" s="24" t="s">
        <v>1300</v>
      </c>
      <c r="R1250">
        <v>1249</v>
      </c>
    </row>
    <row r="1251" spans="1:18" s="13" customFormat="1" ht="6" customHeight="1" thickBot="1" x14ac:dyDescent="0.25">
      <c r="A1251" s="34"/>
      <c r="N1251" s="24" t="s">
        <v>1300</v>
      </c>
      <c r="R1251">
        <v>1250</v>
      </c>
    </row>
    <row r="1252" spans="1:18" ht="17.25" thickTop="1" thickBot="1" x14ac:dyDescent="0.3">
      <c r="A1252" s="30">
        <v>113</v>
      </c>
      <c r="B1252" s="30"/>
      <c r="G1252" t="s">
        <v>333</v>
      </c>
      <c r="J1252" s="33">
        <v>50</v>
      </c>
      <c r="K1252" t="s">
        <v>334</v>
      </c>
      <c r="L1252" s="79">
        <f>J1252/C1253</f>
        <v>5</v>
      </c>
      <c r="N1252" s="24" t="s">
        <v>1300</v>
      </c>
      <c r="R1252">
        <v>1251</v>
      </c>
    </row>
    <row r="1253" spans="1:18" ht="16.5" thickTop="1" thickBot="1" x14ac:dyDescent="0.25">
      <c r="A1253" s="1">
        <f>A1252</f>
        <v>113</v>
      </c>
      <c r="B1253" s="27" t="s">
        <v>976</v>
      </c>
      <c r="C1253" s="9">
        <v>10</v>
      </c>
      <c r="D1253" t="s">
        <v>63</v>
      </c>
      <c r="G1253" t="s">
        <v>332</v>
      </c>
      <c r="J1253">
        <f>C1254/(J1252/C1253)</f>
        <v>20</v>
      </c>
      <c r="K1253" s="11"/>
      <c r="N1253" s="24" t="s">
        <v>1300</v>
      </c>
      <c r="R1253">
        <v>1252</v>
      </c>
    </row>
    <row r="1254" spans="1:18" ht="14.25" thickTop="1" thickBot="1" x14ac:dyDescent="0.25">
      <c r="B1254" t="s">
        <v>55</v>
      </c>
      <c r="C1254" s="9">
        <v>100</v>
      </c>
      <c r="D1254" t="s">
        <v>334</v>
      </c>
      <c r="K1254" s="12"/>
      <c r="N1254" s="24" t="s">
        <v>1300</v>
      </c>
      <c r="R1254">
        <v>1253</v>
      </c>
    </row>
    <row r="1255" spans="1:18" ht="6.75" customHeight="1" thickTop="1" x14ac:dyDescent="0.2">
      <c r="N1255" s="24" t="s">
        <v>1300</v>
      </c>
      <c r="R1255">
        <v>1254</v>
      </c>
    </row>
    <row r="1256" spans="1:18" ht="29.25" customHeight="1" x14ac:dyDescent="0.2">
      <c r="C1256" s="487" t="s">
        <v>284</v>
      </c>
      <c r="D1256" s="488"/>
      <c r="E1256" s="489" t="s">
        <v>285</v>
      </c>
      <c r="F1256" s="487"/>
      <c r="G1256" s="490" t="s">
        <v>286</v>
      </c>
      <c r="H1256" s="491"/>
      <c r="I1256" s="20" t="s">
        <v>287</v>
      </c>
      <c r="J1256" s="21"/>
      <c r="K1256" s="39" t="s">
        <v>288</v>
      </c>
      <c r="N1256" s="24" t="s">
        <v>1300</v>
      </c>
      <c r="R1256">
        <v>1255</v>
      </c>
    </row>
    <row r="1257" spans="1:18" ht="15.75" thickBot="1" x14ac:dyDescent="0.3">
      <c r="A1257" s="1">
        <v>341</v>
      </c>
      <c r="B1257" s="47" t="s">
        <v>925</v>
      </c>
      <c r="C1257" s="16">
        <v>200</v>
      </c>
      <c r="D1257" s="7" t="s">
        <v>179</v>
      </c>
      <c r="E1257" s="37">
        <f>G1257*C1253</f>
        <v>8</v>
      </c>
      <c r="F1257" s="3" t="s">
        <v>179</v>
      </c>
      <c r="G1257" s="36">
        <v>0.8</v>
      </c>
      <c r="H1257" s="3" t="s">
        <v>179</v>
      </c>
      <c r="I1257" s="23">
        <f>E1257*C1254</f>
        <v>800</v>
      </c>
      <c r="J1257" s="10" t="s">
        <v>61</v>
      </c>
      <c r="K1257" s="15">
        <f>I1257/C1257</f>
        <v>4</v>
      </c>
      <c r="N1257" s="24" t="s">
        <v>1300</v>
      </c>
      <c r="R1257">
        <v>1256</v>
      </c>
    </row>
    <row r="1258" spans="1:18" ht="16.5" thickTop="1" thickBot="1" x14ac:dyDescent="0.3">
      <c r="A1258" s="1">
        <v>150</v>
      </c>
      <c r="B1258" s="47" t="s">
        <v>398</v>
      </c>
      <c r="C1258" s="16">
        <v>100</v>
      </c>
      <c r="D1258" s="7" t="s">
        <v>179</v>
      </c>
      <c r="E1258" s="37">
        <f>G1258*C1253</f>
        <v>8</v>
      </c>
      <c r="F1258" s="3" t="s">
        <v>179</v>
      </c>
      <c r="G1258" s="36">
        <v>0.8</v>
      </c>
      <c r="H1258" s="3" t="s">
        <v>179</v>
      </c>
      <c r="I1258" s="23">
        <f>E1258*C1254</f>
        <v>800</v>
      </c>
      <c r="J1258" s="10" t="s">
        <v>61</v>
      </c>
      <c r="K1258" s="15">
        <f>I1258/C1258</f>
        <v>8</v>
      </c>
      <c r="N1258" s="24" t="s">
        <v>1300</v>
      </c>
      <c r="R1258">
        <v>1257</v>
      </c>
    </row>
    <row r="1259" spans="1:18" ht="15.75" thickTop="1" x14ac:dyDescent="0.25">
      <c r="B1259" t="s">
        <v>180</v>
      </c>
      <c r="D1259" s="3"/>
      <c r="F1259" s="3"/>
      <c r="H1259" s="3"/>
      <c r="I1259" s="2"/>
      <c r="J1259" s="6"/>
      <c r="K1259" s="8">
        <f>C1254-SUM(K1257:K1258)</f>
        <v>88</v>
      </c>
      <c r="N1259" s="24" t="s">
        <v>1300</v>
      </c>
      <c r="R1259">
        <v>1258</v>
      </c>
    </row>
    <row r="1260" spans="1:18" s="13" customFormat="1" ht="6" customHeight="1" thickBot="1" x14ac:dyDescent="0.25">
      <c r="A1260" s="34"/>
      <c r="N1260" s="24" t="s">
        <v>1300</v>
      </c>
      <c r="R1260">
        <v>1259</v>
      </c>
    </row>
    <row r="1261" spans="1:18" ht="17.25" thickTop="1" thickBot="1" x14ac:dyDescent="0.3">
      <c r="A1261" s="30">
        <v>114</v>
      </c>
      <c r="B1261" s="30"/>
      <c r="G1261" t="s">
        <v>333</v>
      </c>
      <c r="J1261" s="33">
        <v>50</v>
      </c>
      <c r="K1261" t="s">
        <v>334</v>
      </c>
      <c r="L1261" s="79">
        <f>J1261/C1262</f>
        <v>5</v>
      </c>
      <c r="N1261" s="24" t="s">
        <v>1300</v>
      </c>
      <c r="R1261">
        <v>1260</v>
      </c>
    </row>
    <row r="1262" spans="1:18" ht="16.5" thickTop="1" thickBot="1" x14ac:dyDescent="0.25">
      <c r="A1262" s="1">
        <f>A1261</f>
        <v>114</v>
      </c>
      <c r="B1262" s="27" t="s">
        <v>977</v>
      </c>
      <c r="C1262" s="9">
        <v>10</v>
      </c>
      <c r="D1262" t="s">
        <v>63</v>
      </c>
      <c r="G1262" t="s">
        <v>332</v>
      </c>
      <c r="J1262">
        <f>C1263/(J1261/C1262)</f>
        <v>20</v>
      </c>
      <c r="K1262" s="11"/>
      <c r="N1262" s="24" t="s">
        <v>1300</v>
      </c>
      <c r="R1262">
        <v>1261</v>
      </c>
    </row>
    <row r="1263" spans="1:18" ht="14.25" thickTop="1" thickBot="1" x14ac:dyDescent="0.25">
      <c r="B1263" t="s">
        <v>55</v>
      </c>
      <c r="C1263" s="9">
        <v>100</v>
      </c>
      <c r="D1263" t="s">
        <v>334</v>
      </c>
      <c r="K1263" s="12"/>
      <c r="N1263" s="24" t="s">
        <v>1300</v>
      </c>
      <c r="R1263">
        <v>1262</v>
      </c>
    </row>
    <row r="1264" spans="1:18" ht="6.75" customHeight="1" thickTop="1" x14ac:dyDescent="0.2">
      <c r="N1264" s="24" t="s">
        <v>1300</v>
      </c>
      <c r="R1264">
        <v>1263</v>
      </c>
    </row>
    <row r="1265" spans="1:18" ht="29.25" customHeight="1" x14ac:dyDescent="0.2">
      <c r="C1265" s="487" t="s">
        <v>284</v>
      </c>
      <c r="D1265" s="488"/>
      <c r="E1265" s="489" t="s">
        <v>285</v>
      </c>
      <c r="F1265" s="487"/>
      <c r="G1265" s="490" t="s">
        <v>286</v>
      </c>
      <c r="H1265" s="491"/>
      <c r="I1265" s="20" t="s">
        <v>287</v>
      </c>
      <c r="J1265" s="21"/>
      <c r="K1265" s="39" t="s">
        <v>288</v>
      </c>
      <c r="N1265" s="24" t="s">
        <v>1300</v>
      </c>
      <c r="R1265">
        <v>1264</v>
      </c>
    </row>
    <row r="1266" spans="1:18" ht="15.75" thickBot="1" x14ac:dyDescent="0.3">
      <c r="A1266" s="1">
        <v>149</v>
      </c>
      <c r="B1266" s="47" t="s">
        <v>394</v>
      </c>
      <c r="C1266" s="16">
        <v>100</v>
      </c>
      <c r="D1266" s="7" t="s">
        <v>179</v>
      </c>
      <c r="E1266" s="37">
        <f>G1266*C1262</f>
        <v>8</v>
      </c>
      <c r="F1266" s="3" t="s">
        <v>179</v>
      </c>
      <c r="G1266" s="36">
        <v>0.8</v>
      </c>
      <c r="H1266" s="3" t="s">
        <v>179</v>
      </c>
      <c r="I1266" s="23">
        <f>E1266*C1263</f>
        <v>800</v>
      </c>
      <c r="J1266" s="10" t="s">
        <v>61</v>
      </c>
      <c r="K1266" s="15">
        <f>I1266/C1266</f>
        <v>8</v>
      </c>
      <c r="N1266" s="24" t="s">
        <v>1300</v>
      </c>
      <c r="R1266">
        <v>1265</v>
      </c>
    </row>
    <row r="1267" spans="1:18" ht="16.5" thickTop="1" thickBot="1" x14ac:dyDescent="0.3">
      <c r="A1267" s="1">
        <v>340</v>
      </c>
      <c r="B1267" s="47" t="s">
        <v>923</v>
      </c>
      <c r="C1267" s="16">
        <v>200</v>
      </c>
      <c r="D1267" s="7" t="s">
        <v>179</v>
      </c>
      <c r="E1267" s="37">
        <f>G1267*C1262</f>
        <v>8</v>
      </c>
      <c r="F1267" s="3" t="s">
        <v>179</v>
      </c>
      <c r="G1267" s="36">
        <v>0.8</v>
      </c>
      <c r="H1267" s="3" t="s">
        <v>179</v>
      </c>
      <c r="I1267" s="23">
        <f>E1267*C1263</f>
        <v>800</v>
      </c>
      <c r="J1267" s="10" t="s">
        <v>61</v>
      </c>
      <c r="K1267" s="15">
        <f>I1267/C1267</f>
        <v>4</v>
      </c>
      <c r="N1267" s="24" t="s">
        <v>1300</v>
      </c>
      <c r="R1267">
        <v>1266</v>
      </c>
    </row>
    <row r="1268" spans="1:18" ht="15.75" thickTop="1" x14ac:dyDescent="0.25">
      <c r="B1268" t="s">
        <v>180</v>
      </c>
      <c r="D1268" s="3"/>
      <c r="F1268" s="3"/>
      <c r="H1268" s="3"/>
      <c r="I1268" s="2"/>
      <c r="J1268" s="6"/>
      <c r="K1268" s="8">
        <f>C1263-SUM(K1266:K1267)</f>
        <v>88</v>
      </c>
      <c r="N1268" s="24" t="s">
        <v>1300</v>
      </c>
      <c r="R1268">
        <v>1267</v>
      </c>
    </row>
    <row r="1269" spans="1:18" s="13" customFormat="1" ht="6" customHeight="1" thickBot="1" x14ac:dyDescent="0.25">
      <c r="A1269" s="34"/>
      <c r="N1269" s="24" t="s">
        <v>1300</v>
      </c>
      <c r="R1269">
        <v>1268</v>
      </c>
    </row>
    <row r="1270" spans="1:18" ht="17.25" thickTop="1" thickBot="1" x14ac:dyDescent="0.3">
      <c r="A1270" s="215">
        <v>115</v>
      </c>
      <c r="B1270" s="215"/>
      <c r="G1270" t="s">
        <v>333</v>
      </c>
      <c r="J1270" s="33">
        <v>25</v>
      </c>
      <c r="K1270" t="s">
        <v>334</v>
      </c>
      <c r="L1270" s="79">
        <f>J1270/C1271</f>
        <v>2.5</v>
      </c>
      <c r="N1270" s="24" t="s">
        <v>52</v>
      </c>
      <c r="R1270">
        <v>1269</v>
      </c>
    </row>
    <row r="1271" spans="1:18" ht="16.5" thickTop="1" thickBot="1" x14ac:dyDescent="0.25">
      <c r="A1271" s="216">
        <f>A1270</f>
        <v>115</v>
      </c>
      <c r="B1271" s="245" t="s">
        <v>985</v>
      </c>
      <c r="C1271" s="9">
        <v>10</v>
      </c>
      <c r="D1271" t="s">
        <v>63</v>
      </c>
      <c r="G1271" t="s">
        <v>332</v>
      </c>
      <c r="J1271">
        <f>C1272/(J1270/C1271)</f>
        <v>120</v>
      </c>
      <c r="K1271" s="11"/>
      <c r="N1271" s="24" t="s">
        <v>52</v>
      </c>
      <c r="R1271">
        <v>1270</v>
      </c>
    </row>
    <row r="1272" spans="1:18" ht="14.25" thickTop="1" thickBot="1" x14ac:dyDescent="0.25">
      <c r="A1272" s="216"/>
      <c r="B1272" s="239" t="s">
        <v>55</v>
      </c>
      <c r="C1272" s="9">
        <v>300</v>
      </c>
      <c r="D1272" t="s">
        <v>334</v>
      </c>
      <c r="K1272" s="12"/>
      <c r="N1272" s="24" t="s">
        <v>52</v>
      </c>
      <c r="R1272">
        <v>1271</v>
      </c>
    </row>
    <row r="1273" spans="1:18" ht="6.75" customHeight="1" thickTop="1" x14ac:dyDescent="0.2">
      <c r="A1273" s="216"/>
      <c r="B1273" s="239"/>
      <c r="N1273" s="24" t="s">
        <v>52</v>
      </c>
      <c r="R1273">
        <v>1272</v>
      </c>
    </row>
    <row r="1274" spans="1:18" ht="29.25" customHeight="1" x14ac:dyDescent="0.2">
      <c r="A1274" s="216"/>
      <c r="B1274" s="239"/>
      <c r="C1274" s="487" t="s">
        <v>284</v>
      </c>
      <c r="D1274" s="488"/>
      <c r="E1274" s="489" t="s">
        <v>285</v>
      </c>
      <c r="F1274" s="487"/>
      <c r="G1274" s="490" t="s">
        <v>286</v>
      </c>
      <c r="H1274" s="491"/>
      <c r="I1274" s="20" t="s">
        <v>287</v>
      </c>
      <c r="J1274" s="21"/>
      <c r="K1274" s="39" t="s">
        <v>288</v>
      </c>
      <c r="N1274" s="24" t="s">
        <v>52</v>
      </c>
      <c r="R1274">
        <v>1273</v>
      </c>
    </row>
    <row r="1275" spans="1:18" ht="15.75" thickBot="1" x14ac:dyDescent="0.3">
      <c r="A1275" s="216">
        <v>357</v>
      </c>
      <c r="B1275" s="308" t="s">
        <v>983</v>
      </c>
      <c r="C1275" s="16">
        <v>200</v>
      </c>
      <c r="D1275" s="7" t="s">
        <v>179</v>
      </c>
      <c r="E1275" s="37">
        <f>G1275*C1271</f>
        <v>8</v>
      </c>
      <c r="F1275" s="3" t="s">
        <v>179</v>
      </c>
      <c r="G1275" s="36">
        <v>0.8</v>
      </c>
      <c r="H1275" s="3" t="s">
        <v>179</v>
      </c>
      <c r="I1275" s="23">
        <f>E1275*C1272</f>
        <v>2400</v>
      </c>
      <c r="J1275" s="10" t="s">
        <v>61</v>
      </c>
      <c r="K1275" s="15">
        <f>I1275/C1275</f>
        <v>12</v>
      </c>
      <c r="N1275" s="24" t="s">
        <v>52</v>
      </c>
      <c r="R1275">
        <v>1274</v>
      </c>
    </row>
    <row r="1276" spans="1:18" ht="16.5" thickTop="1" thickBot="1" x14ac:dyDescent="0.3">
      <c r="A1276" s="216">
        <v>358</v>
      </c>
      <c r="B1276" s="308" t="s">
        <v>984</v>
      </c>
      <c r="C1276" s="16">
        <v>200</v>
      </c>
      <c r="D1276" s="7" t="s">
        <v>179</v>
      </c>
      <c r="E1276" s="37">
        <f>G1276*C1271</f>
        <v>8</v>
      </c>
      <c r="F1276" s="3" t="s">
        <v>179</v>
      </c>
      <c r="G1276" s="36">
        <v>0.8</v>
      </c>
      <c r="H1276" s="3" t="s">
        <v>179</v>
      </c>
      <c r="I1276" s="23">
        <f>E1276*C1272</f>
        <v>2400</v>
      </c>
      <c r="J1276" s="10" t="s">
        <v>61</v>
      </c>
      <c r="K1276" s="15">
        <f>I1276/C1276</f>
        <v>12</v>
      </c>
      <c r="N1276" s="24" t="s">
        <v>52</v>
      </c>
      <c r="R1276">
        <v>1275</v>
      </c>
    </row>
    <row r="1277" spans="1:18" ht="15.75" thickTop="1" x14ac:dyDescent="0.25">
      <c r="B1277" t="s">
        <v>180</v>
      </c>
      <c r="D1277" s="3"/>
      <c r="F1277" s="3"/>
      <c r="H1277" s="3"/>
      <c r="I1277" s="2"/>
      <c r="J1277" s="6"/>
      <c r="K1277" s="8">
        <f>C1272-SUM(K1275:K1276)</f>
        <v>276</v>
      </c>
      <c r="N1277" s="24" t="s">
        <v>52</v>
      </c>
      <c r="R1277">
        <v>1276</v>
      </c>
    </row>
    <row r="1278" spans="1:18" s="13" customFormat="1" ht="6" customHeight="1" thickBot="1" x14ac:dyDescent="0.25">
      <c r="A1278" s="34"/>
      <c r="N1278" s="24" t="s">
        <v>52</v>
      </c>
      <c r="R1278">
        <v>1277</v>
      </c>
    </row>
    <row r="1279" spans="1:18" ht="17.25" thickTop="1" thickBot="1" x14ac:dyDescent="0.3">
      <c r="A1279" s="30">
        <v>116</v>
      </c>
      <c r="B1279" s="30"/>
      <c r="G1279" t="s">
        <v>333</v>
      </c>
      <c r="J1279" s="33">
        <v>25</v>
      </c>
      <c r="K1279" t="s">
        <v>334</v>
      </c>
      <c r="L1279" s="79">
        <f>J1279/C1280</f>
        <v>2</v>
      </c>
      <c r="N1279" s="24" t="s">
        <v>888</v>
      </c>
      <c r="R1279">
        <v>1278</v>
      </c>
    </row>
    <row r="1280" spans="1:18" ht="16.5" thickTop="1" thickBot="1" x14ac:dyDescent="0.25">
      <c r="A1280" s="1">
        <f>A1279</f>
        <v>116</v>
      </c>
      <c r="B1280" s="27" t="s">
        <v>971</v>
      </c>
      <c r="C1280" s="9">
        <v>12.5</v>
      </c>
      <c r="D1280" t="s">
        <v>63</v>
      </c>
      <c r="G1280" t="s">
        <v>332</v>
      </c>
      <c r="J1280">
        <f>C1281/(J1279/C1280)</f>
        <v>400</v>
      </c>
      <c r="K1280" s="11"/>
      <c r="N1280" s="24" t="s">
        <v>888</v>
      </c>
      <c r="R1280">
        <v>1279</v>
      </c>
    </row>
    <row r="1281" spans="1:18" ht="14.25" thickTop="1" thickBot="1" x14ac:dyDescent="0.25">
      <c r="B1281" t="s">
        <v>55</v>
      </c>
      <c r="C1281" s="9">
        <v>800</v>
      </c>
      <c r="D1281" t="s">
        <v>53</v>
      </c>
      <c r="K1281" s="12"/>
      <c r="N1281" s="24" t="s">
        <v>888</v>
      </c>
      <c r="R1281">
        <v>1280</v>
      </c>
    </row>
    <row r="1282" spans="1:18" ht="4.5" customHeight="1" thickTop="1" x14ac:dyDescent="0.2">
      <c r="N1282" s="24" t="s">
        <v>888</v>
      </c>
      <c r="R1282">
        <v>1281</v>
      </c>
    </row>
    <row r="1283" spans="1:18" ht="13.5" thickBot="1" x14ac:dyDescent="0.25">
      <c r="C1283" s="4" t="s">
        <v>56</v>
      </c>
      <c r="D1283" s="18"/>
      <c r="E1283" s="4" t="s">
        <v>69</v>
      </c>
      <c r="F1283" s="19"/>
      <c r="G1283" s="4" t="s">
        <v>70</v>
      </c>
      <c r="H1283" s="19"/>
      <c r="I1283" s="20" t="s">
        <v>60</v>
      </c>
      <c r="J1283" s="21" t="s">
        <v>62</v>
      </c>
      <c r="K1283" s="22" t="s">
        <v>64</v>
      </c>
      <c r="N1283" s="24" t="s">
        <v>888</v>
      </c>
      <c r="R1283">
        <v>1282</v>
      </c>
    </row>
    <row r="1284" spans="1:18" ht="16.5" thickTop="1" thickBot="1" x14ac:dyDescent="0.3">
      <c r="A1284" s="1">
        <v>365</v>
      </c>
      <c r="B1284" t="s">
        <v>951</v>
      </c>
      <c r="C1284" s="14">
        <v>200</v>
      </c>
      <c r="D1284" s="7" t="s">
        <v>59</v>
      </c>
      <c r="E1284" s="25">
        <f>$G1284*C1280</f>
        <v>10</v>
      </c>
      <c r="F1284" s="3" t="s">
        <v>59</v>
      </c>
      <c r="G1284" s="17">
        <v>0.8</v>
      </c>
      <c r="H1284" s="3" t="s">
        <v>59</v>
      </c>
      <c r="I1284" s="64">
        <f>E1284*C1281</f>
        <v>8000</v>
      </c>
      <c r="J1284" s="65" t="s">
        <v>61</v>
      </c>
      <c r="K1284" s="8">
        <f>I1284/C1284</f>
        <v>40</v>
      </c>
      <c r="N1284" s="24" t="s">
        <v>888</v>
      </c>
      <c r="R1284">
        <v>1283</v>
      </c>
    </row>
    <row r="1285" spans="1:18" ht="16.5" thickTop="1" thickBot="1" x14ac:dyDescent="0.3">
      <c r="A1285" s="1">
        <v>370</v>
      </c>
      <c r="B1285" s="47" t="s">
        <v>953</v>
      </c>
      <c r="C1285" s="14">
        <v>200</v>
      </c>
      <c r="D1285" s="7" t="s">
        <v>59</v>
      </c>
      <c r="E1285" s="25">
        <f>$G1285*C1280</f>
        <v>10</v>
      </c>
      <c r="F1285" s="3" t="s">
        <v>59</v>
      </c>
      <c r="G1285" s="17">
        <v>0.8</v>
      </c>
      <c r="H1285" s="3" t="s">
        <v>59</v>
      </c>
      <c r="I1285" s="66">
        <f>E1285*C1281</f>
        <v>8000</v>
      </c>
      <c r="J1285" s="10" t="s">
        <v>61</v>
      </c>
      <c r="K1285" s="8">
        <f>I1285/C1285</f>
        <v>40</v>
      </c>
      <c r="N1285" s="24" t="s">
        <v>888</v>
      </c>
      <c r="R1285">
        <v>1284</v>
      </c>
    </row>
    <row r="1286" spans="1:18" ht="16.5" thickTop="1" thickBot="1" x14ac:dyDescent="0.3">
      <c r="A1286" s="1">
        <v>375</v>
      </c>
      <c r="B1286" s="78" t="s">
        <v>968</v>
      </c>
      <c r="C1286" s="14">
        <v>200</v>
      </c>
      <c r="D1286" s="7" t="s">
        <v>59</v>
      </c>
      <c r="E1286" s="26">
        <f>$G1286*C1280</f>
        <v>1.25</v>
      </c>
      <c r="F1286" s="3" t="s">
        <v>59</v>
      </c>
      <c r="G1286" s="9">
        <v>0.1</v>
      </c>
      <c r="H1286" s="3" t="s">
        <v>59</v>
      </c>
      <c r="I1286" s="67">
        <f>E1286*C1281</f>
        <v>1000</v>
      </c>
      <c r="J1286" s="60" t="s">
        <v>61</v>
      </c>
      <c r="K1286" s="15">
        <f>I1286/C1286</f>
        <v>5</v>
      </c>
      <c r="N1286" s="24" t="s">
        <v>888</v>
      </c>
      <c r="R1286">
        <v>1285</v>
      </c>
    </row>
    <row r="1287" spans="1:18" ht="15.75" thickTop="1" x14ac:dyDescent="0.25">
      <c r="B1287" t="s">
        <v>180</v>
      </c>
      <c r="D1287" s="7"/>
      <c r="E1287" s="7"/>
      <c r="F1287" s="7"/>
      <c r="G1287" s="7"/>
      <c r="H1287" s="7"/>
      <c r="I1287" s="31"/>
      <c r="J1287" s="6"/>
      <c r="K1287" s="8">
        <f>C1281-SUM(K1284:K1286)</f>
        <v>715</v>
      </c>
      <c r="N1287" s="24" t="s">
        <v>888</v>
      </c>
      <c r="R1287">
        <v>1286</v>
      </c>
    </row>
    <row r="1288" spans="1:18" s="13" customFormat="1" ht="7.5" customHeight="1" thickBot="1" x14ac:dyDescent="0.25">
      <c r="A1288" s="34"/>
      <c r="N1288" s="24" t="s">
        <v>888</v>
      </c>
      <c r="R1288">
        <v>1287</v>
      </c>
    </row>
    <row r="1289" spans="1:18" ht="17.25" thickTop="1" thickBot="1" x14ac:dyDescent="0.3">
      <c r="A1289" s="30">
        <v>117</v>
      </c>
      <c r="B1289" s="30" t="s">
        <v>1222</v>
      </c>
      <c r="G1289" t="s">
        <v>333</v>
      </c>
      <c r="J1289" s="33">
        <v>25</v>
      </c>
      <c r="K1289" t="s">
        <v>334</v>
      </c>
      <c r="L1289" s="79">
        <f>J1289/C1290</f>
        <v>2</v>
      </c>
      <c r="N1289" s="24" t="s">
        <v>1302</v>
      </c>
      <c r="R1289">
        <v>1288</v>
      </c>
    </row>
    <row r="1290" spans="1:18" ht="16.5" thickTop="1" thickBot="1" x14ac:dyDescent="0.25">
      <c r="A1290" s="1">
        <f>A1289</f>
        <v>117</v>
      </c>
      <c r="B1290" s="27" t="s">
        <v>1021</v>
      </c>
      <c r="C1290" s="9">
        <v>12.5</v>
      </c>
      <c r="D1290" t="s">
        <v>63</v>
      </c>
      <c r="G1290" t="s">
        <v>332</v>
      </c>
      <c r="J1290">
        <f>C1291/(J1289/C1290)</f>
        <v>400</v>
      </c>
      <c r="K1290" s="11"/>
      <c r="N1290" s="24" t="s">
        <v>1302</v>
      </c>
      <c r="R1290">
        <v>1289</v>
      </c>
    </row>
    <row r="1291" spans="1:18" ht="14.25" thickTop="1" thickBot="1" x14ac:dyDescent="0.25">
      <c r="B1291" t="s">
        <v>55</v>
      </c>
      <c r="C1291" s="9">
        <v>800</v>
      </c>
      <c r="D1291" t="s">
        <v>53</v>
      </c>
      <c r="K1291" s="12"/>
      <c r="N1291" s="24" t="s">
        <v>1302</v>
      </c>
      <c r="R1291">
        <v>1290</v>
      </c>
    </row>
    <row r="1292" spans="1:18" ht="4.5" customHeight="1" thickTop="1" x14ac:dyDescent="0.2">
      <c r="N1292" s="24" t="s">
        <v>1302</v>
      </c>
      <c r="R1292">
        <v>1291</v>
      </c>
    </row>
    <row r="1293" spans="1:18" ht="13.5" thickBot="1" x14ac:dyDescent="0.25">
      <c r="C1293" s="4" t="s">
        <v>56</v>
      </c>
      <c r="D1293" s="18"/>
      <c r="E1293" s="4" t="s">
        <v>69</v>
      </c>
      <c r="F1293" s="19"/>
      <c r="G1293" s="4" t="s">
        <v>70</v>
      </c>
      <c r="H1293" s="19"/>
      <c r="I1293" s="20" t="s">
        <v>60</v>
      </c>
      <c r="J1293" s="21" t="s">
        <v>62</v>
      </c>
      <c r="K1293" s="22" t="s">
        <v>64</v>
      </c>
      <c r="N1293" s="24" t="s">
        <v>1302</v>
      </c>
      <c r="R1293">
        <v>1292</v>
      </c>
    </row>
    <row r="1294" spans="1:18" ht="16.5" thickTop="1" thickBot="1" x14ac:dyDescent="0.3">
      <c r="A1294" s="1">
        <v>376</v>
      </c>
      <c r="B1294" t="s">
        <v>997</v>
      </c>
      <c r="C1294" s="14">
        <v>400</v>
      </c>
      <c r="D1294" s="7" t="s">
        <v>59</v>
      </c>
      <c r="E1294" s="25">
        <f>$G1294*C1290</f>
        <v>2.5</v>
      </c>
      <c r="F1294" s="3" t="s">
        <v>59</v>
      </c>
      <c r="G1294" s="17">
        <v>0.2</v>
      </c>
      <c r="H1294" s="3" t="s">
        <v>59</v>
      </c>
      <c r="I1294" s="64">
        <f>E1294*C1291</f>
        <v>2000</v>
      </c>
      <c r="J1294" s="65" t="s">
        <v>61</v>
      </c>
      <c r="K1294" s="8">
        <f>I1294/C1294</f>
        <v>5</v>
      </c>
      <c r="N1294" s="24" t="s">
        <v>1302</v>
      </c>
      <c r="R1294">
        <v>1293</v>
      </c>
    </row>
    <row r="1295" spans="1:18" ht="16.5" thickTop="1" thickBot="1" x14ac:dyDescent="0.3">
      <c r="A1295" s="1">
        <v>377</v>
      </c>
      <c r="B1295" s="47" t="s">
        <v>569</v>
      </c>
      <c r="C1295" s="14">
        <v>400</v>
      </c>
      <c r="D1295" s="7" t="s">
        <v>59</v>
      </c>
      <c r="E1295" s="25">
        <f>$G1295*C1290</f>
        <v>2.5</v>
      </c>
      <c r="F1295" s="3" t="s">
        <v>59</v>
      </c>
      <c r="G1295" s="17">
        <v>0.2</v>
      </c>
      <c r="H1295" s="3" t="s">
        <v>59</v>
      </c>
      <c r="I1295" s="66">
        <f>E1295*C1291</f>
        <v>2000</v>
      </c>
      <c r="J1295" s="10" t="s">
        <v>61</v>
      </c>
      <c r="K1295" s="8">
        <f>I1295/C1295</f>
        <v>5</v>
      </c>
      <c r="N1295" s="24" t="s">
        <v>1302</v>
      </c>
      <c r="R1295">
        <v>1294</v>
      </c>
    </row>
    <row r="1296" spans="1:18" ht="16.5" thickTop="1" thickBot="1" x14ac:dyDescent="0.3">
      <c r="A1296" s="1">
        <v>378</v>
      </c>
      <c r="B1296" s="78" t="s">
        <v>1221</v>
      </c>
      <c r="C1296" s="14">
        <v>200</v>
      </c>
      <c r="D1296" s="7" t="s">
        <v>59</v>
      </c>
      <c r="E1296" s="26">
        <f>$G1296*C1290</f>
        <v>1.25</v>
      </c>
      <c r="F1296" s="3" t="s">
        <v>59</v>
      </c>
      <c r="G1296" s="9">
        <v>0.1</v>
      </c>
      <c r="H1296" s="3" t="s">
        <v>59</v>
      </c>
      <c r="I1296" s="67">
        <f>E1296*C1291</f>
        <v>1000</v>
      </c>
      <c r="J1296" s="60" t="s">
        <v>61</v>
      </c>
      <c r="K1296" s="15">
        <f>I1296/C1296</f>
        <v>5</v>
      </c>
      <c r="N1296" s="24" t="s">
        <v>1302</v>
      </c>
      <c r="R1296">
        <v>1295</v>
      </c>
    </row>
    <row r="1297" spans="1:18" ht="15.75" thickTop="1" x14ac:dyDescent="0.25">
      <c r="B1297" t="s">
        <v>180</v>
      </c>
      <c r="D1297" s="7"/>
      <c r="E1297" s="7"/>
      <c r="F1297" s="7"/>
      <c r="G1297" s="7"/>
      <c r="H1297" s="7"/>
      <c r="I1297" s="31"/>
      <c r="J1297" s="6"/>
      <c r="K1297" s="8">
        <f>C1291-SUM(K1294:K1296)</f>
        <v>785</v>
      </c>
      <c r="N1297" s="24" t="s">
        <v>1302</v>
      </c>
      <c r="R1297">
        <v>1296</v>
      </c>
    </row>
    <row r="1298" spans="1:18" s="13" customFormat="1" ht="7.5" customHeight="1" thickBot="1" x14ac:dyDescent="0.25">
      <c r="A1298" s="34"/>
      <c r="N1298" s="24" t="s">
        <v>1302</v>
      </c>
      <c r="R1298">
        <v>1297</v>
      </c>
    </row>
    <row r="1299" spans="1:18" ht="17.25" thickTop="1" thickBot="1" x14ac:dyDescent="0.3">
      <c r="A1299" s="30">
        <v>118</v>
      </c>
      <c r="B1299" s="30"/>
      <c r="G1299" t="s">
        <v>333</v>
      </c>
      <c r="J1299" s="33">
        <v>25</v>
      </c>
      <c r="K1299" t="s">
        <v>334</v>
      </c>
      <c r="L1299" s="79">
        <f>J1299/C1300</f>
        <v>2</v>
      </c>
      <c r="N1299" s="24" t="s">
        <v>884</v>
      </c>
      <c r="R1299">
        <v>1298</v>
      </c>
    </row>
    <row r="1300" spans="1:18" ht="16.5" thickTop="1" thickBot="1" x14ac:dyDescent="0.25">
      <c r="A1300" s="1">
        <f>A1299</f>
        <v>118</v>
      </c>
      <c r="B1300" s="27" t="s">
        <v>999</v>
      </c>
      <c r="C1300" s="9">
        <v>12.5</v>
      </c>
      <c r="D1300" t="s">
        <v>63</v>
      </c>
      <c r="G1300" t="s">
        <v>332</v>
      </c>
      <c r="J1300">
        <f>C1301/(J1299/C1300)</f>
        <v>400</v>
      </c>
      <c r="K1300" s="11"/>
      <c r="N1300" s="24" t="s">
        <v>884</v>
      </c>
      <c r="R1300">
        <v>1299</v>
      </c>
    </row>
    <row r="1301" spans="1:18" ht="14.25" thickTop="1" thickBot="1" x14ac:dyDescent="0.25">
      <c r="B1301" t="s">
        <v>55</v>
      </c>
      <c r="C1301" s="9">
        <v>800</v>
      </c>
      <c r="D1301" t="s">
        <v>53</v>
      </c>
      <c r="K1301" s="12"/>
      <c r="N1301" s="24" t="s">
        <v>884</v>
      </c>
      <c r="R1301">
        <v>1300</v>
      </c>
    </row>
    <row r="1302" spans="1:18" ht="6" customHeight="1" thickTop="1" x14ac:dyDescent="0.2">
      <c r="N1302" s="24" t="s">
        <v>884</v>
      </c>
      <c r="R1302">
        <v>1301</v>
      </c>
    </row>
    <row r="1303" spans="1:18" x14ac:dyDescent="0.2">
      <c r="C1303" s="4" t="s">
        <v>56</v>
      </c>
      <c r="D1303" s="18"/>
      <c r="E1303" s="4" t="s">
        <v>69</v>
      </c>
      <c r="F1303" s="19"/>
      <c r="G1303" s="4" t="s">
        <v>70</v>
      </c>
      <c r="H1303" s="19"/>
      <c r="I1303" s="20" t="s">
        <v>60</v>
      </c>
      <c r="J1303" s="21" t="s">
        <v>62</v>
      </c>
      <c r="K1303" s="22" t="s">
        <v>64</v>
      </c>
      <c r="N1303" s="24" t="s">
        <v>884</v>
      </c>
      <c r="R1303">
        <v>1302</v>
      </c>
    </row>
    <row r="1304" spans="1:18" ht="15.75" thickBot="1" x14ac:dyDescent="0.3">
      <c r="A1304" s="90" t="s">
        <v>600</v>
      </c>
      <c r="B1304" s="24" t="s">
        <v>598</v>
      </c>
      <c r="C1304" s="16">
        <v>100</v>
      </c>
      <c r="D1304" s="7" t="s">
        <v>59</v>
      </c>
      <c r="E1304" s="25">
        <f>$G1304*C1300</f>
        <v>10</v>
      </c>
      <c r="F1304" s="3" t="s">
        <v>59</v>
      </c>
      <c r="G1304" s="17">
        <v>0.8</v>
      </c>
      <c r="H1304" s="3" t="s">
        <v>59</v>
      </c>
      <c r="I1304" s="23">
        <f>E1304*C1301</f>
        <v>8000</v>
      </c>
      <c r="J1304" s="10" t="s">
        <v>61</v>
      </c>
      <c r="K1304" s="8">
        <f>I1304/C1304</f>
        <v>80</v>
      </c>
      <c r="N1304" s="24" t="s">
        <v>884</v>
      </c>
      <c r="R1304">
        <v>1303</v>
      </c>
    </row>
    <row r="1305" spans="1:18" ht="16.5" thickTop="1" thickBot="1" x14ac:dyDescent="0.3">
      <c r="A1305" s="90" t="s">
        <v>597</v>
      </c>
      <c r="B1305" s="24" t="s">
        <v>601</v>
      </c>
      <c r="C1305" s="14">
        <v>100</v>
      </c>
      <c r="D1305" s="7" t="s">
        <v>59</v>
      </c>
      <c r="E1305" s="25">
        <f>$G1305*C1300</f>
        <v>10</v>
      </c>
      <c r="F1305" s="3" t="s">
        <v>59</v>
      </c>
      <c r="G1305" s="17">
        <v>0.8</v>
      </c>
      <c r="H1305" s="3" t="s">
        <v>59</v>
      </c>
      <c r="I1305" s="23">
        <f>E1305*C1301</f>
        <v>8000</v>
      </c>
      <c r="J1305" s="10" t="s">
        <v>61</v>
      </c>
      <c r="K1305" s="8">
        <f>I1305/C1305</f>
        <v>80</v>
      </c>
      <c r="N1305" s="24" t="s">
        <v>884</v>
      </c>
      <c r="R1305">
        <v>1304</v>
      </c>
    </row>
    <row r="1306" spans="1:18" ht="16.5" thickTop="1" thickBot="1" x14ac:dyDescent="0.3">
      <c r="A1306" s="90">
        <v>23</v>
      </c>
      <c r="B1306" s="78" t="s">
        <v>1000</v>
      </c>
      <c r="C1306" s="14">
        <v>100</v>
      </c>
      <c r="D1306" s="7" t="s">
        <v>59</v>
      </c>
      <c r="E1306" s="26">
        <f>$G1306*C1300</f>
        <v>1.25</v>
      </c>
      <c r="F1306" s="3" t="s">
        <v>59</v>
      </c>
      <c r="G1306" s="9">
        <v>0.1</v>
      </c>
      <c r="H1306" s="3" t="s">
        <v>59</v>
      </c>
      <c r="I1306" s="23">
        <f>E1306*C1301</f>
        <v>1000</v>
      </c>
      <c r="J1306" s="10" t="s">
        <v>61</v>
      </c>
      <c r="K1306" s="15">
        <f>I1306/C1306</f>
        <v>10</v>
      </c>
      <c r="N1306" s="24" t="s">
        <v>884</v>
      </c>
      <c r="R1306">
        <v>1305</v>
      </c>
    </row>
    <row r="1307" spans="1:18" ht="16.5" thickTop="1" thickBot="1" x14ac:dyDescent="0.3">
      <c r="A1307" s="90">
        <v>71</v>
      </c>
      <c r="B1307" s="78" t="s">
        <v>500</v>
      </c>
      <c r="C1307" s="14">
        <v>100</v>
      </c>
      <c r="D1307" s="7" t="s">
        <v>59</v>
      </c>
      <c r="E1307" s="26">
        <f>$G1307*C1300</f>
        <v>1.25</v>
      </c>
      <c r="F1307" s="3" t="s">
        <v>59</v>
      </c>
      <c r="G1307" s="9">
        <v>0.1</v>
      </c>
      <c r="H1307" s="3" t="s">
        <v>59</v>
      </c>
      <c r="I1307" s="23">
        <f>E1307*C1301</f>
        <v>1000</v>
      </c>
      <c r="J1307" s="10" t="s">
        <v>61</v>
      </c>
      <c r="K1307" s="15">
        <f>I1307/C1307</f>
        <v>10</v>
      </c>
      <c r="N1307" s="24" t="s">
        <v>884</v>
      </c>
      <c r="R1307">
        <v>1306</v>
      </c>
    </row>
    <row r="1308" spans="1:18" ht="16.5" thickTop="1" thickBot="1" x14ac:dyDescent="0.3">
      <c r="A1308" s="91"/>
      <c r="B1308" s="78" t="s">
        <v>882</v>
      </c>
      <c r="C1308" s="14">
        <v>100</v>
      </c>
      <c r="D1308" s="7" t="s">
        <v>59</v>
      </c>
      <c r="E1308" s="26">
        <f>$G1308*C1300</f>
        <v>1.25</v>
      </c>
      <c r="F1308" s="3" t="s">
        <v>59</v>
      </c>
      <c r="G1308" s="35">
        <v>0.1</v>
      </c>
      <c r="H1308" s="3" t="s">
        <v>59</v>
      </c>
      <c r="I1308" s="23">
        <f>E1308*C1301</f>
        <v>1000</v>
      </c>
      <c r="J1308" s="10" t="s">
        <v>61</v>
      </c>
      <c r="K1308" s="15">
        <f>I1308/C1308</f>
        <v>10</v>
      </c>
      <c r="N1308" s="24" t="s">
        <v>884</v>
      </c>
      <c r="R1308">
        <v>1307</v>
      </c>
    </row>
    <row r="1309" spans="1:18" ht="15.75" thickTop="1" x14ac:dyDescent="0.25">
      <c r="B1309" t="s">
        <v>180</v>
      </c>
      <c r="D1309" s="3"/>
      <c r="F1309" s="3"/>
      <c r="H1309" s="3"/>
      <c r="I1309" s="2"/>
      <c r="J1309" s="6"/>
      <c r="K1309" s="8">
        <f>C1301-SUM(K1304:K1308)</f>
        <v>610</v>
      </c>
      <c r="N1309" s="24" t="s">
        <v>884</v>
      </c>
      <c r="R1309">
        <v>1308</v>
      </c>
    </row>
    <row r="1310" spans="1:18" s="13" customFormat="1" ht="13.5" thickBot="1" x14ac:dyDescent="0.25">
      <c r="A1310" s="34"/>
      <c r="N1310" s="24" t="s">
        <v>884</v>
      </c>
      <c r="R1310">
        <v>1309</v>
      </c>
    </row>
    <row r="1311" spans="1:18" ht="16.5" customHeight="1" thickTop="1" thickBot="1" x14ac:dyDescent="0.3">
      <c r="A1311" s="30">
        <v>119</v>
      </c>
      <c r="B1311" s="30"/>
      <c r="G1311" t="s">
        <v>333</v>
      </c>
      <c r="J1311" s="33">
        <v>25</v>
      </c>
      <c r="K1311" t="s">
        <v>334</v>
      </c>
      <c r="L1311" s="79">
        <f>J1311/C1312</f>
        <v>2.5</v>
      </c>
      <c r="N1311" s="24" t="s">
        <v>52</v>
      </c>
      <c r="R1311">
        <v>1310</v>
      </c>
    </row>
    <row r="1312" spans="1:18" ht="16.5" thickTop="1" thickBot="1" x14ac:dyDescent="0.25">
      <c r="A1312" s="1">
        <f>A1311</f>
        <v>119</v>
      </c>
      <c r="B1312" s="27" t="s">
        <v>985</v>
      </c>
      <c r="C1312" s="9">
        <v>10</v>
      </c>
      <c r="D1312" t="s">
        <v>63</v>
      </c>
      <c r="G1312" t="s">
        <v>332</v>
      </c>
      <c r="J1312">
        <f>C1313/(J1311/C1312)</f>
        <v>120</v>
      </c>
      <c r="K1312" s="11"/>
      <c r="N1312" s="24" t="s">
        <v>52</v>
      </c>
      <c r="R1312">
        <v>1311</v>
      </c>
    </row>
    <row r="1313" spans="1:18" ht="14.25" thickTop="1" thickBot="1" x14ac:dyDescent="0.25">
      <c r="B1313" t="s">
        <v>55</v>
      </c>
      <c r="C1313" s="9">
        <v>300</v>
      </c>
      <c r="D1313" t="s">
        <v>334</v>
      </c>
      <c r="K1313" s="12"/>
      <c r="N1313" s="24" t="s">
        <v>52</v>
      </c>
      <c r="R1313">
        <v>1312</v>
      </c>
    </row>
    <row r="1314" spans="1:18" ht="6.75" customHeight="1" thickTop="1" x14ac:dyDescent="0.2">
      <c r="N1314" s="24" t="s">
        <v>52</v>
      </c>
      <c r="R1314">
        <v>1313</v>
      </c>
    </row>
    <row r="1315" spans="1:18" ht="29.25" customHeight="1" x14ac:dyDescent="0.2">
      <c r="C1315" s="487" t="s">
        <v>284</v>
      </c>
      <c r="D1315" s="488"/>
      <c r="E1315" s="489" t="s">
        <v>285</v>
      </c>
      <c r="F1315" s="487"/>
      <c r="G1315" s="490" t="s">
        <v>286</v>
      </c>
      <c r="H1315" s="491"/>
      <c r="I1315" s="20" t="s">
        <v>287</v>
      </c>
      <c r="J1315" s="21"/>
      <c r="K1315" s="39" t="s">
        <v>288</v>
      </c>
      <c r="N1315" s="24" t="s">
        <v>52</v>
      </c>
      <c r="R1315">
        <v>1314</v>
      </c>
    </row>
    <row r="1316" spans="1:18" ht="15.75" thickBot="1" x14ac:dyDescent="0.3">
      <c r="A1316" s="1">
        <v>379</v>
      </c>
      <c r="B1316" s="47" t="s">
        <v>983</v>
      </c>
      <c r="C1316" s="16">
        <v>200</v>
      </c>
      <c r="D1316" s="7" t="s">
        <v>179</v>
      </c>
      <c r="E1316" s="37">
        <f>G1316*C1312</f>
        <v>8</v>
      </c>
      <c r="F1316" s="3" t="s">
        <v>179</v>
      </c>
      <c r="G1316" s="36">
        <v>0.8</v>
      </c>
      <c r="H1316" s="3" t="s">
        <v>179</v>
      </c>
      <c r="I1316" s="23">
        <f>E1316*C1313</f>
        <v>2400</v>
      </c>
      <c r="J1316" s="10" t="s">
        <v>61</v>
      </c>
      <c r="K1316" s="15">
        <f>I1316/C1316</f>
        <v>12</v>
      </c>
      <c r="N1316" s="24" t="s">
        <v>52</v>
      </c>
      <c r="R1316">
        <v>1315</v>
      </c>
    </row>
    <row r="1317" spans="1:18" ht="16.5" thickTop="1" thickBot="1" x14ac:dyDescent="0.3">
      <c r="A1317" s="1">
        <v>380</v>
      </c>
      <c r="B1317" s="47" t="s">
        <v>984</v>
      </c>
      <c r="C1317" s="16">
        <v>200</v>
      </c>
      <c r="D1317" s="7" t="s">
        <v>179</v>
      </c>
      <c r="E1317" s="37">
        <f>G1317*C1312</f>
        <v>8</v>
      </c>
      <c r="F1317" s="3" t="s">
        <v>179</v>
      </c>
      <c r="G1317" s="36">
        <v>0.8</v>
      </c>
      <c r="H1317" s="3" t="s">
        <v>179</v>
      </c>
      <c r="I1317" s="23">
        <f>E1317*C1313</f>
        <v>2400</v>
      </c>
      <c r="J1317" s="10" t="s">
        <v>61</v>
      </c>
      <c r="K1317" s="15">
        <f>I1317/C1317</f>
        <v>12</v>
      </c>
      <c r="N1317" s="24" t="s">
        <v>52</v>
      </c>
      <c r="R1317">
        <v>1316</v>
      </c>
    </row>
    <row r="1318" spans="1:18" ht="15.75" thickTop="1" x14ac:dyDescent="0.25">
      <c r="B1318" t="s">
        <v>180</v>
      </c>
      <c r="D1318" s="3"/>
      <c r="F1318" s="3"/>
      <c r="H1318" s="3"/>
      <c r="I1318" s="2"/>
      <c r="J1318" s="6"/>
      <c r="K1318" s="8">
        <f>C1313-SUM(K1316:K1317)</f>
        <v>276</v>
      </c>
      <c r="N1318" s="24" t="s">
        <v>52</v>
      </c>
      <c r="R1318">
        <v>1317</v>
      </c>
    </row>
    <row r="1319" spans="1:18" s="13" customFormat="1" ht="6" customHeight="1" thickBot="1" x14ac:dyDescent="0.25">
      <c r="A1319" s="34"/>
      <c r="N1319" s="24" t="s">
        <v>52</v>
      </c>
      <c r="R1319">
        <v>1318</v>
      </c>
    </row>
    <row r="1320" spans="1:18" ht="17.25" thickTop="1" thickBot="1" x14ac:dyDescent="0.3">
      <c r="A1320" s="30">
        <v>120</v>
      </c>
      <c r="B1320" s="30"/>
      <c r="G1320" t="s">
        <v>333</v>
      </c>
      <c r="J1320" s="33">
        <v>25</v>
      </c>
      <c r="K1320" t="s">
        <v>334</v>
      </c>
      <c r="L1320" s="79">
        <f>J1320/C1321</f>
        <v>2.5</v>
      </c>
      <c r="N1320" s="24" t="s">
        <v>52</v>
      </c>
      <c r="R1320">
        <v>1319</v>
      </c>
    </row>
    <row r="1321" spans="1:18" ht="16.5" thickTop="1" thickBot="1" x14ac:dyDescent="0.25">
      <c r="A1321" s="1">
        <f>A1320</f>
        <v>120</v>
      </c>
      <c r="B1321" s="27" t="s">
        <v>873</v>
      </c>
      <c r="C1321" s="9">
        <v>10</v>
      </c>
      <c r="D1321" t="s">
        <v>63</v>
      </c>
      <c r="G1321" t="s">
        <v>332</v>
      </c>
      <c r="J1321">
        <f>C1322/(J1320/C1321)</f>
        <v>120</v>
      </c>
      <c r="K1321" s="11"/>
      <c r="N1321" s="24" t="s">
        <v>52</v>
      </c>
      <c r="R1321">
        <v>1320</v>
      </c>
    </row>
    <row r="1322" spans="1:18" ht="14.25" thickTop="1" thickBot="1" x14ac:dyDescent="0.25">
      <c r="B1322" t="s">
        <v>55</v>
      </c>
      <c r="C1322" s="9">
        <v>300</v>
      </c>
      <c r="D1322" t="s">
        <v>334</v>
      </c>
      <c r="K1322" s="12"/>
      <c r="N1322" s="24" t="s">
        <v>52</v>
      </c>
      <c r="R1322">
        <v>1321</v>
      </c>
    </row>
    <row r="1323" spans="1:18" ht="6.75" customHeight="1" thickTop="1" x14ac:dyDescent="0.2">
      <c r="N1323" s="24" t="s">
        <v>52</v>
      </c>
      <c r="R1323">
        <v>1322</v>
      </c>
    </row>
    <row r="1324" spans="1:18" ht="29.25" customHeight="1" x14ac:dyDescent="0.2">
      <c r="C1324" s="487" t="s">
        <v>284</v>
      </c>
      <c r="D1324" s="488"/>
      <c r="E1324" s="489" t="s">
        <v>285</v>
      </c>
      <c r="F1324" s="487"/>
      <c r="G1324" s="490" t="s">
        <v>286</v>
      </c>
      <c r="H1324" s="491"/>
      <c r="I1324" s="20" t="s">
        <v>287</v>
      </c>
      <c r="J1324" s="21"/>
      <c r="K1324" s="39" t="s">
        <v>288</v>
      </c>
      <c r="N1324" s="24" t="s">
        <v>52</v>
      </c>
      <c r="R1324">
        <v>1323</v>
      </c>
    </row>
    <row r="1325" spans="1:18" ht="15.75" thickBot="1" x14ac:dyDescent="0.3">
      <c r="A1325" s="1">
        <v>381</v>
      </c>
      <c r="B1325" s="47" t="s">
        <v>855</v>
      </c>
      <c r="C1325" s="16">
        <v>200</v>
      </c>
      <c r="D1325" s="7" t="s">
        <v>179</v>
      </c>
      <c r="E1325" s="37">
        <f>G1325*C1321</f>
        <v>8</v>
      </c>
      <c r="F1325" s="3" t="s">
        <v>179</v>
      </c>
      <c r="G1325" s="36">
        <v>0.8</v>
      </c>
      <c r="H1325" s="3" t="s">
        <v>179</v>
      </c>
      <c r="I1325" s="23">
        <f>E1325*C1322</f>
        <v>2400</v>
      </c>
      <c r="J1325" s="10" t="s">
        <v>61</v>
      </c>
      <c r="K1325" s="15">
        <f>I1325/C1325</f>
        <v>12</v>
      </c>
      <c r="N1325" s="24" t="s">
        <v>52</v>
      </c>
      <c r="R1325">
        <v>1324</v>
      </c>
    </row>
    <row r="1326" spans="1:18" ht="16.5" thickTop="1" thickBot="1" x14ac:dyDescent="0.3">
      <c r="A1326" s="1">
        <v>401</v>
      </c>
      <c r="B1326" s="47" t="s">
        <v>858</v>
      </c>
      <c r="C1326" s="16">
        <v>200</v>
      </c>
      <c r="D1326" s="7" t="s">
        <v>179</v>
      </c>
      <c r="E1326" s="37">
        <f>G1326*C1321</f>
        <v>8</v>
      </c>
      <c r="F1326" s="3" t="s">
        <v>179</v>
      </c>
      <c r="G1326" s="36">
        <v>0.8</v>
      </c>
      <c r="H1326" s="3" t="s">
        <v>179</v>
      </c>
      <c r="I1326" s="23">
        <f>E1326*C1322</f>
        <v>2400</v>
      </c>
      <c r="J1326" s="10" t="s">
        <v>61</v>
      </c>
      <c r="K1326" s="15">
        <f>I1326/C1326</f>
        <v>12</v>
      </c>
      <c r="N1326" s="24" t="s">
        <v>52</v>
      </c>
      <c r="R1326">
        <v>1325</v>
      </c>
    </row>
    <row r="1327" spans="1:18" ht="15.75" thickTop="1" x14ac:dyDescent="0.25">
      <c r="B1327" t="s">
        <v>180</v>
      </c>
      <c r="D1327" s="3"/>
      <c r="F1327" s="3"/>
      <c r="H1327" s="3"/>
      <c r="I1327" s="2"/>
      <c r="J1327" s="6"/>
      <c r="K1327" s="8">
        <f>C1322-SUM(K1325:K1326)</f>
        <v>276</v>
      </c>
      <c r="N1327" s="24" t="s">
        <v>52</v>
      </c>
      <c r="R1327">
        <v>1326</v>
      </c>
    </row>
    <row r="1328" spans="1:18" s="13" customFormat="1" ht="6" customHeight="1" thickBot="1" x14ac:dyDescent="0.25">
      <c r="A1328" s="34"/>
      <c r="N1328" s="24" t="s">
        <v>52</v>
      </c>
      <c r="R1328">
        <v>1327</v>
      </c>
    </row>
    <row r="1329" spans="1:18" ht="17.25" thickTop="1" thickBot="1" x14ac:dyDescent="0.3">
      <c r="A1329" s="30">
        <v>121</v>
      </c>
      <c r="B1329" s="30"/>
      <c r="G1329" t="s">
        <v>333</v>
      </c>
      <c r="J1329" s="33">
        <v>25</v>
      </c>
      <c r="K1329" t="s">
        <v>334</v>
      </c>
      <c r="L1329" s="79">
        <f>J1329/C1330</f>
        <v>2</v>
      </c>
      <c r="N1329" s="24" t="s">
        <v>884</v>
      </c>
      <c r="R1329">
        <v>1328</v>
      </c>
    </row>
    <row r="1330" spans="1:18" ht="16.5" thickTop="1" thickBot="1" x14ac:dyDescent="0.25">
      <c r="A1330" s="1">
        <f>A1329</f>
        <v>121</v>
      </c>
      <c r="B1330" s="27" t="s">
        <v>1005</v>
      </c>
      <c r="C1330" s="9">
        <v>12.5</v>
      </c>
      <c r="D1330" t="s">
        <v>63</v>
      </c>
      <c r="G1330" t="s">
        <v>332</v>
      </c>
      <c r="J1330">
        <f>C1331/(J1329/C1330)</f>
        <v>400</v>
      </c>
      <c r="K1330" s="11"/>
      <c r="N1330" s="24" t="s">
        <v>884</v>
      </c>
      <c r="R1330">
        <v>1329</v>
      </c>
    </row>
    <row r="1331" spans="1:18" ht="14.25" thickTop="1" thickBot="1" x14ac:dyDescent="0.25">
      <c r="B1331" t="s">
        <v>55</v>
      </c>
      <c r="C1331" s="9">
        <v>800</v>
      </c>
      <c r="D1331" t="s">
        <v>53</v>
      </c>
      <c r="K1331" s="12"/>
      <c r="N1331" s="24" t="s">
        <v>884</v>
      </c>
      <c r="R1331">
        <v>1330</v>
      </c>
    </row>
    <row r="1332" spans="1:18" ht="6" customHeight="1" thickTop="1" x14ac:dyDescent="0.2">
      <c r="N1332" s="24" t="s">
        <v>884</v>
      </c>
      <c r="R1332">
        <v>1331</v>
      </c>
    </row>
    <row r="1333" spans="1:18" x14ac:dyDescent="0.2">
      <c r="C1333" s="4" t="s">
        <v>56</v>
      </c>
      <c r="D1333" s="18"/>
      <c r="E1333" s="4" t="s">
        <v>69</v>
      </c>
      <c r="F1333" s="19"/>
      <c r="G1333" s="4" t="s">
        <v>70</v>
      </c>
      <c r="H1333" s="19"/>
      <c r="I1333" s="20" t="s">
        <v>60</v>
      </c>
      <c r="J1333" s="21" t="s">
        <v>62</v>
      </c>
      <c r="K1333" s="22" t="s">
        <v>64</v>
      </c>
      <c r="N1333" s="24" t="s">
        <v>884</v>
      </c>
      <c r="R1333">
        <v>1332</v>
      </c>
    </row>
    <row r="1334" spans="1:18" ht="15.75" thickBot="1" x14ac:dyDescent="0.3">
      <c r="A1334" s="90" t="s">
        <v>600</v>
      </c>
      <c r="B1334" s="24" t="s">
        <v>598</v>
      </c>
      <c r="C1334" s="16">
        <v>100</v>
      </c>
      <c r="D1334" s="7" t="s">
        <v>59</v>
      </c>
      <c r="E1334" s="25">
        <f>$G1334*C1330</f>
        <v>10</v>
      </c>
      <c r="F1334" s="3" t="s">
        <v>59</v>
      </c>
      <c r="G1334" s="17">
        <v>0.8</v>
      </c>
      <c r="H1334" s="3" t="s">
        <v>59</v>
      </c>
      <c r="I1334" s="23">
        <f>E1334*C1331</f>
        <v>8000</v>
      </c>
      <c r="J1334" s="10" t="s">
        <v>61</v>
      </c>
      <c r="K1334" s="8">
        <f>I1334/C1334</f>
        <v>80</v>
      </c>
      <c r="N1334" s="24" t="s">
        <v>884</v>
      </c>
      <c r="R1334">
        <v>1333</v>
      </c>
    </row>
    <row r="1335" spans="1:18" ht="16.5" thickTop="1" thickBot="1" x14ac:dyDescent="0.3">
      <c r="A1335" s="90" t="s">
        <v>597</v>
      </c>
      <c r="B1335" s="24" t="s">
        <v>601</v>
      </c>
      <c r="C1335" s="14">
        <v>100</v>
      </c>
      <c r="D1335" s="7" t="s">
        <v>59</v>
      </c>
      <c r="E1335" s="25">
        <f>$G1335*C1330</f>
        <v>10</v>
      </c>
      <c r="F1335" s="3" t="s">
        <v>59</v>
      </c>
      <c r="G1335" s="17">
        <v>0.8</v>
      </c>
      <c r="H1335" s="3" t="s">
        <v>59</v>
      </c>
      <c r="I1335" s="23">
        <f>E1335*C1331</f>
        <v>8000</v>
      </c>
      <c r="J1335" s="10" t="s">
        <v>61</v>
      </c>
      <c r="K1335" s="8">
        <f>I1335/C1335</f>
        <v>80</v>
      </c>
      <c r="N1335" s="24" t="s">
        <v>884</v>
      </c>
      <c r="R1335">
        <v>1334</v>
      </c>
    </row>
    <row r="1336" spans="1:18" ht="16.5" thickTop="1" thickBot="1" x14ac:dyDescent="0.3">
      <c r="A1336" s="90">
        <v>23</v>
      </c>
      <c r="B1336" s="78" t="s">
        <v>1000</v>
      </c>
      <c r="C1336" s="14">
        <v>100</v>
      </c>
      <c r="D1336" s="7" t="s">
        <v>59</v>
      </c>
      <c r="E1336" s="26">
        <f>$G1336*C1330</f>
        <v>1.25</v>
      </c>
      <c r="F1336" s="3" t="s">
        <v>59</v>
      </c>
      <c r="G1336" s="9">
        <v>0.1</v>
      </c>
      <c r="H1336" s="3" t="s">
        <v>59</v>
      </c>
      <c r="I1336" s="23">
        <f>E1336*C1331</f>
        <v>1000</v>
      </c>
      <c r="J1336" s="10" t="s">
        <v>61</v>
      </c>
      <c r="K1336" s="15">
        <f>I1336/C1336</f>
        <v>10</v>
      </c>
      <c r="N1336" s="24" t="s">
        <v>884</v>
      </c>
      <c r="R1336">
        <v>1335</v>
      </c>
    </row>
    <row r="1337" spans="1:18" ht="16.5" thickTop="1" thickBot="1" x14ac:dyDescent="0.3">
      <c r="A1337" s="90">
        <v>402</v>
      </c>
      <c r="B1337" s="78" t="s">
        <v>1001</v>
      </c>
      <c r="C1337" s="14">
        <v>100</v>
      </c>
      <c r="D1337" s="7" t="s">
        <v>59</v>
      </c>
      <c r="E1337" s="26">
        <f>$G1337*C1330</f>
        <v>1.25</v>
      </c>
      <c r="F1337" s="3" t="s">
        <v>59</v>
      </c>
      <c r="G1337" s="9">
        <v>0.1</v>
      </c>
      <c r="H1337" s="3" t="s">
        <v>59</v>
      </c>
      <c r="I1337" s="23">
        <f>E1337*C1331</f>
        <v>1000</v>
      </c>
      <c r="J1337" s="10" t="s">
        <v>61</v>
      </c>
      <c r="K1337" s="15">
        <f>I1337/C1337</f>
        <v>10</v>
      </c>
      <c r="N1337" s="24" t="s">
        <v>884</v>
      </c>
      <c r="R1337">
        <v>1336</v>
      </c>
    </row>
    <row r="1338" spans="1:18" ht="16.5" thickTop="1" thickBot="1" x14ac:dyDescent="0.3">
      <c r="A1338" s="91">
        <v>403</v>
      </c>
      <c r="B1338" s="78" t="s">
        <v>1004</v>
      </c>
      <c r="C1338" s="14">
        <v>100</v>
      </c>
      <c r="D1338" s="7" t="s">
        <v>59</v>
      </c>
      <c r="E1338" s="26">
        <f>$G1338*C1330</f>
        <v>1.25</v>
      </c>
      <c r="F1338" s="3" t="s">
        <v>59</v>
      </c>
      <c r="G1338" s="35">
        <v>0.1</v>
      </c>
      <c r="H1338" s="3" t="s">
        <v>59</v>
      </c>
      <c r="I1338" s="23">
        <f>E1338*C1331</f>
        <v>1000</v>
      </c>
      <c r="J1338" s="10" t="s">
        <v>61</v>
      </c>
      <c r="K1338" s="15">
        <f>I1338/C1338</f>
        <v>10</v>
      </c>
      <c r="N1338" s="24" t="s">
        <v>884</v>
      </c>
      <c r="R1338">
        <v>1337</v>
      </c>
    </row>
    <row r="1339" spans="1:18" ht="15.75" thickTop="1" x14ac:dyDescent="0.25">
      <c r="B1339" t="s">
        <v>180</v>
      </c>
      <c r="D1339" s="3"/>
      <c r="F1339" s="3"/>
      <c r="H1339" s="3"/>
      <c r="I1339" s="2"/>
      <c r="J1339" s="6"/>
      <c r="K1339" s="8">
        <f>C1331-SUM(K1334:K1338)</f>
        <v>610</v>
      </c>
      <c r="N1339" s="24" t="s">
        <v>884</v>
      </c>
      <c r="R1339">
        <v>1338</v>
      </c>
    </row>
    <row r="1340" spans="1:18" s="13" customFormat="1" ht="6" customHeight="1" thickBot="1" x14ac:dyDescent="0.25">
      <c r="A1340" s="34"/>
      <c r="N1340" s="24" t="s">
        <v>884</v>
      </c>
      <c r="R1340">
        <v>1339</v>
      </c>
    </row>
    <row r="1341" spans="1:18" ht="17.25" thickTop="1" thickBot="1" x14ac:dyDescent="0.3">
      <c r="A1341" s="30">
        <v>122</v>
      </c>
      <c r="B1341" s="30"/>
      <c r="G1341" t="s">
        <v>333</v>
      </c>
      <c r="J1341" s="33">
        <v>25</v>
      </c>
      <c r="K1341" t="s">
        <v>334</v>
      </c>
      <c r="L1341" s="79">
        <f>J1341/C1342</f>
        <v>2</v>
      </c>
      <c r="N1341" s="24" t="s">
        <v>1302</v>
      </c>
      <c r="R1341">
        <v>1340</v>
      </c>
    </row>
    <row r="1342" spans="1:18" ht="16.5" thickTop="1" thickBot="1" x14ac:dyDescent="0.25">
      <c r="A1342" s="1">
        <f>A1341</f>
        <v>122</v>
      </c>
      <c r="B1342" s="27" t="s">
        <v>1013</v>
      </c>
      <c r="C1342" s="9">
        <v>12.5</v>
      </c>
      <c r="D1342" t="s">
        <v>63</v>
      </c>
      <c r="G1342" t="s">
        <v>332</v>
      </c>
      <c r="J1342">
        <f>C1343/(J1341/C1342)</f>
        <v>50</v>
      </c>
      <c r="K1342" s="11"/>
      <c r="N1342" s="24" t="s">
        <v>1302</v>
      </c>
      <c r="R1342">
        <v>1341</v>
      </c>
    </row>
    <row r="1343" spans="1:18" ht="14.25" thickTop="1" thickBot="1" x14ac:dyDescent="0.25">
      <c r="B1343" t="s">
        <v>55</v>
      </c>
      <c r="C1343" s="9">
        <v>100</v>
      </c>
      <c r="D1343" t="s">
        <v>53</v>
      </c>
      <c r="K1343" s="12"/>
      <c r="N1343" s="24" t="s">
        <v>1302</v>
      </c>
      <c r="R1343">
        <v>1342</v>
      </c>
    </row>
    <row r="1344" spans="1:18" ht="4.5" customHeight="1" thickTop="1" x14ac:dyDescent="0.2">
      <c r="N1344" s="24" t="s">
        <v>1302</v>
      </c>
      <c r="R1344">
        <v>1343</v>
      </c>
    </row>
    <row r="1345" spans="1:18" ht="13.5" thickBot="1" x14ac:dyDescent="0.25">
      <c r="C1345" s="4" t="s">
        <v>56</v>
      </c>
      <c r="D1345" s="18"/>
      <c r="E1345" s="4" t="s">
        <v>69</v>
      </c>
      <c r="F1345" s="19"/>
      <c r="G1345" s="4" t="s">
        <v>70</v>
      </c>
      <c r="H1345" s="19"/>
      <c r="I1345" s="20" t="s">
        <v>60</v>
      </c>
      <c r="J1345" s="21" t="s">
        <v>62</v>
      </c>
      <c r="K1345" s="22" t="s">
        <v>64</v>
      </c>
      <c r="N1345" s="24" t="s">
        <v>1302</v>
      </c>
      <c r="R1345">
        <v>1344</v>
      </c>
    </row>
    <row r="1346" spans="1:18" ht="16.5" thickTop="1" thickBot="1" x14ac:dyDescent="0.3">
      <c r="A1346" s="1">
        <v>404</v>
      </c>
      <c r="B1346" t="s">
        <v>1006</v>
      </c>
      <c r="C1346" s="14">
        <v>100</v>
      </c>
      <c r="D1346" s="7" t="s">
        <v>59</v>
      </c>
      <c r="E1346" s="25">
        <f>$G1346*C1342</f>
        <v>5</v>
      </c>
      <c r="F1346" s="3" t="s">
        <v>59</v>
      </c>
      <c r="G1346" s="17">
        <v>0.4</v>
      </c>
      <c r="H1346" s="3" t="s">
        <v>59</v>
      </c>
      <c r="I1346" s="64">
        <f>E1346*C1343</f>
        <v>500</v>
      </c>
      <c r="J1346" s="65" t="s">
        <v>61</v>
      </c>
      <c r="K1346" s="8">
        <f>I1346/C1346</f>
        <v>5</v>
      </c>
      <c r="N1346" s="24" t="s">
        <v>1302</v>
      </c>
      <c r="R1346">
        <v>1345</v>
      </c>
    </row>
    <row r="1347" spans="1:18" ht="16.5" thickTop="1" thickBot="1" x14ac:dyDescent="0.3">
      <c r="A1347" s="1">
        <v>405</v>
      </c>
      <c r="B1347" s="47" t="s">
        <v>1008</v>
      </c>
      <c r="C1347" s="14">
        <v>100</v>
      </c>
      <c r="D1347" s="7" t="s">
        <v>59</v>
      </c>
      <c r="E1347" s="25">
        <f>$G1347*C1342</f>
        <v>5</v>
      </c>
      <c r="F1347" s="3" t="s">
        <v>59</v>
      </c>
      <c r="G1347" s="17">
        <v>0.4</v>
      </c>
      <c r="H1347" s="3" t="s">
        <v>59</v>
      </c>
      <c r="I1347" s="66">
        <f>E1347*C1343</f>
        <v>500</v>
      </c>
      <c r="J1347" s="10" t="s">
        <v>61</v>
      </c>
      <c r="K1347" s="8">
        <f>I1347/C1347</f>
        <v>5</v>
      </c>
      <c r="N1347" s="24" t="s">
        <v>1302</v>
      </c>
      <c r="R1347">
        <v>1346</v>
      </c>
    </row>
    <row r="1348" spans="1:18" ht="16.5" thickTop="1" thickBot="1" x14ac:dyDescent="0.3">
      <c r="A1348" s="1">
        <v>406</v>
      </c>
      <c r="B1348" s="78" t="s">
        <v>1010</v>
      </c>
      <c r="C1348" s="14">
        <v>100</v>
      </c>
      <c r="D1348" s="7" t="s">
        <v>59</v>
      </c>
      <c r="E1348" s="26">
        <f>$G1348*C1342</f>
        <v>2.1875</v>
      </c>
      <c r="F1348" s="3" t="s">
        <v>59</v>
      </c>
      <c r="G1348" s="9">
        <v>0.17499999999999999</v>
      </c>
      <c r="H1348" s="3" t="s">
        <v>59</v>
      </c>
      <c r="I1348" s="67">
        <f>E1348*C1343</f>
        <v>218.75</v>
      </c>
      <c r="J1348" s="60" t="s">
        <v>61</v>
      </c>
      <c r="K1348" s="15">
        <f>I1348/C1348</f>
        <v>2.1875</v>
      </c>
      <c r="N1348" s="24" t="s">
        <v>1302</v>
      </c>
      <c r="R1348">
        <v>1347</v>
      </c>
    </row>
    <row r="1349" spans="1:18" ht="15.75" thickTop="1" x14ac:dyDescent="0.25">
      <c r="B1349" t="s">
        <v>180</v>
      </c>
      <c r="D1349" s="7"/>
      <c r="E1349" s="7"/>
      <c r="F1349" s="7"/>
      <c r="G1349" s="7"/>
      <c r="H1349" s="7"/>
      <c r="I1349" s="31"/>
      <c r="J1349" s="6"/>
      <c r="K1349" s="8">
        <f>C1343-SUM(K1346:K1348)</f>
        <v>87.8125</v>
      </c>
      <c r="N1349" s="24" t="s">
        <v>1302</v>
      </c>
      <c r="R1349">
        <v>1348</v>
      </c>
    </row>
    <row r="1350" spans="1:18" s="13" customFormat="1" ht="7.5" customHeight="1" thickBot="1" x14ac:dyDescent="0.25">
      <c r="A1350" s="34"/>
      <c r="N1350" s="24" t="s">
        <v>1302</v>
      </c>
      <c r="R1350">
        <v>1349</v>
      </c>
    </row>
    <row r="1351" spans="1:18" ht="17.25" thickTop="1" thickBot="1" x14ac:dyDescent="0.3">
      <c r="A1351" s="30">
        <v>123</v>
      </c>
      <c r="B1351" s="30"/>
      <c r="G1351" t="s">
        <v>333</v>
      </c>
      <c r="J1351" s="33">
        <v>25</v>
      </c>
      <c r="K1351" t="s">
        <v>334</v>
      </c>
      <c r="L1351" s="79">
        <f>J1351/C1352</f>
        <v>2</v>
      </c>
      <c r="N1351" s="24" t="s">
        <v>1302</v>
      </c>
      <c r="R1351">
        <v>1350</v>
      </c>
    </row>
    <row r="1352" spans="1:18" ht="16.5" thickTop="1" thickBot="1" x14ac:dyDescent="0.25">
      <c r="A1352" s="1">
        <f>A1351</f>
        <v>123</v>
      </c>
      <c r="B1352" s="27" t="s">
        <v>573</v>
      </c>
      <c r="C1352" s="9">
        <v>12.5</v>
      </c>
      <c r="D1352" t="s">
        <v>63</v>
      </c>
      <c r="G1352" t="s">
        <v>332</v>
      </c>
      <c r="J1352">
        <f>C1353/(J1351/C1352)</f>
        <v>50</v>
      </c>
      <c r="K1352" s="11"/>
      <c r="N1352" s="24" t="s">
        <v>1302</v>
      </c>
      <c r="R1352">
        <v>1351</v>
      </c>
    </row>
    <row r="1353" spans="1:18" ht="14.25" thickTop="1" thickBot="1" x14ac:dyDescent="0.25">
      <c r="B1353" t="s">
        <v>55</v>
      </c>
      <c r="C1353" s="9">
        <v>100</v>
      </c>
      <c r="D1353" t="s">
        <v>53</v>
      </c>
      <c r="K1353" s="12"/>
      <c r="N1353" s="24" t="s">
        <v>1302</v>
      </c>
      <c r="R1353">
        <v>1352</v>
      </c>
    </row>
    <row r="1354" spans="1:18" ht="4.5" customHeight="1" thickTop="1" x14ac:dyDescent="0.2">
      <c r="N1354" s="24" t="s">
        <v>1302</v>
      </c>
      <c r="R1354">
        <v>1353</v>
      </c>
    </row>
    <row r="1355" spans="1:18" ht="13.5" thickBot="1" x14ac:dyDescent="0.25">
      <c r="C1355" s="4" t="s">
        <v>56</v>
      </c>
      <c r="D1355" s="18"/>
      <c r="E1355" s="4" t="s">
        <v>69</v>
      </c>
      <c r="F1355" s="19"/>
      <c r="G1355" s="4" t="s">
        <v>70</v>
      </c>
      <c r="H1355" s="19"/>
      <c r="I1355" s="20" t="s">
        <v>60</v>
      </c>
      <c r="J1355" s="21" t="s">
        <v>62</v>
      </c>
      <c r="K1355" s="22" t="s">
        <v>64</v>
      </c>
      <c r="N1355" s="24" t="s">
        <v>1302</v>
      </c>
      <c r="R1355">
        <v>1354</v>
      </c>
    </row>
    <row r="1356" spans="1:18" ht="16.5" thickTop="1" thickBot="1" x14ac:dyDescent="0.3">
      <c r="A1356" s="1">
        <v>376</v>
      </c>
      <c r="B1356" t="s">
        <v>997</v>
      </c>
      <c r="C1356" s="14">
        <v>400</v>
      </c>
      <c r="D1356" s="7" t="s">
        <v>59</v>
      </c>
      <c r="E1356" s="25">
        <f>$G1356*C1352</f>
        <v>2.5</v>
      </c>
      <c r="F1356" s="3" t="s">
        <v>59</v>
      </c>
      <c r="G1356" s="17">
        <v>0.2</v>
      </c>
      <c r="H1356" s="3" t="s">
        <v>59</v>
      </c>
      <c r="I1356" s="64">
        <f>E1356*C1353</f>
        <v>250</v>
      </c>
      <c r="J1356" s="65" t="s">
        <v>61</v>
      </c>
      <c r="K1356" s="8">
        <f>I1356/C1356</f>
        <v>0.625</v>
      </c>
      <c r="N1356" s="24" t="s">
        <v>1302</v>
      </c>
      <c r="R1356">
        <v>1355</v>
      </c>
    </row>
    <row r="1357" spans="1:18" ht="16.5" thickTop="1" thickBot="1" x14ac:dyDescent="0.3">
      <c r="A1357" s="1">
        <v>377</v>
      </c>
      <c r="B1357" s="47" t="s">
        <v>569</v>
      </c>
      <c r="C1357" s="14">
        <v>400</v>
      </c>
      <c r="D1357" s="7" t="s">
        <v>59</v>
      </c>
      <c r="E1357" s="25">
        <f>$G1357*C1352</f>
        <v>2.5</v>
      </c>
      <c r="F1357" s="3" t="s">
        <v>59</v>
      </c>
      <c r="G1357" s="17">
        <v>0.2</v>
      </c>
      <c r="H1357" s="3" t="s">
        <v>59</v>
      </c>
      <c r="I1357" s="66">
        <f>E1357*C1353</f>
        <v>250</v>
      </c>
      <c r="J1357" s="10" t="s">
        <v>61</v>
      </c>
      <c r="K1357" s="8">
        <f>I1357/C1357</f>
        <v>0.625</v>
      </c>
      <c r="N1357" s="24" t="s">
        <v>1302</v>
      </c>
      <c r="R1357">
        <v>1356</v>
      </c>
    </row>
    <row r="1358" spans="1:18" ht="16.5" thickTop="1" thickBot="1" x14ac:dyDescent="0.3">
      <c r="A1358" s="97" t="s">
        <v>1022</v>
      </c>
      <c r="B1358" s="78" t="s">
        <v>998</v>
      </c>
      <c r="C1358" s="14">
        <v>200</v>
      </c>
      <c r="D1358" s="7" t="s">
        <v>59</v>
      </c>
      <c r="E1358" s="26">
        <f>$G1358*C1352</f>
        <v>1.25</v>
      </c>
      <c r="F1358" s="3" t="s">
        <v>59</v>
      </c>
      <c r="G1358" s="9">
        <v>0.1</v>
      </c>
      <c r="H1358" s="3" t="s">
        <v>59</v>
      </c>
      <c r="I1358" s="67">
        <f>E1358*C1353</f>
        <v>125</v>
      </c>
      <c r="J1358" s="60" t="s">
        <v>61</v>
      </c>
      <c r="K1358" s="15">
        <f>I1358/C1358</f>
        <v>0.625</v>
      </c>
      <c r="N1358" s="24" t="s">
        <v>1302</v>
      </c>
      <c r="R1358">
        <v>1357</v>
      </c>
    </row>
    <row r="1359" spans="1:18" ht="16.5" thickTop="1" thickBot="1" x14ac:dyDescent="0.3">
      <c r="A1359" s="98">
        <v>271</v>
      </c>
      <c r="B1359" t="s">
        <v>180</v>
      </c>
      <c r="D1359" s="7"/>
      <c r="E1359" s="7"/>
      <c r="F1359" s="7"/>
      <c r="G1359" s="7"/>
      <c r="H1359" s="7"/>
      <c r="I1359" s="31"/>
      <c r="J1359" s="6"/>
      <c r="K1359" s="8">
        <f>C1353-SUM(K1356:K1358)</f>
        <v>98.125</v>
      </c>
      <c r="N1359" s="24" t="s">
        <v>1302</v>
      </c>
      <c r="R1359">
        <v>1358</v>
      </c>
    </row>
    <row r="1360" spans="1:18" s="13" customFormat="1" ht="7.5" customHeight="1" thickBot="1" x14ac:dyDescent="0.25">
      <c r="A1360" s="34"/>
      <c r="N1360" s="24" t="s">
        <v>1302</v>
      </c>
      <c r="R1360">
        <v>1359</v>
      </c>
    </row>
    <row r="1361" spans="1:18" ht="17.25" thickTop="1" thickBot="1" x14ac:dyDescent="0.3">
      <c r="A1361" s="30">
        <v>124</v>
      </c>
      <c r="B1361" s="30"/>
      <c r="G1361" t="s">
        <v>333</v>
      </c>
      <c r="J1361" s="33">
        <v>25</v>
      </c>
      <c r="K1361" t="s">
        <v>334</v>
      </c>
      <c r="L1361" s="79">
        <f>J1361/C1362</f>
        <v>2</v>
      </c>
      <c r="N1361" s="24" t="s">
        <v>824</v>
      </c>
      <c r="R1361">
        <v>1360</v>
      </c>
    </row>
    <row r="1362" spans="1:18" ht="16.5" thickTop="1" thickBot="1" x14ac:dyDescent="0.25">
      <c r="A1362" s="1">
        <f>A1361</f>
        <v>124</v>
      </c>
      <c r="B1362" s="27" t="s">
        <v>9</v>
      </c>
      <c r="C1362" s="9">
        <v>12.5</v>
      </c>
      <c r="D1362" t="s">
        <v>63</v>
      </c>
      <c r="G1362" t="s">
        <v>332</v>
      </c>
      <c r="J1362">
        <f>C1363/(J1361/C1362)</f>
        <v>100</v>
      </c>
      <c r="K1362" s="11"/>
      <c r="N1362" s="24" t="s">
        <v>824</v>
      </c>
      <c r="R1362">
        <v>1361</v>
      </c>
    </row>
    <row r="1363" spans="1:18" ht="14.25" thickTop="1" thickBot="1" x14ac:dyDescent="0.25">
      <c r="B1363" t="s">
        <v>55</v>
      </c>
      <c r="C1363" s="9">
        <v>200</v>
      </c>
      <c r="D1363" t="s">
        <v>53</v>
      </c>
      <c r="K1363" s="12"/>
      <c r="N1363" s="24" t="s">
        <v>824</v>
      </c>
      <c r="R1363">
        <v>1362</v>
      </c>
    </row>
    <row r="1364" spans="1:18" ht="4.5" customHeight="1" thickTop="1" x14ac:dyDescent="0.2">
      <c r="N1364" s="24" t="s">
        <v>824</v>
      </c>
      <c r="R1364">
        <v>1363</v>
      </c>
    </row>
    <row r="1365" spans="1:18" ht="13.5" thickBot="1" x14ac:dyDescent="0.25">
      <c r="C1365" s="4" t="s">
        <v>56</v>
      </c>
      <c r="D1365" s="18"/>
      <c r="E1365" s="4" t="s">
        <v>69</v>
      </c>
      <c r="F1365" s="19"/>
      <c r="G1365" s="4" t="s">
        <v>70</v>
      </c>
      <c r="H1365" s="19"/>
      <c r="I1365" s="20" t="s">
        <v>60</v>
      </c>
      <c r="J1365" s="21" t="s">
        <v>62</v>
      </c>
      <c r="K1365" s="22" t="s">
        <v>64</v>
      </c>
      <c r="N1365" s="24" t="s">
        <v>824</v>
      </c>
      <c r="R1365">
        <v>1364</v>
      </c>
    </row>
    <row r="1366" spans="1:18" ht="16.5" thickTop="1" thickBot="1" x14ac:dyDescent="0.3">
      <c r="A1366" s="1">
        <v>125</v>
      </c>
      <c r="B1366" s="47" t="s">
        <v>755</v>
      </c>
      <c r="C1366" s="14">
        <v>100</v>
      </c>
      <c r="D1366" s="7" t="s">
        <v>59</v>
      </c>
      <c r="E1366" s="25">
        <f>$G1366*C1362</f>
        <v>0</v>
      </c>
      <c r="F1366" s="3" t="s">
        <v>59</v>
      </c>
      <c r="G1366" s="17">
        <v>0</v>
      </c>
      <c r="H1366" s="3" t="s">
        <v>59</v>
      </c>
      <c r="I1366" s="64">
        <f>E1366*C1363</f>
        <v>0</v>
      </c>
      <c r="J1366" s="65" t="s">
        <v>61</v>
      </c>
      <c r="K1366" s="8">
        <f>I1366/C1366</f>
        <v>0</v>
      </c>
      <c r="N1366" s="24" t="s">
        <v>824</v>
      </c>
      <c r="R1366">
        <v>1365</v>
      </c>
    </row>
    <row r="1367" spans="1:18" ht="16.5" thickTop="1" thickBot="1" x14ac:dyDescent="0.3">
      <c r="A1367" s="1">
        <v>126</v>
      </c>
      <c r="B1367" s="47" t="s">
        <v>761</v>
      </c>
      <c r="C1367" s="14">
        <v>100</v>
      </c>
      <c r="D1367" s="7" t="s">
        <v>59</v>
      </c>
      <c r="E1367" s="25">
        <f>$G1367*C1362</f>
        <v>10</v>
      </c>
      <c r="F1367" s="3" t="s">
        <v>59</v>
      </c>
      <c r="G1367" s="17">
        <v>0.8</v>
      </c>
      <c r="H1367" s="3" t="s">
        <v>59</v>
      </c>
      <c r="I1367" s="66">
        <f>E1367*C1363</f>
        <v>2000</v>
      </c>
      <c r="J1367" s="10" t="s">
        <v>61</v>
      </c>
      <c r="K1367" s="8">
        <f>I1367/C1367</f>
        <v>20</v>
      </c>
      <c r="N1367" s="24" t="s">
        <v>824</v>
      </c>
      <c r="R1367">
        <v>1366</v>
      </c>
    </row>
    <row r="1368" spans="1:18" ht="16.5" thickTop="1" thickBot="1" x14ac:dyDescent="0.3">
      <c r="A1368" s="1">
        <v>127</v>
      </c>
      <c r="B1368" s="47" t="s">
        <v>758</v>
      </c>
      <c r="C1368" s="14">
        <v>100</v>
      </c>
      <c r="D1368" s="7" t="s">
        <v>59</v>
      </c>
      <c r="E1368" s="25">
        <f>$G1368*C1362</f>
        <v>10</v>
      </c>
      <c r="F1368" s="3" t="s">
        <v>59</v>
      </c>
      <c r="G1368" s="17">
        <v>0.8</v>
      </c>
      <c r="H1368" s="3" t="s">
        <v>59</v>
      </c>
      <c r="I1368" s="66">
        <f>E1368*C1363</f>
        <v>2000</v>
      </c>
      <c r="J1368" s="10" t="s">
        <v>61</v>
      </c>
      <c r="K1368" s="8">
        <f>I1368/C1368</f>
        <v>20</v>
      </c>
      <c r="N1368" s="24" t="s">
        <v>824</v>
      </c>
      <c r="R1368">
        <v>1367</v>
      </c>
    </row>
    <row r="1369" spans="1:18" ht="16.5" thickTop="1" thickBot="1" x14ac:dyDescent="0.3">
      <c r="A1369" s="1">
        <v>134</v>
      </c>
      <c r="B1369" s="78" t="s">
        <v>280</v>
      </c>
      <c r="C1369" s="14">
        <v>100</v>
      </c>
      <c r="D1369" s="7" t="s">
        <v>59</v>
      </c>
      <c r="E1369" s="26">
        <f>$G1369*C1362</f>
        <v>1.25</v>
      </c>
      <c r="F1369" s="3" t="s">
        <v>59</v>
      </c>
      <c r="G1369" s="9">
        <v>0.1</v>
      </c>
      <c r="H1369" s="3" t="s">
        <v>59</v>
      </c>
      <c r="I1369" s="67">
        <f>E1369*C1363</f>
        <v>250</v>
      </c>
      <c r="J1369" s="60" t="s">
        <v>61</v>
      </c>
      <c r="K1369" s="15">
        <f>I1369/C1369</f>
        <v>2.5</v>
      </c>
      <c r="N1369" s="24" t="s">
        <v>824</v>
      </c>
      <c r="R1369">
        <v>1368</v>
      </c>
    </row>
    <row r="1370" spans="1:18" ht="15.75" thickTop="1" x14ac:dyDescent="0.25">
      <c r="B1370" t="s">
        <v>180</v>
      </c>
      <c r="D1370" s="7"/>
      <c r="E1370" s="7"/>
      <c r="F1370" s="7"/>
      <c r="G1370" s="7"/>
      <c r="H1370" s="7"/>
      <c r="I1370" s="31"/>
      <c r="J1370" s="6"/>
      <c r="K1370" s="8">
        <f>C1363-SUM(K1366:K1369)</f>
        <v>157.5</v>
      </c>
      <c r="N1370" s="24" t="s">
        <v>824</v>
      </c>
      <c r="R1370">
        <v>1369</v>
      </c>
    </row>
    <row r="1371" spans="1:18" s="13" customFormat="1" ht="7.5" customHeight="1" thickBot="1" x14ac:dyDescent="0.25">
      <c r="A1371" s="34"/>
      <c r="N1371" s="24" t="s">
        <v>824</v>
      </c>
      <c r="R1371">
        <v>1370</v>
      </c>
    </row>
    <row r="1372" spans="1:18" ht="17.25" thickTop="1" thickBot="1" x14ac:dyDescent="0.3">
      <c r="A1372" s="30">
        <v>125</v>
      </c>
      <c r="B1372" s="30"/>
      <c r="G1372" t="s">
        <v>333</v>
      </c>
      <c r="J1372" s="33">
        <v>25</v>
      </c>
      <c r="K1372" t="s">
        <v>334</v>
      </c>
      <c r="L1372" s="79">
        <f>J1372/C1373</f>
        <v>2</v>
      </c>
      <c r="N1372" s="24" t="s">
        <v>1969</v>
      </c>
      <c r="R1372">
        <v>1371</v>
      </c>
    </row>
    <row r="1373" spans="1:18" ht="16.5" thickTop="1" thickBot="1" x14ac:dyDescent="0.25">
      <c r="A1373" s="1">
        <f>A1372</f>
        <v>125</v>
      </c>
      <c r="B1373" s="27" t="s">
        <v>1044</v>
      </c>
      <c r="C1373" s="9">
        <v>12.5</v>
      </c>
      <c r="D1373" t="s">
        <v>63</v>
      </c>
      <c r="G1373" t="s">
        <v>332</v>
      </c>
      <c r="J1373">
        <f>C1374/(J1372/C1373)</f>
        <v>100</v>
      </c>
      <c r="K1373" s="11"/>
      <c r="N1373" s="24" t="s">
        <v>1969</v>
      </c>
      <c r="R1373">
        <v>1372</v>
      </c>
    </row>
    <row r="1374" spans="1:18" ht="14.25" thickTop="1" thickBot="1" x14ac:dyDescent="0.25">
      <c r="B1374" t="s">
        <v>55</v>
      </c>
      <c r="C1374" s="9">
        <v>200</v>
      </c>
      <c r="D1374" t="s">
        <v>53</v>
      </c>
      <c r="K1374" s="12"/>
      <c r="N1374" s="24" t="s">
        <v>1969</v>
      </c>
      <c r="R1374">
        <v>1373</v>
      </c>
    </row>
    <row r="1375" spans="1:18" ht="4.5" customHeight="1" thickTop="1" x14ac:dyDescent="0.2">
      <c r="N1375" s="24" t="s">
        <v>1969</v>
      </c>
      <c r="R1375">
        <v>1374</v>
      </c>
    </row>
    <row r="1376" spans="1:18" ht="13.5" thickBot="1" x14ac:dyDescent="0.25">
      <c r="C1376" s="4" t="s">
        <v>56</v>
      </c>
      <c r="D1376" s="18"/>
      <c r="E1376" s="4" t="s">
        <v>69</v>
      </c>
      <c r="F1376" s="19"/>
      <c r="G1376" s="4" t="s">
        <v>70</v>
      </c>
      <c r="H1376" s="19"/>
      <c r="I1376" s="20" t="s">
        <v>60</v>
      </c>
      <c r="J1376" s="21" t="s">
        <v>62</v>
      </c>
      <c r="K1376" s="22" t="s">
        <v>64</v>
      </c>
      <c r="N1376" s="24" t="s">
        <v>1969</v>
      </c>
      <c r="R1376">
        <v>1375</v>
      </c>
    </row>
    <row r="1377" spans="1:18" ht="16.5" thickTop="1" thickBot="1" x14ac:dyDescent="0.3">
      <c r="A1377" s="1">
        <v>407</v>
      </c>
      <c r="B1377" t="s">
        <v>1023</v>
      </c>
      <c r="C1377" s="14">
        <v>100</v>
      </c>
      <c r="D1377" s="7" t="s">
        <v>59</v>
      </c>
      <c r="E1377" s="25">
        <f>$G1377*C1373</f>
        <v>10</v>
      </c>
      <c r="F1377" s="3" t="s">
        <v>59</v>
      </c>
      <c r="G1377" s="17">
        <v>0.8</v>
      </c>
      <c r="H1377" s="3" t="s">
        <v>59</v>
      </c>
      <c r="I1377" s="64">
        <f>E1377*C1374</f>
        <v>2000</v>
      </c>
      <c r="J1377" s="65" t="s">
        <v>61</v>
      </c>
      <c r="K1377" s="8">
        <f>I1377/C1377</f>
        <v>20</v>
      </c>
      <c r="N1377" s="24" t="s">
        <v>1969</v>
      </c>
      <c r="R1377">
        <v>1376</v>
      </c>
    </row>
    <row r="1378" spans="1:18" ht="16.5" thickTop="1" thickBot="1" x14ac:dyDescent="0.3">
      <c r="A1378" s="1">
        <v>408</v>
      </c>
      <c r="B1378" t="s">
        <v>1024</v>
      </c>
      <c r="C1378" s="14">
        <v>100</v>
      </c>
      <c r="D1378" s="7" t="s">
        <v>59</v>
      </c>
      <c r="E1378" s="25">
        <f>$G1378*C1373</f>
        <v>10</v>
      </c>
      <c r="F1378" s="3" t="s">
        <v>59</v>
      </c>
      <c r="G1378" s="17">
        <v>0.8</v>
      </c>
      <c r="H1378" s="3" t="s">
        <v>59</v>
      </c>
      <c r="I1378" s="66">
        <f>E1378*C1374</f>
        <v>2000</v>
      </c>
      <c r="J1378" s="10" t="s">
        <v>61</v>
      </c>
      <c r="K1378" s="8">
        <f>I1378/C1378</f>
        <v>20</v>
      </c>
      <c r="N1378" s="24" t="s">
        <v>1969</v>
      </c>
      <c r="R1378">
        <v>1377</v>
      </c>
    </row>
    <row r="1379" spans="1:18" ht="16.5" thickTop="1" thickBot="1" x14ac:dyDescent="0.3">
      <c r="A1379" s="1">
        <v>415</v>
      </c>
      <c r="B1379" s="99" t="s">
        <v>1045</v>
      </c>
      <c r="C1379" s="14">
        <v>100</v>
      </c>
      <c r="D1379" s="7" t="s">
        <v>59</v>
      </c>
      <c r="E1379" s="26">
        <f>$G1379*C1373</f>
        <v>1.25</v>
      </c>
      <c r="F1379" s="3" t="s">
        <v>59</v>
      </c>
      <c r="G1379" s="9">
        <v>0.1</v>
      </c>
      <c r="H1379" s="3" t="s">
        <v>59</v>
      </c>
      <c r="I1379" s="67">
        <f>E1379*C1374</f>
        <v>250</v>
      </c>
      <c r="J1379" s="60" t="s">
        <v>61</v>
      </c>
      <c r="K1379" s="15">
        <f>I1379/C1379</f>
        <v>2.5</v>
      </c>
      <c r="N1379" s="24" t="s">
        <v>1969</v>
      </c>
      <c r="R1379">
        <v>1378</v>
      </c>
    </row>
    <row r="1380" spans="1:18" ht="15.75" thickTop="1" x14ac:dyDescent="0.25">
      <c r="B1380" t="s">
        <v>180</v>
      </c>
      <c r="D1380" s="7"/>
      <c r="E1380" s="7"/>
      <c r="F1380" s="7"/>
      <c r="G1380" s="7"/>
      <c r="H1380" s="7"/>
      <c r="I1380" s="31"/>
      <c r="J1380" s="6"/>
      <c r="K1380" s="8">
        <f>C1374-SUM(K1377:K1379)</f>
        <v>157.5</v>
      </c>
      <c r="N1380" s="24" t="s">
        <v>1969</v>
      </c>
      <c r="R1380">
        <v>1379</v>
      </c>
    </row>
    <row r="1381" spans="1:18" s="13" customFormat="1" ht="7.5" customHeight="1" thickBot="1" x14ac:dyDescent="0.25">
      <c r="A1381" s="34"/>
      <c r="N1381" s="24" t="s">
        <v>1969</v>
      </c>
      <c r="R1381">
        <v>1380</v>
      </c>
    </row>
    <row r="1382" spans="1:18" ht="17.25" thickTop="1" thickBot="1" x14ac:dyDescent="0.3">
      <c r="A1382" s="30">
        <v>126</v>
      </c>
      <c r="B1382" s="30"/>
      <c r="G1382" t="s">
        <v>333</v>
      </c>
      <c r="J1382" s="33">
        <v>25</v>
      </c>
      <c r="K1382" t="s">
        <v>334</v>
      </c>
      <c r="L1382" s="79">
        <f>J1382/C1383</f>
        <v>2</v>
      </c>
      <c r="N1382" s="24" t="s">
        <v>1969</v>
      </c>
      <c r="R1382">
        <v>1381</v>
      </c>
    </row>
    <row r="1383" spans="1:18" ht="16.5" thickTop="1" thickBot="1" x14ac:dyDescent="0.25">
      <c r="A1383" s="1">
        <f>A1382</f>
        <v>126</v>
      </c>
      <c r="B1383" s="27" t="s">
        <v>1046</v>
      </c>
      <c r="C1383" s="9">
        <v>12.5</v>
      </c>
      <c r="D1383" t="s">
        <v>63</v>
      </c>
      <c r="G1383" t="s">
        <v>332</v>
      </c>
      <c r="J1383">
        <f>C1384/(J1382/C1383)</f>
        <v>100</v>
      </c>
      <c r="K1383" s="11"/>
      <c r="N1383" s="24" t="s">
        <v>1969</v>
      </c>
      <c r="R1383">
        <v>1382</v>
      </c>
    </row>
    <row r="1384" spans="1:18" ht="14.25" thickTop="1" thickBot="1" x14ac:dyDescent="0.25">
      <c r="B1384" t="s">
        <v>55</v>
      </c>
      <c r="C1384" s="9">
        <v>200</v>
      </c>
      <c r="D1384" t="s">
        <v>53</v>
      </c>
      <c r="K1384" s="12"/>
      <c r="N1384" s="24" t="s">
        <v>1969</v>
      </c>
      <c r="R1384">
        <v>1383</v>
      </c>
    </row>
    <row r="1385" spans="1:18" ht="4.5" customHeight="1" thickTop="1" x14ac:dyDescent="0.2">
      <c r="N1385" s="24" t="s">
        <v>1969</v>
      </c>
      <c r="R1385">
        <v>1384</v>
      </c>
    </row>
    <row r="1386" spans="1:18" ht="13.5" thickBot="1" x14ac:dyDescent="0.25">
      <c r="C1386" s="4" t="s">
        <v>56</v>
      </c>
      <c r="D1386" s="18"/>
      <c r="E1386" s="4" t="s">
        <v>69</v>
      </c>
      <c r="F1386" s="19"/>
      <c r="G1386" s="4" t="s">
        <v>70</v>
      </c>
      <c r="H1386" s="19"/>
      <c r="I1386" s="20" t="s">
        <v>60</v>
      </c>
      <c r="J1386" s="21" t="s">
        <v>62</v>
      </c>
      <c r="K1386" s="22" t="s">
        <v>64</v>
      </c>
      <c r="N1386" s="24" t="s">
        <v>1969</v>
      </c>
      <c r="R1386">
        <v>1385</v>
      </c>
    </row>
    <row r="1387" spans="1:18" ht="16.5" thickTop="1" thickBot="1" x14ac:dyDescent="0.3">
      <c r="A1387" s="1">
        <v>409</v>
      </c>
      <c r="B1387" t="s">
        <v>1025</v>
      </c>
      <c r="C1387" s="14">
        <v>100</v>
      </c>
      <c r="D1387" s="7" t="s">
        <v>59</v>
      </c>
      <c r="E1387" s="25">
        <f>$G1387*C1383</f>
        <v>10</v>
      </c>
      <c r="F1387" s="3" t="s">
        <v>59</v>
      </c>
      <c r="G1387" s="17">
        <v>0.8</v>
      </c>
      <c r="H1387" s="3" t="s">
        <v>59</v>
      </c>
      <c r="I1387" s="64">
        <f>E1387*C1384</f>
        <v>2000</v>
      </c>
      <c r="J1387" s="65" t="s">
        <v>61</v>
      </c>
      <c r="K1387" s="8">
        <f>I1387/C1387</f>
        <v>20</v>
      </c>
      <c r="N1387" s="24" t="s">
        <v>1969</v>
      </c>
      <c r="R1387">
        <v>1386</v>
      </c>
    </row>
    <row r="1388" spans="1:18" ht="16.5" thickTop="1" thickBot="1" x14ac:dyDescent="0.3">
      <c r="A1388" s="1">
        <v>410</v>
      </c>
      <c r="B1388" t="s">
        <v>1027</v>
      </c>
      <c r="C1388" s="14">
        <v>100</v>
      </c>
      <c r="D1388" s="7" t="s">
        <v>59</v>
      </c>
      <c r="E1388" s="25">
        <f>$G1388*C1383</f>
        <v>10</v>
      </c>
      <c r="F1388" s="3" t="s">
        <v>59</v>
      </c>
      <c r="G1388" s="17">
        <v>0.8</v>
      </c>
      <c r="H1388" s="3" t="s">
        <v>59</v>
      </c>
      <c r="I1388" s="66">
        <f>E1388*C1384</f>
        <v>2000</v>
      </c>
      <c r="J1388" s="10" t="s">
        <v>61</v>
      </c>
      <c r="K1388" s="8">
        <f>I1388/C1388</f>
        <v>20</v>
      </c>
      <c r="N1388" s="24" t="s">
        <v>1969</v>
      </c>
      <c r="R1388">
        <v>1387</v>
      </c>
    </row>
    <row r="1389" spans="1:18" ht="16.5" thickTop="1" thickBot="1" x14ac:dyDescent="0.3">
      <c r="A1389" s="1">
        <v>416</v>
      </c>
      <c r="B1389" s="99" t="s">
        <v>1047</v>
      </c>
      <c r="C1389" s="14">
        <v>100</v>
      </c>
      <c r="D1389" s="7" t="s">
        <v>59</v>
      </c>
      <c r="E1389" s="26">
        <f>$G1389*C1383</f>
        <v>1.25</v>
      </c>
      <c r="F1389" s="3" t="s">
        <v>59</v>
      </c>
      <c r="G1389" s="9">
        <v>0.1</v>
      </c>
      <c r="H1389" s="3" t="s">
        <v>59</v>
      </c>
      <c r="I1389" s="67">
        <f>E1389*C1384</f>
        <v>250</v>
      </c>
      <c r="J1389" s="60" t="s">
        <v>61</v>
      </c>
      <c r="K1389" s="15">
        <f>I1389/C1389</f>
        <v>2.5</v>
      </c>
      <c r="N1389" s="24" t="s">
        <v>1969</v>
      </c>
      <c r="R1389">
        <v>1388</v>
      </c>
    </row>
    <row r="1390" spans="1:18" ht="15.75" thickTop="1" x14ac:dyDescent="0.25">
      <c r="B1390" t="s">
        <v>180</v>
      </c>
      <c r="D1390" s="7"/>
      <c r="E1390" s="7"/>
      <c r="F1390" s="7"/>
      <c r="G1390" s="7"/>
      <c r="H1390" s="7"/>
      <c r="I1390" s="31"/>
      <c r="J1390" s="6"/>
      <c r="K1390" s="8">
        <f>C1384-SUM(K1387:K1389)</f>
        <v>157.5</v>
      </c>
      <c r="N1390" s="24" t="s">
        <v>1969</v>
      </c>
      <c r="R1390">
        <v>1389</v>
      </c>
    </row>
    <row r="1391" spans="1:18" s="13" customFormat="1" ht="7.5" customHeight="1" thickBot="1" x14ac:dyDescent="0.25">
      <c r="A1391" s="34"/>
      <c r="N1391" s="24" t="s">
        <v>1969</v>
      </c>
      <c r="R1391">
        <v>1390</v>
      </c>
    </row>
    <row r="1392" spans="1:18" ht="17.25" thickTop="1" thickBot="1" x14ac:dyDescent="0.3">
      <c r="A1392" s="30">
        <v>127</v>
      </c>
      <c r="B1392" s="30"/>
      <c r="G1392" t="s">
        <v>333</v>
      </c>
      <c r="J1392" s="33">
        <v>25</v>
      </c>
      <c r="K1392" t="s">
        <v>334</v>
      </c>
      <c r="L1392" s="79">
        <f>J1392/C1393</f>
        <v>2</v>
      </c>
      <c r="N1392" s="24" t="s">
        <v>1969</v>
      </c>
      <c r="R1392">
        <v>1391</v>
      </c>
    </row>
    <row r="1393" spans="1:18" ht="16.5" thickTop="1" thickBot="1" x14ac:dyDescent="0.25">
      <c r="A1393" s="1">
        <f>A1392</f>
        <v>127</v>
      </c>
      <c r="B1393" s="27" t="s">
        <v>1048</v>
      </c>
      <c r="C1393" s="9">
        <v>12.5</v>
      </c>
      <c r="D1393" t="s">
        <v>63</v>
      </c>
      <c r="G1393" t="s">
        <v>332</v>
      </c>
      <c r="J1393">
        <f>C1394/(J1392/C1393)</f>
        <v>100</v>
      </c>
      <c r="K1393" s="11"/>
      <c r="N1393" s="24" t="s">
        <v>1969</v>
      </c>
      <c r="R1393">
        <v>1392</v>
      </c>
    </row>
    <row r="1394" spans="1:18" ht="14.25" thickTop="1" thickBot="1" x14ac:dyDescent="0.25">
      <c r="B1394" t="s">
        <v>55</v>
      </c>
      <c r="C1394" s="9">
        <v>200</v>
      </c>
      <c r="D1394" t="s">
        <v>53</v>
      </c>
      <c r="K1394" s="12"/>
      <c r="N1394" s="24" t="s">
        <v>1969</v>
      </c>
      <c r="R1394">
        <v>1393</v>
      </c>
    </row>
    <row r="1395" spans="1:18" ht="4.5" customHeight="1" thickTop="1" x14ac:dyDescent="0.2">
      <c r="N1395" s="24" t="s">
        <v>1969</v>
      </c>
      <c r="R1395">
        <v>1394</v>
      </c>
    </row>
    <row r="1396" spans="1:18" ht="13.5" thickBot="1" x14ac:dyDescent="0.25">
      <c r="C1396" s="4" t="s">
        <v>56</v>
      </c>
      <c r="D1396" s="18"/>
      <c r="E1396" s="4" t="s">
        <v>69</v>
      </c>
      <c r="F1396" s="19"/>
      <c r="G1396" s="4" t="s">
        <v>70</v>
      </c>
      <c r="H1396" s="19"/>
      <c r="I1396" s="20" t="s">
        <v>60</v>
      </c>
      <c r="J1396" s="21" t="s">
        <v>62</v>
      </c>
      <c r="K1396" s="22" t="s">
        <v>64</v>
      </c>
      <c r="N1396" s="24" t="s">
        <v>1969</v>
      </c>
      <c r="R1396">
        <v>1395</v>
      </c>
    </row>
    <row r="1397" spans="1:18" ht="16.5" thickTop="1" thickBot="1" x14ac:dyDescent="0.3">
      <c r="A1397" s="1">
        <v>411</v>
      </c>
      <c r="B1397" t="s">
        <v>1029</v>
      </c>
      <c r="C1397" s="14">
        <v>100</v>
      </c>
      <c r="D1397" s="7" t="s">
        <v>59</v>
      </c>
      <c r="E1397" s="25">
        <f>$G1397*C1393</f>
        <v>10</v>
      </c>
      <c r="F1397" s="3" t="s">
        <v>59</v>
      </c>
      <c r="G1397" s="17">
        <v>0.8</v>
      </c>
      <c r="H1397" s="3" t="s">
        <v>59</v>
      </c>
      <c r="I1397" s="64">
        <f>E1397*C1394</f>
        <v>2000</v>
      </c>
      <c r="J1397" s="65" t="s">
        <v>61</v>
      </c>
      <c r="K1397" s="8">
        <f>I1397/C1397</f>
        <v>20</v>
      </c>
      <c r="N1397" s="24" t="s">
        <v>1969</v>
      </c>
      <c r="R1397">
        <v>1396</v>
      </c>
    </row>
    <row r="1398" spans="1:18" ht="16.5" thickTop="1" thickBot="1" x14ac:dyDescent="0.3">
      <c r="A1398" s="1">
        <v>412</v>
      </c>
      <c r="B1398" t="s">
        <v>1031</v>
      </c>
      <c r="C1398" s="14">
        <v>100</v>
      </c>
      <c r="D1398" s="7" t="s">
        <v>59</v>
      </c>
      <c r="E1398" s="25">
        <f>$G1398*C1393</f>
        <v>10</v>
      </c>
      <c r="F1398" s="3" t="s">
        <v>59</v>
      </c>
      <c r="G1398" s="17">
        <v>0.8</v>
      </c>
      <c r="H1398" s="3" t="s">
        <v>59</v>
      </c>
      <c r="I1398" s="66">
        <f>E1398*C1394</f>
        <v>2000</v>
      </c>
      <c r="J1398" s="10" t="s">
        <v>61</v>
      </c>
      <c r="K1398" s="8">
        <f>I1398/C1398</f>
        <v>20</v>
      </c>
      <c r="N1398" s="24" t="s">
        <v>1969</v>
      </c>
      <c r="R1398">
        <v>1397</v>
      </c>
    </row>
    <row r="1399" spans="1:18" ht="16.5" thickTop="1" thickBot="1" x14ac:dyDescent="0.3">
      <c r="A1399" s="1">
        <v>417</v>
      </c>
      <c r="B1399" s="99" t="s">
        <v>1050</v>
      </c>
      <c r="C1399" s="14">
        <v>100</v>
      </c>
      <c r="D1399" s="7" t="s">
        <v>59</v>
      </c>
      <c r="E1399" s="25">
        <f>$G1399*C1393</f>
        <v>1.25</v>
      </c>
      <c r="F1399" s="3" t="s">
        <v>59</v>
      </c>
      <c r="G1399" s="9">
        <v>0.1</v>
      </c>
      <c r="H1399" s="3" t="s">
        <v>59</v>
      </c>
      <c r="I1399" s="66">
        <f>E1399*C1394</f>
        <v>250</v>
      </c>
      <c r="J1399" s="10" t="s">
        <v>61</v>
      </c>
      <c r="K1399" s="8">
        <f>I1399/C1399</f>
        <v>2.5</v>
      </c>
      <c r="N1399" s="24" t="s">
        <v>1969</v>
      </c>
      <c r="R1399">
        <v>1398</v>
      </c>
    </row>
    <row r="1400" spans="1:18" ht="16.5" thickTop="1" thickBot="1" x14ac:dyDescent="0.3">
      <c r="A1400" s="1">
        <v>418</v>
      </c>
      <c r="B1400" s="99" t="s">
        <v>1049</v>
      </c>
      <c r="C1400" s="14">
        <v>100</v>
      </c>
      <c r="D1400" s="7" t="s">
        <v>59</v>
      </c>
      <c r="E1400" s="26">
        <f>$G1400*C1393</f>
        <v>1.25</v>
      </c>
      <c r="F1400" s="3" t="s">
        <v>59</v>
      </c>
      <c r="G1400" s="9">
        <v>0.1</v>
      </c>
      <c r="H1400" s="3" t="s">
        <v>59</v>
      </c>
      <c r="I1400" s="67">
        <f>E1400*C1394</f>
        <v>250</v>
      </c>
      <c r="J1400" s="60" t="s">
        <v>61</v>
      </c>
      <c r="K1400" s="15">
        <f>I1400/C1400</f>
        <v>2.5</v>
      </c>
      <c r="N1400" s="24" t="s">
        <v>1969</v>
      </c>
      <c r="R1400">
        <v>1399</v>
      </c>
    </row>
    <row r="1401" spans="1:18" ht="15.75" thickTop="1" x14ac:dyDescent="0.25">
      <c r="B1401" t="s">
        <v>180</v>
      </c>
      <c r="D1401" s="7"/>
      <c r="E1401" s="7"/>
      <c r="F1401" s="7"/>
      <c r="G1401" s="7"/>
      <c r="H1401" s="7"/>
      <c r="I1401" s="31"/>
      <c r="J1401" s="6"/>
      <c r="K1401" s="8">
        <f>C1394-SUM(K1397:K1400)</f>
        <v>155</v>
      </c>
      <c r="N1401" s="24" t="s">
        <v>1969</v>
      </c>
      <c r="R1401">
        <v>1400</v>
      </c>
    </row>
    <row r="1402" spans="1:18" s="13" customFormat="1" ht="7.5" customHeight="1" thickBot="1" x14ac:dyDescent="0.25">
      <c r="A1402" s="34"/>
      <c r="N1402" s="24" t="s">
        <v>1969</v>
      </c>
      <c r="R1402">
        <v>1401</v>
      </c>
    </row>
    <row r="1403" spans="1:18" ht="17.25" thickTop="1" thickBot="1" x14ac:dyDescent="0.3">
      <c r="A1403" s="30">
        <v>128</v>
      </c>
      <c r="B1403" s="30"/>
      <c r="G1403" t="s">
        <v>333</v>
      </c>
      <c r="J1403" s="33">
        <v>25</v>
      </c>
      <c r="K1403" t="s">
        <v>334</v>
      </c>
      <c r="L1403" s="79">
        <f>J1403/C1404</f>
        <v>2</v>
      </c>
      <c r="N1403" s="24" t="s">
        <v>1969</v>
      </c>
      <c r="R1403">
        <v>1402</v>
      </c>
    </row>
    <row r="1404" spans="1:18" ht="16.5" thickTop="1" thickBot="1" x14ac:dyDescent="0.25">
      <c r="A1404" s="1">
        <f>A1403</f>
        <v>128</v>
      </c>
      <c r="B1404" s="27" t="s">
        <v>1046</v>
      </c>
      <c r="C1404" s="9">
        <v>12.5</v>
      </c>
      <c r="D1404" t="s">
        <v>63</v>
      </c>
      <c r="G1404" t="s">
        <v>332</v>
      </c>
      <c r="J1404">
        <f>C1405/(J1403/C1404)</f>
        <v>100</v>
      </c>
      <c r="K1404" s="11"/>
      <c r="N1404" s="24" t="s">
        <v>1969</v>
      </c>
      <c r="R1404">
        <v>1403</v>
      </c>
    </row>
    <row r="1405" spans="1:18" ht="14.25" thickTop="1" thickBot="1" x14ac:dyDescent="0.25">
      <c r="B1405" t="s">
        <v>55</v>
      </c>
      <c r="C1405" s="9">
        <v>200</v>
      </c>
      <c r="D1405" t="s">
        <v>53</v>
      </c>
      <c r="K1405" s="12"/>
      <c r="N1405" s="24" t="s">
        <v>1969</v>
      </c>
      <c r="R1405">
        <v>1404</v>
      </c>
    </row>
    <row r="1406" spans="1:18" ht="4.5" customHeight="1" thickTop="1" x14ac:dyDescent="0.2">
      <c r="N1406" s="24" t="s">
        <v>1969</v>
      </c>
      <c r="R1406">
        <v>1405</v>
      </c>
    </row>
    <row r="1407" spans="1:18" ht="13.5" thickBot="1" x14ac:dyDescent="0.25">
      <c r="C1407" s="4" t="s">
        <v>56</v>
      </c>
      <c r="D1407" s="18"/>
      <c r="E1407" s="4" t="s">
        <v>69</v>
      </c>
      <c r="F1407" s="19"/>
      <c r="G1407" s="4" t="s">
        <v>70</v>
      </c>
      <c r="H1407" s="19"/>
      <c r="I1407" s="20" t="s">
        <v>60</v>
      </c>
      <c r="J1407" s="21" t="s">
        <v>62</v>
      </c>
      <c r="K1407" s="22" t="s">
        <v>64</v>
      </c>
      <c r="N1407" s="24" t="s">
        <v>1969</v>
      </c>
      <c r="R1407">
        <v>1406</v>
      </c>
    </row>
    <row r="1408" spans="1:18" ht="16.5" thickTop="1" thickBot="1" x14ac:dyDescent="0.3">
      <c r="A1408" s="1">
        <v>413</v>
      </c>
      <c r="B1408" t="s">
        <v>1033</v>
      </c>
      <c r="C1408" s="14">
        <v>100</v>
      </c>
      <c r="D1408" s="7" t="s">
        <v>59</v>
      </c>
      <c r="E1408" s="25">
        <f>$G1408*C1404</f>
        <v>10</v>
      </c>
      <c r="F1408" s="3" t="s">
        <v>59</v>
      </c>
      <c r="G1408" s="17">
        <v>0.8</v>
      </c>
      <c r="H1408" s="3" t="s">
        <v>59</v>
      </c>
      <c r="I1408" s="64">
        <f>E1408*C1405</f>
        <v>2000</v>
      </c>
      <c r="J1408" s="65" t="s">
        <v>61</v>
      </c>
      <c r="K1408" s="8">
        <f>I1408/C1408</f>
        <v>20</v>
      </c>
      <c r="N1408" s="24" t="s">
        <v>1969</v>
      </c>
      <c r="R1408">
        <v>1407</v>
      </c>
    </row>
    <row r="1409" spans="1:18" ht="16.5" thickTop="1" thickBot="1" x14ac:dyDescent="0.3">
      <c r="A1409" s="1">
        <v>414</v>
      </c>
      <c r="B1409" t="s">
        <v>1035</v>
      </c>
      <c r="C1409" s="14">
        <v>100</v>
      </c>
      <c r="D1409" s="7" t="s">
        <v>59</v>
      </c>
      <c r="E1409" s="25">
        <f>$G1409*C1404</f>
        <v>10</v>
      </c>
      <c r="F1409" s="3" t="s">
        <v>59</v>
      </c>
      <c r="G1409" s="17">
        <v>0.8</v>
      </c>
      <c r="H1409" s="3" t="s">
        <v>59</v>
      </c>
      <c r="I1409" s="66">
        <f>E1409*C1405</f>
        <v>2000</v>
      </c>
      <c r="J1409" s="10" t="s">
        <v>61</v>
      </c>
      <c r="K1409" s="8">
        <f>I1409/C1409</f>
        <v>20</v>
      </c>
      <c r="N1409" s="24" t="s">
        <v>1969</v>
      </c>
      <c r="R1409">
        <v>1408</v>
      </c>
    </row>
    <row r="1410" spans="1:18" ht="16.5" thickTop="1" thickBot="1" x14ac:dyDescent="0.3">
      <c r="A1410" s="90">
        <v>419</v>
      </c>
      <c r="B1410" s="99" t="s">
        <v>1052</v>
      </c>
      <c r="C1410" s="14">
        <v>100</v>
      </c>
      <c r="D1410" s="7" t="s">
        <v>59</v>
      </c>
      <c r="E1410" s="26">
        <f>$G1410*C1404</f>
        <v>1.25</v>
      </c>
      <c r="F1410" s="3" t="s">
        <v>59</v>
      </c>
      <c r="G1410" s="9">
        <v>0.1</v>
      </c>
      <c r="H1410" s="3" t="s">
        <v>59</v>
      </c>
      <c r="I1410" s="67">
        <f>E1410*C1405</f>
        <v>250</v>
      </c>
      <c r="J1410" s="60" t="s">
        <v>61</v>
      </c>
      <c r="K1410" s="15">
        <f>I1410/C1410</f>
        <v>2.5</v>
      </c>
      <c r="N1410" s="24" t="s">
        <v>1969</v>
      </c>
      <c r="R1410">
        <v>1409</v>
      </c>
    </row>
    <row r="1411" spans="1:18" ht="15.75" thickTop="1" x14ac:dyDescent="0.25">
      <c r="B1411" t="s">
        <v>180</v>
      </c>
      <c r="D1411" s="7"/>
      <c r="E1411" s="7"/>
      <c r="F1411" s="7"/>
      <c r="G1411" s="7"/>
      <c r="H1411" s="7"/>
      <c r="I1411" s="31"/>
      <c r="J1411" s="6"/>
      <c r="K1411" s="8">
        <f>C1405-SUM(K1408:K1410)</f>
        <v>157.5</v>
      </c>
      <c r="N1411" s="24" t="s">
        <v>1969</v>
      </c>
      <c r="R1411">
        <v>1410</v>
      </c>
    </row>
    <row r="1412" spans="1:18" s="13" customFormat="1" ht="7.5" customHeight="1" thickBot="1" x14ac:dyDescent="0.25">
      <c r="A1412" s="34"/>
      <c r="N1412" s="24" t="s">
        <v>1969</v>
      </c>
      <c r="R1412">
        <v>1411</v>
      </c>
    </row>
    <row r="1413" spans="1:18" ht="17.25" thickTop="1" thickBot="1" x14ac:dyDescent="0.3">
      <c r="A1413" s="30">
        <v>129</v>
      </c>
      <c r="B1413" s="30"/>
      <c r="G1413" t="s">
        <v>333</v>
      </c>
      <c r="J1413" s="33">
        <v>25</v>
      </c>
      <c r="K1413" t="s">
        <v>334</v>
      </c>
      <c r="L1413" s="79">
        <f>J1413/C1414</f>
        <v>2</v>
      </c>
      <c r="N1413" s="24" t="s">
        <v>1967</v>
      </c>
      <c r="R1413">
        <v>1412</v>
      </c>
    </row>
    <row r="1414" spans="1:18" ht="16.5" thickTop="1" thickBot="1" x14ac:dyDescent="0.25">
      <c r="A1414" s="1">
        <f>A1413</f>
        <v>129</v>
      </c>
      <c r="B1414" s="27" t="s">
        <v>1079</v>
      </c>
      <c r="C1414" s="9">
        <v>12.5</v>
      </c>
      <c r="D1414" t="s">
        <v>63</v>
      </c>
      <c r="G1414" t="s">
        <v>332</v>
      </c>
      <c r="J1414">
        <f>C1415/(J1413/C1414)</f>
        <v>100</v>
      </c>
      <c r="K1414" s="11"/>
      <c r="N1414" s="24" t="s">
        <v>1967</v>
      </c>
      <c r="R1414">
        <v>1413</v>
      </c>
    </row>
    <row r="1415" spans="1:18" ht="14.25" thickTop="1" thickBot="1" x14ac:dyDescent="0.25">
      <c r="B1415" t="s">
        <v>55</v>
      </c>
      <c r="C1415" s="9">
        <v>200</v>
      </c>
      <c r="D1415" t="s">
        <v>53</v>
      </c>
      <c r="K1415" s="12"/>
      <c r="N1415" s="24" t="s">
        <v>1967</v>
      </c>
      <c r="R1415">
        <v>1414</v>
      </c>
    </row>
    <row r="1416" spans="1:18" ht="4.5" customHeight="1" thickTop="1" x14ac:dyDescent="0.2">
      <c r="N1416" s="24" t="s">
        <v>1967</v>
      </c>
      <c r="R1416">
        <v>1415</v>
      </c>
    </row>
    <row r="1417" spans="1:18" ht="13.5" thickBot="1" x14ac:dyDescent="0.25">
      <c r="C1417" s="4" t="s">
        <v>56</v>
      </c>
      <c r="D1417" s="18"/>
      <c r="E1417" s="4" t="s">
        <v>69</v>
      </c>
      <c r="F1417" s="19"/>
      <c r="G1417" s="4" t="s">
        <v>70</v>
      </c>
      <c r="H1417" s="19"/>
      <c r="I1417" s="20" t="s">
        <v>60</v>
      </c>
      <c r="J1417" s="21" t="s">
        <v>62</v>
      </c>
      <c r="K1417" s="22" t="s">
        <v>64</v>
      </c>
      <c r="N1417" s="24" t="s">
        <v>1967</v>
      </c>
      <c r="R1417">
        <v>1416</v>
      </c>
    </row>
    <row r="1418" spans="1:18" ht="16.5" thickTop="1" thickBot="1" x14ac:dyDescent="0.3">
      <c r="A1418" s="1">
        <v>420</v>
      </c>
      <c r="B1418" t="s">
        <v>1055</v>
      </c>
      <c r="C1418" s="14">
        <v>100</v>
      </c>
      <c r="D1418" s="7" t="s">
        <v>59</v>
      </c>
      <c r="E1418" s="25">
        <f>$G1418*C1414</f>
        <v>10</v>
      </c>
      <c r="F1418" s="3" t="s">
        <v>59</v>
      </c>
      <c r="G1418" s="17">
        <v>0.8</v>
      </c>
      <c r="H1418" s="3" t="s">
        <v>59</v>
      </c>
      <c r="I1418" s="64">
        <f>E1418*C1415</f>
        <v>2000</v>
      </c>
      <c r="J1418" s="65" t="s">
        <v>61</v>
      </c>
      <c r="K1418" s="8">
        <f>I1418/C1418</f>
        <v>20</v>
      </c>
      <c r="N1418" s="24" t="s">
        <v>1967</v>
      </c>
      <c r="R1418">
        <v>1417</v>
      </c>
    </row>
    <row r="1419" spans="1:18" ht="16.5" thickTop="1" thickBot="1" x14ac:dyDescent="0.3">
      <c r="A1419" s="1">
        <v>421</v>
      </c>
      <c r="B1419" t="s">
        <v>1057</v>
      </c>
      <c r="C1419" s="14">
        <v>100</v>
      </c>
      <c r="D1419" s="7" t="s">
        <v>59</v>
      </c>
      <c r="E1419" s="25">
        <f>$G1419*C1414</f>
        <v>10</v>
      </c>
      <c r="F1419" s="3" t="s">
        <v>59</v>
      </c>
      <c r="G1419" s="17">
        <v>0.8</v>
      </c>
      <c r="H1419" s="3" t="s">
        <v>59</v>
      </c>
      <c r="I1419" s="66">
        <f>E1419*C1415</f>
        <v>2000</v>
      </c>
      <c r="J1419" s="10" t="s">
        <v>61</v>
      </c>
      <c r="K1419" s="8">
        <f>I1419/C1419</f>
        <v>20</v>
      </c>
      <c r="N1419" s="24" t="s">
        <v>1967</v>
      </c>
      <c r="R1419">
        <v>1418</v>
      </c>
    </row>
    <row r="1420" spans="1:18" ht="16.5" thickTop="1" thickBot="1" x14ac:dyDescent="0.3">
      <c r="A1420" s="90">
        <v>430</v>
      </c>
      <c r="B1420" s="99" t="s">
        <v>1085</v>
      </c>
      <c r="C1420" s="14">
        <v>100</v>
      </c>
      <c r="D1420" s="7" t="s">
        <v>59</v>
      </c>
      <c r="E1420" s="26">
        <f>$G1420*C1414</f>
        <v>1.25</v>
      </c>
      <c r="F1420" s="3" t="s">
        <v>59</v>
      </c>
      <c r="G1420" s="9">
        <v>0.1</v>
      </c>
      <c r="H1420" s="3" t="s">
        <v>59</v>
      </c>
      <c r="I1420" s="67">
        <f>E1420*C1415</f>
        <v>250</v>
      </c>
      <c r="J1420" s="60" t="s">
        <v>61</v>
      </c>
      <c r="K1420" s="15">
        <f>I1420/C1420</f>
        <v>2.5</v>
      </c>
      <c r="N1420" s="24" t="s">
        <v>1967</v>
      </c>
      <c r="R1420">
        <v>1419</v>
      </c>
    </row>
    <row r="1421" spans="1:18" ht="15.75" thickTop="1" x14ac:dyDescent="0.25">
      <c r="B1421" t="s">
        <v>180</v>
      </c>
      <c r="D1421" s="7"/>
      <c r="E1421" s="7"/>
      <c r="F1421" s="7"/>
      <c r="G1421" s="7"/>
      <c r="H1421" s="7"/>
      <c r="I1421" s="31"/>
      <c r="J1421" s="6"/>
      <c r="K1421" s="8">
        <f>C1415-SUM(K1418:K1420)</f>
        <v>157.5</v>
      </c>
      <c r="N1421" s="24" t="s">
        <v>1967</v>
      </c>
      <c r="R1421">
        <v>1420</v>
      </c>
    </row>
    <row r="1422" spans="1:18" s="13" customFormat="1" ht="7.5" customHeight="1" thickBot="1" x14ac:dyDescent="0.25">
      <c r="A1422" s="34"/>
      <c r="N1422" s="24" t="s">
        <v>1967</v>
      </c>
      <c r="R1422">
        <v>1421</v>
      </c>
    </row>
    <row r="1423" spans="1:18" ht="17.25" thickTop="1" thickBot="1" x14ac:dyDescent="0.3">
      <c r="A1423" s="30">
        <v>130</v>
      </c>
      <c r="B1423" s="30"/>
      <c r="G1423" t="s">
        <v>333</v>
      </c>
      <c r="J1423" s="33">
        <v>25</v>
      </c>
      <c r="K1423" t="s">
        <v>334</v>
      </c>
      <c r="L1423" s="79">
        <f>J1423/C1424</f>
        <v>2</v>
      </c>
      <c r="N1423" t="s">
        <v>1975</v>
      </c>
      <c r="R1423">
        <v>1422</v>
      </c>
    </row>
    <row r="1424" spans="1:18" ht="16.5" thickTop="1" thickBot="1" x14ac:dyDescent="0.25">
      <c r="A1424" s="1">
        <f>A1423</f>
        <v>130</v>
      </c>
      <c r="B1424" s="27" t="s">
        <v>1080</v>
      </c>
      <c r="C1424" s="9">
        <v>12.5</v>
      </c>
      <c r="D1424" t="s">
        <v>63</v>
      </c>
      <c r="G1424" t="s">
        <v>332</v>
      </c>
      <c r="J1424">
        <f>C1425/(J1423/C1424)</f>
        <v>100</v>
      </c>
      <c r="K1424" s="11"/>
      <c r="N1424" t="s">
        <v>1975</v>
      </c>
      <c r="R1424">
        <v>1423</v>
      </c>
    </row>
    <row r="1425" spans="1:18" ht="14.25" thickTop="1" thickBot="1" x14ac:dyDescent="0.25">
      <c r="B1425" t="s">
        <v>55</v>
      </c>
      <c r="C1425" s="9">
        <v>200</v>
      </c>
      <c r="D1425" t="s">
        <v>53</v>
      </c>
      <c r="K1425" s="12"/>
      <c r="N1425" t="s">
        <v>1975</v>
      </c>
      <c r="R1425">
        <v>1424</v>
      </c>
    </row>
    <row r="1426" spans="1:18" ht="4.5" customHeight="1" thickTop="1" x14ac:dyDescent="0.2">
      <c r="N1426" t="s">
        <v>1975</v>
      </c>
      <c r="R1426">
        <v>1425</v>
      </c>
    </row>
    <row r="1427" spans="1:18" ht="13.5" thickBot="1" x14ac:dyDescent="0.25">
      <c r="C1427" s="4" t="s">
        <v>56</v>
      </c>
      <c r="D1427" s="18"/>
      <c r="E1427" s="4" t="s">
        <v>69</v>
      </c>
      <c r="F1427" s="19"/>
      <c r="G1427" s="4" t="s">
        <v>70</v>
      </c>
      <c r="H1427" s="19"/>
      <c r="I1427" s="20" t="s">
        <v>60</v>
      </c>
      <c r="J1427" s="21" t="s">
        <v>62</v>
      </c>
      <c r="K1427" s="22" t="s">
        <v>64</v>
      </c>
      <c r="N1427" t="s">
        <v>1975</v>
      </c>
      <c r="R1427">
        <v>1426</v>
      </c>
    </row>
    <row r="1428" spans="1:18" ht="16.5" thickTop="1" thickBot="1" x14ac:dyDescent="0.3">
      <c r="A1428" s="1">
        <v>422</v>
      </c>
      <c r="B1428" t="s">
        <v>1059</v>
      </c>
      <c r="C1428" s="14">
        <v>100</v>
      </c>
      <c r="D1428" s="7" t="s">
        <v>59</v>
      </c>
      <c r="E1428" s="25">
        <f>$G1428*C1424</f>
        <v>10</v>
      </c>
      <c r="F1428" s="3" t="s">
        <v>59</v>
      </c>
      <c r="G1428" s="17">
        <v>0.8</v>
      </c>
      <c r="H1428" s="3" t="s">
        <v>59</v>
      </c>
      <c r="I1428" s="64">
        <f>E1428*C1425</f>
        <v>2000</v>
      </c>
      <c r="J1428" s="65" t="s">
        <v>61</v>
      </c>
      <c r="K1428" s="8">
        <f>I1428/C1428</f>
        <v>20</v>
      </c>
      <c r="N1428" t="s">
        <v>1975</v>
      </c>
      <c r="R1428">
        <v>1427</v>
      </c>
    </row>
    <row r="1429" spans="1:18" ht="16.5" thickTop="1" thickBot="1" x14ac:dyDescent="0.3">
      <c r="A1429" s="1">
        <v>423</v>
      </c>
      <c r="B1429" t="s">
        <v>1061</v>
      </c>
      <c r="C1429" s="14">
        <v>100</v>
      </c>
      <c r="D1429" s="7" t="s">
        <v>59</v>
      </c>
      <c r="E1429" s="25">
        <f>$G1429*C1424</f>
        <v>10</v>
      </c>
      <c r="F1429" s="3" t="s">
        <v>59</v>
      </c>
      <c r="G1429" s="17">
        <v>0.8</v>
      </c>
      <c r="H1429" s="3" t="s">
        <v>59</v>
      </c>
      <c r="I1429" s="66">
        <f>E1429*C1425</f>
        <v>2000</v>
      </c>
      <c r="J1429" s="10" t="s">
        <v>61</v>
      </c>
      <c r="K1429" s="8">
        <f>I1429/C1429</f>
        <v>20</v>
      </c>
      <c r="N1429" t="s">
        <v>1975</v>
      </c>
      <c r="R1429">
        <v>1428</v>
      </c>
    </row>
    <row r="1430" spans="1:18" ht="16.5" thickTop="1" thickBot="1" x14ac:dyDescent="0.3">
      <c r="A1430" s="90">
        <v>431</v>
      </c>
      <c r="B1430" s="99" t="s">
        <v>1084</v>
      </c>
      <c r="C1430" s="14">
        <v>100</v>
      </c>
      <c r="D1430" s="7" t="s">
        <v>59</v>
      </c>
      <c r="E1430" s="26">
        <f>$G1430*C1424</f>
        <v>1.25</v>
      </c>
      <c r="F1430" s="3" t="s">
        <v>59</v>
      </c>
      <c r="G1430" s="9">
        <v>0.1</v>
      </c>
      <c r="H1430" s="3" t="s">
        <v>59</v>
      </c>
      <c r="I1430" s="67">
        <f>E1430*C1425</f>
        <v>250</v>
      </c>
      <c r="J1430" s="60" t="s">
        <v>61</v>
      </c>
      <c r="K1430" s="15">
        <f>I1430/C1430</f>
        <v>2.5</v>
      </c>
      <c r="N1430" t="s">
        <v>1975</v>
      </c>
      <c r="R1430">
        <v>1429</v>
      </c>
    </row>
    <row r="1431" spans="1:18" ht="15.75" thickTop="1" x14ac:dyDescent="0.25">
      <c r="B1431" t="s">
        <v>180</v>
      </c>
      <c r="D1431" s="7"/>
      <c r="E1431" s="7"/>
      <c r="F1431" s="7"/>
      <c r="G1431" s="7"/>
      <c r="H1431" s="7"/>
      <c r="I1431" s="31"/>
      <c r="J1431" s="6"/>
      <c r="K1431" s="8">
        <f>C1425-SUM(K1428:K1430)</f>
        <v>157.5</v>
      </c>
      <c r="N1431" t="s">
        <v>1975</v>
      </c>
      <c r="R1431">
        <v>1430</v>
      </c>
    </row>
    <row r="1432" spans="1:18" s="13" customFormat="1" ht="7.5" customHeight="1" thickBot="1" x14ac:dyDescent="0.25">
      <c r="A1432" s="34"/>
      <c r="N1432" t="s">
        <v>1975</v>
      </c>
      <c r="R1432">
        <v>1431</v>
      </c>
    </row>
    <row r="1433" spans="1:18" ht="17.25" thickTop="1" thickBot="1" x14ac:dyDescent="0.3">
      <c r="A1433" s="30">
        <v>131</v>
      </c>
      <c r="B1433" s="30"/>
      <c r="G1433" t="s">
        <v>333</v>
      </c>
      <c r="J1433" s="33">
        <v>25</v>
      </c>
      <c r="K1433" t="s">
        <v>334</v>
      </c>
      <c r="L1433" s="79">
        <f>J1433/C1434</f>
        <v>2</v>
      </c>
      <c r="N1433" t="s">
        <v>1975</v>
      </c>
      <c r="R1433">
        <v>1432</v>
      </c>
    </row>
    <row r="1434" spans="1:18" ht="16.5" thickTop="1" thickBot="1" x14ac:dyDescent="0.25">
      <c r="A1434" s="1">
        <f>A1433</f>
        <v>131</v>
      </c>
      <c r="B1434" s="27" t="s">
        <v>1081</v>
      </c>
      <c r="C1434" s="9">
        <v>12.5</v>
      </c>
      <c r="D1434" t="s">
        <v>63</v>
      </c>
      <c r="G1434" t="s">
        <v>332</v>
      </c>
      <c r="J1434">
        <f>C1435/(J1433/C1434)</f>
        <v>100</v>
      </c>
      <c r="K1434" s="11"/>
      <c r="N1434" t="s">
        <v>1975</v>
      </c>
      <c r="R1434">
        <v>1433</v>
      </c>
    </row>
    <row r="1435" spans="1:18" ht="14.25" thickTop="1" thickBot="1" x14ac:dyDescent="0.25">
      <c r="B1435" t="s">
        <v>55</v>
      </c>
      <c r="C1435" s="9">
        <v>200</v>
      </c>
      <c r="D1435" t="s">
        <v>53</v>
      </c>
      <c r="K1435" s="12"/>
      <c r="N1435" t="s">
        <v>1975</v>
      </c>
      <c r="R1435">
        <v>1434</v>
      </c>
    </row>
    <row r="1436" spans="1:18" ht="4.5" customHeight="1" thickTop="1" x14ac:dyDescent="0.2">
      <c r="N1436" t="s">
        <v>1975</v>
      </c>
      <c r="R1436">
        <v>1435</v>
      </c>
    </row>
    <row r="1437" spans="1:18" ht="13.5" thickBot="1" x14ac:dyDescent="0.25">
      <c r="C1437" s="4" t="s">
        <v>56</v>
      </c>
      <c r="D1437" s="18"/>
      <c r="E1437" s="4" t="s">
        <v>69</v>
      </c>
      <c r="F1437" s="19"/>
      <c r="G1437" s="4" t="s">
        <v>70</v>
      </c>
      <c r="H1437" s="19"/>
      <c r="I1437" s="20" t="s">
        <v>60</v>
      </c>
      <c r="J1437" s="21" t="s">
        <v>62</v>
      </c>
      <c r="K1437" s="22" t="s">
        <v>64</v>
      </c>
      <c r="N1437" t="s">
        <v>1975</v>
      </c>
      <c r="R1437">
        <v>1436</v>
      </c>
    </row>
    <row r="1438" spans="1:18" ht="16.5" thickTop="1" thickBot="1" x14ac:dyDescent="0.3">
      <c r="A1438" s="1">
        <v>424</v>
      </c>
      <c r="B1438" t="s">
        <v>1063</v>
      </c>
      <c r="C1438" s="14">
        <v>100</v>
      </c>
      <c r="D1438" s="7" t="s">
        <v>59</v>
      </c>
      <c r="E1438" s="25">
        <f>$G1438*C1434</f>
        <v>10</v>
      </c>
      <c r="F1438" s="3" t="s">
        <v>59</v>
      </c>
      <c r="G1438" s="17">
        <v>0.8</v>
      </c>
      <c r="H1438" s="3" t="s">
        <v>59</v>
      </c>
      <c r="I1438" s="64">
        <f>E1438*C1435</f>
        <v>2000</v>
      </c>
      <c r="J1438" s="65" t="s">
        <v>61</v>
      </c>
      <c r="K1438" s="8">
        <f>I1438/C1438</f>
        <v>20</v>
      </c>
      <c r="N1438" t="s">
        <v>1975</v>
      </c>
      <c r="R1438">
        <v>1437</v>
      </c>
    </row>
    <row r="1439" spans="1:18" ht="16.5" thickTop="1" thickBot="1" x14ac:dyDescent="0.3">
      <c r="A1439" s="1">
        <v>425</v>
      </c>
      <c r="B1439" t="s">
        <v>1065</v>
      </c>
      <c r="C1439" s="14">
        <v>100</v>
      </c>
      <c r="D1439" s="7" t="s">
        <v>59</v>
      </c>
      <c r="E1439" s="25">
        <f>$G1439*C1434</f>
        <v>10</v>
      </c>
      <c r="F1439" s="3" t="s">
        <v>59</v>
      </c>
      <c r="G1439" s="17">
        <v>0.8</v>
      </c>
      <c r="H1439" s="3" t="s">
        <v>59</v>
      </c>
      <c r="I1439" s="66">
        <f>E1439*C1435</f>
        <v>2000</v>
      </c>
      <c r="J1439" s="10" t="s">
        <v>61</v>
      </c>
      <c r="K1439" s="8">
        <f>I1439/C1439</f>
        <v>20</v>
      </c>
      <c r="N1439" t="s">
        <v>1975</v>
      </c>
      <c r="R1439">
        <v>1438</v>
      </c>
    </row>
    <row r="1440" spans="1:18" ht="16.5" thickTop="1" thickBot="1" x14ac:dyDescent="0.3">
      <c r="A1440" s="90">
        <v>429</v>
      </c>
      <c r="B1440" s="99" t="s">
        <v>1086</v>
      </c>
      <c r="C1440" s="14">
        <v>100</v>
      </c>
      <c r="D1440" s="7" t="s">
        <v>59</v>
      </c>
      <c r="E1440" s="26">
        <f>$G1440*C1434</f>
        <v>1.25</v>
      </c>
      <c r="F1440" s="3" t="s">
        <v>59</v>
      </c>
      <c r="G1440" s="9">
        <v>0.1</v>
      </c>
      <c r="H1440" s="3" t="s">
        <v>59</v>
      </c>
      <c r="I1440" s="67">
        <f>E1440*C1435</f>
        <v>250</v>
      </c>
      <c r="J1440" s="60" t="s">
        <v>61</v>
      </c>
      <c r="K1440" s="15">
        <f>I1440/C1440</f>
        <v>2.5</v>
      </c>
      <c r="N1440" t="s">
        <v>1975</v>
      </c>
      <c r="R1440">
        <v>1439</v>
      </c>
    </row>
    <row r="1441" spans="1:18" ht="15.75" thickTop="1" x14ac:dyDescent="0.25">
      <c r="B1441" t="s">
        <v>180</v>
      </c>
      <c r="D1441" s="7"/>
      <c r="E1441" s="7"/>
      <c r="F1441" s="7"/>
      <c r="G1441" s="7"/>
      <c r="H1441" s="7"/>
      <c r="I1441" s="31"/>
      <c r="J1441" s="6"/>
      <c r="K1441" s="8">
        <f>C1435-SUM(K1438:K1440)</f>
        <v>157.5</v>
      </c>
      <c r="N1441" t="s">
        <v>1975</v>
      </c>
      <c r="R1441">
        <v>1440</v>
      </c>
    </row>
    <row r="1442" spans="1:18" s="13" customFormat="1" ht="7.5" customHeight="1" thickBot="1" x14ac:dyDescent="0.25">
      <c r="A1442" s="34"/>
      <c r="N1442" t="s">
        <v>1975</v>
      </c>
      <c r="R1442">
        <v>1441</v>
      </c>
    </row>
    <row r="1443" spans="1:18" ht="17.25" thickTop="1" thickBot="1" x14ac:dyDescent="0.3">
      <c r="A1443" s="30">
        <v>132</v>
      </c>
      <c r="B1443" s="30"/>
      <c r="G1443" t="s">
        <v>333</v>
      </c>
      <c r="J1443" s="33">
        <v>25</v>
      </c>
      <c r="K1443" t="s">
        <v>334</v>
      </c>
      <c r="L1443" s="79">
        <f>J1443/C1444</f>
        <v>2</v>
      </c>
      <c r="N1443" t="s">
        <v>1975</v>
      </c>
      <c r="R1443">
        <v>1442</v>
      </c>
    </row>
    <row r="1444" spans="1:18" ht="16.5" thickTop="1" thickBot="1" x14ac:dyDescent="0.25">
      <c r="A1444" s="1">
        <f>A1443</f>
        <v>132</v>
      </c>
      <c r="B1444" s="27" t="s">
        <v>1082</v>
      </c>
      <c r="C1444" s="9">
        <v>12.5</v>
      </c>
      <c r="D1444" t="s">
        <v>63</v>
      </c>
      <c r="G1444" t="s">
        <v>332</v>
      </c>
      <c r="J1444">
        <f>C1445/(J1443/C1444)</f>
        <v>100</v>
      </c>
      <c r="K1444" s="11"/>
      <c r="N1444" t="s">
        <v>1975</v>
      </c>
      <c r="R1444">
        <v>1443</v>
      </c>
    </row>
    <row r="1445" spans="1:18" ht="14.25" thickTop="1" thickBot="1" x14ac:dyDescent="0.25">
      <c r="B1445" t="s">
        <v>55</v>
      </c>
      <c r="C1445" s="9">
        <v>200</v>
      </c>
      <c r="D1445" t="s">
        <v>53</v>
      </c>
      <c r="K1445" s="12"/>
      <c r="N1445" t="s">
        <v>1975</v>
      </c>
      <c r="R1445">
        <v>1444</v>
      </c>
    </row>
    <row r="1446" spans="1:18" ht="4.5" customHeight="1" thickTop="1" x14ac:dyDescent="0.2">
      <c r="N1446" t="s">
        <v>1975</v>
      </c>
      <c r="R1446">
        <v>1445</v>
      </c>
    </row>
    <row r="1447" spans="1:18" ht="13.5" thickBot="1" x14ac:dyDescent="0.25">
      <c r="C1447" s="4" t="s">
        <v>56</v>
      </c>
      <c r="D1447" s="18"/>
      <c r="E1447" s="4" t="s">
        <v>69</v>
      </c>
      <c r="F1447" s="19"/>
      <c r="G1447" s="4" t="s">
        <v>70</v>
      </c>
      <c r="H1447" s="19"/>
      <c r="I1447" s="20" t="s">
        <v>60</v>
      </c>
      <c r="J1447" s="21" t="s">
        <v>62</v>
      </c>
      <c r="K1447" s="22" t="s">
        <v>64</v>
      </c>
      <c r="N1447" t="s">
        <v>1975</v>
      </c>
      <c r="R1447">
        <v>1446</v>
      </c>
    </row>
    <row r="1448" spans="1:18" ht="16.5" thickTop="1" thickBot="1" x14ac:dyDescent="0.3">
      <c r="A1448" s="1">
        <v>426</v>
      </c>
      <c r="B1448" t="s">
        <v>1067</v>
      </c>
      <c r="C1448" s="14">
        <v>100</v>
      </c>
      <c r="D1448" s="7" t="s">
        <v>59</v>
      </c>
      <c r="E1448" s="25">
        <f>$G1448*C1444</f>
        <v>10</v>
      </c>
      <c r="F1448" s="3" t="s">
        <v>59</v>
      </c>
      <c r="G1448" s="17">
        <v>0.8</v>
      </c>
      <c r="H1448" s="3" t="s">
        <v>59</v>
      </c>
      <c r="I1448" s="64">
        <f>E1448*C1445</f>
        <v>2000</v>
      </c>
      <c r="J1448" s="65" t="s">
        <v>61</v>
      </c>
      <c r="K1448" s="8">
        <f>I1448/C1448</f>
        <v>20</v>
      </c>
      <c r="N1448" t="s">
        <v>1975</v>
      </c>
      <c r="R1448">
        <v>1447</v>
      </c>
    </row>
    <row r="1449" spans="1:18" ht="16.5" thickTop="1" thickBot="1" x14ac:dyDescent="0.3">
      <c r="A1449" s="1">
        <v>427</v>
      </c>
      <c r="B1449" t="s">
        <v>1069</v>
      </c>
      <c r="C1449" s="14">
        <v>100</v>
      </c>
      <c r="D1449" s="7" t="s">
        <v>59</v>
      </c>
      <c r="E1449" s="25">
        <f>$G1449*C1444</f>
        <v>10</v>
      </c>
      <c r="F1449" s="3" t="s">
        <v>59</v>
      </c>
      <c r="G1449" s="17">
        <v>0.8</v>
      </c>
      <c r="H1449" s="3" t="s">
        <v>59</v>
      </c>
      <c r="I1449" s="66">
        <f>E1449*C1445</f>
        <v>2000</v>
      </c>
      <c r="J1449" s="10" t="s">
        <v>61</v>
      </c>
      <c r="K1449" s="8">
        <f>I1449/C1449</f>
        <v>20</v>
      </c>
      <c r="N1449" t="s">
        <v>1975</v>
      </c>
      <c r="R1449">
        <v>1448</v>
      </c>
    </row>
    <row r="1450" spans="1:18" ht="16.5" thickTop="1" thickBot="1" x14ac:dyDescent="0.3">
      <c r="A1450" s="90">
        <v>428</v>
      </c>
      <c r="B1450" s="99" t="s">
        <v>1083</v>
      </c>
      <c r="C1450" s="14">
        <v>100</v>
      </c>
      <c r="D1450" s="7" t="s">
        <v>59</v>
      </c>
      <c r="E1450" s="26">
        <f>$G1450*C1444</f>
        <v>1.25</v>
      </c>
      <c r="F1450" s="3" t="s">
        <v>59</v>
      </c>
      <c r="G1450" s="9">
        <v>0.1</v>
      </c>
      <c r="H1450" s="3" t="s">
        <v>59</v>
      </c>
      <c r="I1450" s="67">
        <f>E1450*C1445</f>
        <v>250</v>
      </c>
      <c r="J1450" s="60" t="s">
        <v>61</v>
      </c>
      <c r="K1450" s="15">
        <f>I1450/C1450</f>
        <v>2.5</v>
      </c>
      <c r="N1450" t="s">
        <v>1975</v>
      </c>
      <c r="R1450">
        <v>1449</v>
      </c>
    </row>
    <row r="1451" spans="1:18" ht="15.75" thickTop="1" x14ac:dyDescent="0.25">
      <c r="B1451" t="s">
        <v>180</v>
      </c>
      <c r="D1451" s="7"/>
      <c r="E1451" s="7"/>
      <c r="F1451" s="7"/>
      <c r="G1451" s="7"/>
      <c r="H1451" s="7"/>
      <c r="I1451" s="31"/>
      <c r="J1451" s="6"/>
      <c r="K1451" s="8">
        <f>C1445-SUM(K1448:K1450)</f>
        <v>157.5</v>
      </c>
      <c r="N1451" t="s">
        <v>1975</v>
      </c>
      <c r="R1451">
        <v>1450</v>
      </c>
    </row>
    <row r="1452" spans="1:18" s="13" customFormat="1" ht="7.5" customHeight="1" thickBot="1" x14ac:dyDescent="0.25">
      <c r="A1452" s="34"/>
      <c r="N1452" t="s">
        <v>1975</v>
      </c>
      <c r="R1452">
        <v>1451</v>
      </c>
    </row>
    <row r="1453" spans="1:18" ht="17.25" thickTop="1" thickBot="1" x14ac:dyDescent="0.3">
      <c r="A1453" s="30">
        <v>133</v>
      </c>
      <c r="B1453" s="30"/>
      <c r="G1453" t="s">
        <v>333</v>
      </c>
      <c r="J1453" s="33">
        <v>25</v>
      </c>
      <c r="K1453" t="s">
        <v>334</v>
      </c>
      <c r="L1453" s="79">
        <f>J1453/C1454</f>
        <v>2</v>
      </c>
      <c r="N1453" s="24" t="s">
        <v>884</v>
      </c>
      <c r="R1453">
        <v>1452</v>
      </c>
    </row>
    <row r="1454" spans="1:18" ht="16.5" thickTop="1" thickBot="1" x14ac:dyDescent="0.25">
      <c r="A1454" s="1">
        <f>A1453</f>
        <v>133</v>
      </c>
      <c r="B1454" s="27" t="s">
        <v>1005</v>
      </c>
      <c r="C1454" s="9">
        <v>12.5</v>
      </c>
      <c r="D1454" t="s">
        <v>63</v>
      </c>
      <c r="G1454" t="s">
        <v>332</v>
      </c>
      <c r="J1454">
        <f>C1455/(J1453/C1454)</f>
        <v>400</v>
      </c>
      <c r="K1454" s="11"/>
      <c r="N1454" s="24" t="s">
        <v>884</v>
      </c>
      <c r="R1454">
        <v>1453</v>
      </c>
    </row>
    <row r="1455" spans="1:18" ht="14.25" thickTop="1" thickBot="1" x14ac:dyDescent="0.25">
      <c r="B1455" t="s">
        <v>55</v>
      </c>
      <c r="C1455" s="9">
        <v>800</v>
      </c>
      <c r="D1455" t="s">
        <v>53</v>
      </c>
      <c r="K1455" s="12"/>
      <c r="N1455" s="24" t="s">
        <v>884</v>
      </c>
      <c r="R1455">
        <v>1454</v>
      </c>
    </row>
    <row r="1456" spans="1:18" ht="6" customHeight="1" thickTop="1" x14ac:dyDescent="0.2">
      <c r="N1456" s="24" t="s">
        <v>884</v>
      </c>
      <c r="R1456">
        <v>1455</v>
      </c>
    </row>
    <row r="1457" spans="1:18" x14ac:dyDescent="0.2">
      <c r="C1457" s="4" t="s">
        <v>56</v>
      </c>
      <c r="D1457" s="18"/>
      <c r="E1457" s="4" t="s">
        <v>69</v>
      </c>
      <c r="F1457" s="19"/>
      <c r="G1457" s="4" t="s">
        <v>70</v>
      </c>
      <c r="H1457" s="19"/>
      <c r="I1457" s="20" t="s">
        <v>60</v>
      </c>
      <c r="J1457" s="21" t="s">
        <v>62</v>
      </c>
      <c r="K1457" s="22" t="s">
        <v>64</v>
      </c>
      <c r="N1457" s="24" t="s">
        <v>884</v>
      </c>
      <c r="R1457">
        <v>1456</v>
      </c>
    </row>
    <row r="1458" spans="1:18" ht="15.75" thickBot="1" x14ac:dyDescent="0.3">
      <c r="A1458" s="90">
        <v>359</v>
      </c>
      <c r="B1458" s="24" t="s">
        <v>989</v>
      </c>
      <c r="C1458" s="16">
        <v>200</v>
      </c>
      <c r="D1458" s="7" t="s">
        <v>59</v>
      </c>
      <c r="E1458" s="25">
        <f>$G1458*C1454</f>
        <v>10</v>
      </c>
      <c r="F1458" s="3" t="s">
        <v>59</v>
      </c>
      <c r="G1458" s="17">
        <v>0.8</v>
      </c>
      <c r="H1458" s="3" t="s">
        <v>59</v>
      </c>
      <c r="I1458" s="23">
        <f>E1458*C1455</f>
        <v>8000</v>
      </c>
      <c r="J1458" s="10" t="s">
        <v>61</v>
      </c>
      <c r="K1458" s="8">
        <f>I1458/C1458</f>
        <v>40</v>
      </c>
      <c r="N1458" s="24" t="s">
        <v>884</v>
      </c>
      <c r="R1458">
        <v>1457</v>
      </c>
    </row>
    <row r="1459" spans="1:18" ht="16.5" thickTop="1" thickBot="1" x14ac:dyDescent="0.3">
      <c r="A1459" s="90">
        <v>360</v>
      </c>
      <c r="B1459" s="24" t="s">
        <v>990</v>
      </c>
      <c r="C1459" s="14">
        <v>200</v>
      </c>
      <c r="D1459" s="7" t="s">
        <v>59</v>
      </c>
      <c r="E1459" s="25">
        <f>$G1459*C1454</f>
        <v>10</v>
      </c>
      <c r="F1459" s="3" t="s">
        <v>59</v>
      </c>
      <c r="G1459" s="17">
        <v>0.8</v>
      </c>
      <c r="H1459" s="3" t="s">
        <v>59</v>
      </c>
      <c r="I1459" s="23">
        <f>E1459*C1455</f>
        <v>8000</v>
      </c>
      <c r="J1459" s="10" t="s">
        <v>61</v>
      </c>
      <c r="K1459" s="8">
        <f>I1459/C1459</f>
        <v>40</v>
      </c>
      <c r="N1459" s="24" t="s">
        <v>884</v>
      </c>
      <c r="R1459">
        <v>1458</v>
      </c>
    </row>
    <row r="1460" spans="1:18" ht="16.5" thickTop="1" thickBot="1" x14ac:dyDescent="0.3">
      <c r="A1460" s="90">
        <v>363</v>
      </c>
      <c r="B1460" s="78" t="s">
        <v>992</v>
      </c>
      <c r="C1460" s="14">
        <v>100</v>
      </c>
      <c r="D1460" s="7" t="s">
        <v>59</v>
      </c>
      <c r="E1460" s="26">
        <f>$G1460*C1454</f>
        <v>1.25</v>
      </c>
      <c r="F1460" s="3" t="s">
        <v>59</v>
      </c>
      <c r="G1460" s="9">
        <v>0.1</v>
      </c>
      <c r="H1460" s="3" t="s">
        <v>59</v>
      </c>
      <c r="I1460" s="23">
        <f>E1460*C1455</f>
        <v>1000</v>
      </c>
      <c r="J1460" s="10" t="s">
        <v>61</v>
      </c>
      <c r="K1460" s="15">
        <f>I1460/C1460</f>
        <v>10</v>
      </c>
      <c r="N1460" s="24" t="s">
        <v>884</v>
      </c>
      <c r="R1460">
        <v>1459</v>
      </c>
    </row>
    <row r="1461" spans="1:18" ht="16.5" thickTop="1" thickBot="1" x14ac:dyDescent="0.3">
      <c r="A1461" s="90">
        <v>402</v>
      </c>
      <c r="B1461" s="78" t="s">
        <v>1001</v>
      </c>
      <c r="C1461" s="14">
        <v>100</v>
      </c>
      <c r="D1461" s="7" t="s">
        <v>59</v>
      </c>
      <c r="E1461" s="26">
        <f>$G1461*C1454</f>
        <v>1.25</v>
      </c>
      <c r="F1461" s="3" t="s">
        <v>59</v>
      </c>
      <c r="G1461" s="9">
        <v>0.1</v>
      </c>
      <c r="H1461" s="3" t="s">
        <v>59</v>
      </c>
      <c r="I1461" s="23">
        <f>E1461*C1455</f>
        <v>1000</v>
      </c>
      <c r="J1461" s="10" t="s">
        <v>61</v>
      </c>
      <c r="K1461" s="15">
        <f>I1461/C1461</f>
        <v>10</v>
      </c>
      <c r="N1461" s="24" t="s">
        <v>884</v>
      </c>
      <c r="R1461">
        <v>1460</v>
      </c>
    </row>
    <row r="1462" spans="1:18" ht="16.5" thickTop="1" thickBot="1" x14ac:dyDescent="0.3">
      <c r="A1462" s="91">
        <v>403</v>
      </c>
      <c r="B1462" s="78" t="s">
        <v>1692</v>
      </c>
      <c r="C1462" s="14">
        <v>100</v>
      </c>
      <c r="D1462" s="7" t="s">
        <v>59</v>
      </c>
      <c r="E1462" s="26">
        <f>$G1462*C1454</f>
        <v>1.25</v>
      </c>
      <c r="F1462" s="3" t="s">
        <v>59</v>
      </c>
      <c r="G1462" s="35">
        <v>0.1</v>
      </c>
      <c r="H1462" s="3" t="s">
        <v>59</v>
      </c>
      <c r="I1462" s="23">
        <f>E1462*C1455</f>
        <v>1000</v>
      </c>
      <c r="J1462" s="10" t="s">
        <v>61</v>
      </c>
      <c r="K1462" s="15">
        <f>I1462/C1462</f>
        <v>10</v>
      </c>
      <c r="N1462" s="24" t="s">
        <v>884</v>
      </c>
      <c r="R1462">
        <v>1461</v>
      </c>
    </row>
    <row r="1463" spans="1:18" ht="15.75" thickTop="1" x14ac:dyDescent="0.25">
      <c r="B1463" t="s">
        <v>180</v>
      </c>
      <c r="D1463" s="3"/>
      <c r="F1463" s="3"/>
      <c r="H1463" s="3"/>
      <c r="I1463" s="2"/>
      <c r="J1463" s="6"/>
      <c r="K1463" s="8">
        <f>C1455-SUM(K1458:K1462)</f>
        <v>690</v>
      </c>
      <c r="N1463" s="24" t="s">
        <v>884</v>
      </c>
      <c r="R1463">
        <v>1462</v>
      </c>
    </row>
    <row r="1464" spans="1:18" s="13" customFormat="1" ht="6" customHeight="1" thickBot="1" x14ac:dyDescent="0.25">
      <c r="A1464" s="34"/>
      <c r="N1464" s="24" t="s">
        <v>884</v>
      </c>
      <c r="R1464">
        <v>1463</v>
      </c>
    </row>
    <row r="1465" spans="1:18" ht="17.25" thickTop="1" thickBot="1" x14ac:dyDescent="0.3">
      <c r="A1465" s="30">
        <v>134</v>
      </c>
      <c r="B1465" s="30"/>
      <c r="G1465" t="s">
        <v>333</v>
      </c>
      <c r="J1465" s="33">
        <v>25</v>
      </c>
      <c r="K1465" t="s">
        <v>334</v>
      </c>
      <c r="L1465" s="79">
        <f>J1465/C1466</f>
        <v>2</v>
      </c>
      <c r="R1465">
        <v>1464</v>
      </c>
    </row>
    <row r="1466" spans="1:18" ht="16.5" thickTop="1" thickBot="1" x14ac:dyDescent="0.25">
      <c r="A1466" s="1">
        <f>A1465</f>
        <v>134</v>
      </c>
      <c r="B1466" s="27" t="s">
        <v>1111</v>
      </c>
      <c r="C1466" s="9">
        <v>12.5</v>
      </c>
      <c r="D1466" t="s">
        <v>63</v>
      </c>
      <c r="G1466" t="s">
        <v>332</v>
      </c>
      <c r="J1466">
        <f>C1467/(J1465/C1466)</f>
        <v>100</v>
      </c>
      <c r="K1466" s="11"/>
      <c r="R1466">
        <v>1465</v>
      </c>
    </row>
    <row r="1467" spans="1:18" ht="14.25" thickTop="1" thickBot="1" x14ac:dyDescent="0.25">
      <c r="B1467" t="s">
        <v>55</v>
      </c>
      <c r="C1467" s="9">
        <v>200</v>
      </c>
      <c r="D1467" t="s">
        <v>53</v>
      </c>
      <c r="K1467" s="12"/>
      <c r="R1467">
        <v>1466</v>
      </c>
    </row>
    <row r="1468" spans="1:18" ht="4.5" customHeight="1" thickTop="1" x14ac:dyDescent="0.2">
      <c r="R1468">
        <v>1467</v>
      </c>
    </row>
    <row r="1469" spans="1:18" ht="13.5" thickBot="1" x14ac:dyDescent="0.25">
      <c r="C1469" s="4" t="s">
        <v>56</v>
      </c>
      <c r="D1469" s="18"/>
      <c r="E1469" s="4" t="s">
        <v>69</v>
      </c>
      <c r="F1469" s="19"/>
      <c r="G1469" s="4" t="s">
        <v>70</v>
      </c>
      <c r="H1469" s="19"/>
      <c r="I1469" s="20" t="s">
        <v>60</v>
      </c>
      <c r="J1469" s="21" t="s">
        <v>62</v>
      </c>
      <c r="K1469" s="22" t="s">
        <v>64</v>
      </c>
      <c r="R1469">
        <v>1468</v>
      </c>
    </row>
    <row r="1470" spans="1:18" ht="16.5" thickTop="1" thickBot="1" x14ac:dyDescent="0.3">
      <c r="A1470" s="1">
        <v>437</v>
      </c>
      <c r="B1470" t="s">
        <v>1097</v>
      </c>
      <c r="C1470" s="14">
        <v>100</v>
      </c>
      <c r="D1470" s="7" t="s">
        <v>59</v>
      </c>
      <c r="E1470" s="25">
        <f>$G1470*C1466</f>
        <v>10</v>
      </c>
      <c r="F1470" s="3" t="s">
        <v>59</v>
      </c>
      <c r="G1470" s="17">
        <v>0.8</v>
      </c>
      <c r="H1470" s="3" t="s">
        <v>59</v>
      </c>
      <c r="I1470" s="64">
        <f>E1470*C1467</f>
        <v>2000</v>
      </c>
      <c r="J1470" s="65" t="s">
        <v>61</v>
      </c>
      <c r="K1470" s="8">
        <f>I1470/C1470</f>
        <v>20</v>
      </c>
      <c r="N1470">
        <v>0.4</v>
      </c>
      <c r="R1470">
        <v>1469</v>
      </c>
    </row>
    <row r="1471" spans="1:18" ht="16.5" thickTop="1" thickBot="1" x14ac:dyDescent="0.3">
      <c r="A1471" s="1">
        <v>438</v>
      </c>
      <c r="B1471" t="s">
        <v>1099</v>
      </c>
      <c r="C1471" s="14">
        <v>100</v>
      </c>
      <c r="D1471" s="7" t="s">
        <v>59</v>
      </c>
      <c r="E1471" s="25">
        <f>$G1471*C1466</f>
        <v>10</v>
      </c>
      <c r="F1471" s="3" t="s">
        <v>59</v>
      </c>
      <c r="G1471" s="17">
        <v>0.8</v>
      </c>
      <c r="H1471" s="3" t="s">
        <v>59</v>
      </c>
      <c r="I1471" s="66">
        <f>E1471*C1467</f>
        <v>2000</v>
      </c>
      <c r="J1471" s="10" t="s">
        <v>61</v>
      </c>
      <c r="K1471" s="8">
        <f>I1471/C1471</f>
        <v>20</v>
      </c>
      <c r="N1471">
        <v>0.4</v>
      </c>
      <c r="R1471">
        <v>1470</v>
      </c>
    </row>
    <row r="1472" spans="1:18" ht="16.5" thickTop="1" thickBot="1" x14ac:dyDescent="0.3">
      <c r="A1472" s="90">
        <v>443</v>
      </c>
      <c r="B1472" s="99" t="s">
        <v>1109</v>
      </c>
      <c r="C1472" s="14">
        <v>100</v>
      </c>
      <c r="D1472" s="7" t="s">
        <v>59</v>
      </c>
      <c r="E1472" s="26">
        <f>$G1472*C1466</f>
        <v>1.25</v>
      </c>
      <c r="F1472" s="3" t="s">
        <v>59</v>
      </c>
      <c r="G1472" s="9">
        <v>0.1</v>
      </c>
      <c r="H1472" s="3" t="s">
        <v>59</v>
      </c>
      <c r="I1472" s="67">
        <f>E1472*C1467</f>
        <v>250</v>
      </c>
      <c r="J1472" s="60" t="s">
        <v>61</v>
      </c>
      <c r="K1472" s="15">
        <f>I1472/C1472</f>
        <v>2.5</v>
      </c>
      <c r="N1472">
        <v>0.2</v>
      </c>
      <c r="R1472">
        <v>1471</v>
      </c>
    </row>
    <row r="1473" spans="1:18" ht="15.75" thickTop="1" x14ac:dyDescent="0.25">
      <c r="B1473" t="s">
        <v>180</v>
      </c>
      <c r="D1473" s="7"/>
      <c r="E1473" s="7"/>
      <c r="F1473" s="7"/>
      <c r="G1473" s="7"/>
      <c r="H1473" s="7"/>
      <c r="I1473" s="31"/>
      <c r="J1473" s="6"/>
      <c r="K1473" s="8">
        <f>C1467-SUM(K1470:K1472)</f>
        <v>157.5</v>
      </c>
      <c r="R1473">
        <v>1472</v>
      </c>
    </row>
    <row r="1474" spans="1:18" s="13" customFormat="1" ht="7.5" customHeight="1" thickBot="1" x14ac:dyDescent="0.25">
      <c r="A1474" s="34"/>
      <c r="R1474">
        <v>1473</v>
      </c>
    </row>
    <row r="1475" spans="1:18" ht="17.25" thickTop="1" thickBot="1" x14ac:dyDescent="0.3">
      <c r="A1475" s="30">
        <v>135</v>
      </c>
      <c r="B1475" s="30"/>
      <c r="G1475" t="s">
        <v>333</v>
      </c>
      <c r="J1475" s="33">
        <v>25</v>
      </c>
      <c r="K1475" t="s">
        <v>334</v>
      </c>
      <c r="L1475" s="79">
        <f>J1475/C1476</f>
        <v>2</v>
      </c>
      <c r="R1475">
        <v>1474</v>
      </c>
    </row>
    <row r="1476" spans="1:18" ht="16.5" thickTop="1" thickBot="1" x14ac:dyDescent="0.25">
      <c r="A1476" s="1">
        <f>A1475</f>
        <v>135</v>
      </c>
      <c r="B1476" s="27" t="s">
        <v>1113</v>
      </c>
      <c r="C1476" s="9">
        <v>12.5</v>
      </c>
      <c r="D1476" t="s">
        <v>63</v>
      </c>
      <c r="G1476" t="s">
        <v>332</v>
      </c>
      <c r="J1476">
        <f>C1477/(J1475/C1476)</f>
        <v>100</v>
      </c>
      <c r="K1476" s="11"/>
      <c r="R1476">
        <v>1475</v>
      </c>
    </row>
    <row r="1477" spans="1:18" ht="14.25" thickTop="1" thickBot="1" x14ac:dyDescent="0.25">
      <c r="B1477" t="s">
        <v>55</v>
      </c>
      <c r="C1477" s="9">
        <v>200</v>
      </c>
      <c r="D1477" t="s">
        <v>334</v>
      </c>
      <c r="K1477" s="12"/>
      <c r="R1477">
        <v>1476</v>
      </c>
    </row>
    <row r="1478" spans="1:18" ht="6.75" customHeight="1" thickTop="1" x14ac:dyDescent="0.2">
      <c r="R1478">
        <v>1477</v>
      </c>
    </row>
    <row r="1479" spans="1:18" ht="29.25" customHeight="1" thickBot="1" x14ac:dyDescent="0.25">
      <c r="C1479" s="487" t="s">
        <v>284</v>
      </c>
      <c r="D1479" s="488"/>
      <c r="E1479" s="489" t="s">
        <v>285</v>
      </c>
      <c r="F1479" s="487"/>
      <c r="G1479" s="490" t="s">
        <v>286</v>
      </c>
      <c r="H1479" s="491"/>
      <c r="I1479" s="20" t="s">
        <v>287</v>
      </c>
      <c r="J1479" s="21"/>
      <c r="K1479" s="39" t="s">
        <v>288</v>
      </c>
      <c r="R1479">
        <v>1478</v>
      </c>
    </row>
    <row r="1480" spans="1:18" ht="16.5" thickTop="1" thickBot="1" x14ac:dyDescent="0.3">
      <c r="A1480" s="1">
        <v>439</v>
      </c>
      <c r="B1480" s="47" t="s">
        <v>1101</v>
      </c>
      <c r="C1480" s="14">
        <v>100</v>
      </c>
      <c r="D1480" s="7" t="s">
        <v>179</v>
      </c>
      <c r="E1480" s="37">
        <f>G1480*C1476</f>
        <v>10</v>
      </c>
      <c r="F1480" s="3" t="s">
        <v>179</v>
      </c>
      <c r="G1480" s="36">
        <v>0.8</v>
      </c>
      <c r="H1480" s="3" t="s">
        <v>179</v>
      </c>
      <c r="I1480" s="23">
        <f>E1480*C1477</f>
        <v>2000</v>
      </c>
      <c r="J1480" s="10" t="s">
        <v>61</v>
      </c>
      <c r="K1480" s="15">
        <f>I1480/C1480</f>
        <v>20</v>
      </c>
      <c r="R1480">
        <v>1479</v>
      </c>
    </row>
    <row r="1481" spans="1:18" ht="16.5" thickTop="1" thickBot="1" x14ac:dyDescent="0.3">
      <c r="A1481" s="1">
        <v>442</v>
      </c>
      <c r="B1481" s="47" t="s">
        <v>1107</v>
      </c>
      <c r="C1481" s="14">
        <v>100</v>
      </c>
      <c r="D1481" s="7" t="s">
        <v>179</v>
      </c>
      <c r="E1481" s="37">
        <f>G1481*C1476</f>
        <v>10</v>
      </c>
      <c r="F1481" s="3" t="s">
        <v>179</v>
      </c>
      <c r="G1481" s="36">
        <v>0.8</v>
      </c>
      <c r="H1481" s="3" t="s">
        <v>179</v>
      </c>
      <c r="I1481" s="23">
        <f>E1481*C1477</f>
        <v>2000</v>
      </c>
      <c r="J1481" s="10" t="s">
        <v>61</v>
      </c>
      <c r="K1481" s="15">
        <f>I1481/C1481</f>
        <v>20</v>
      </c>
      <c r="R1481">
        <v>1480</v>
      </c>
    </row>
    <row r="1482" spans="1:18" ht="15.75" thickTop="1" x14ac:dyDescent="0.25">
      <c r="B1482" t="s">
        <v>180</v>
      </c>
      <c r="D1482" s="3"/>
      <c r="F1482" s="3"/>
      <c r="H1482" s="3"/>
      <c r="I1482" s="2"/>
      <c r="J1482" s="6"/>
      <c r="K1482" s="8">
        <f>C1477-SUM(K1480:K1481)</f>
        <v>160</v>
      </c>
      <c r="R1482">
        <v>1481</v>
      </c>
    </row>
    <row r="1483" spans="1:18" s="13" customFormat="1" ht="6" customHeight="1" thickBot="1" x14ac:dyDescent="0.25">
      <c r="A1483" s="34"/>
      <c r="R1483">
        <v>1482</v>
      </c>
    </row>
    <row r="1484" spans="1:18" ht="17.25" thickTop="1" thickBot="1" x14ac:dyDescent="0.3">
      <c r="A1484" s="30">
        <v>136</v>
      </c>
      <c r="B1484" s="30"/>
      <c r="G1484" t="s">
        <v>333</v>
      </c>
      <c r="J1484" s="33">
        <v>25</v>
      </c>
      <c r="K1484" t="s">
        <v>334</v>
      </c>
      <c r="L1484" s="79">
        <f>J1484/C1485</f>
        <v>2</v>
      </c>
      <c r="R1484">
        <v>1483</v>
      </c>
    </row>
    <row r="1485" spans="1:18" ht="16.5" thickTop="1" thickBot="1" x14ac:dyDescent="0.25">
      <c r="A1485" s="1">
        <f>A1484</f>
        <v>136</v>
      </c>
      <c r="B1485" s="27" t="s">
        <v>1112</v>
      </c>
      <c r="C1485" s="9">
        <v>12.5</v>
      </c>
      <c r="D1485" t="s">
        <v>63</v>
      </c>
      <c r="G1485" t="s">
        <v>332</v>
      </c>
      <c r="J1485">
        <f>C1486/(J1484/C1485)</f>
        <v>100</v>
      </c>
      <c r="K1485" s="11"/>
      <c r="R1485">
        <v>1484</v>
      </c>
    </row>
    <row r="1486" spans="1:18" ht="14.25" thickTop="1" thickBot="1" x14ac:dyDescent="0.25">
      <c r="B1486" t="s">
        <v>55</v>
      </c>
      <c r="C1486" s="9">
        <v>200</v>
      </c>
      <c r="D1486" t="s">
        <v>334</v>
      </c>
      <c r="K1486" s="12"/>
      <c r="R1486">
        <v>1485</v>
      </c>
    </row>
    <row r="1487" spans="1:18" ht="6.75" customHeight="1" thickTop="1" x14ac:dyDescent="0.2">
      <c r="R1487">
        <v>1486</v>
      </c>
    </row>
    <row r="1488" spans="1:18" ht="29.25" customHeight="1" thickBot="1" x14ac:dyDescent="0.25">
      <c r="C1488" s="487" t="s">
        <v>284</v>
      </c>
      <c r="D1488" s="488"/>
      <c r="E1488" s="489" t="s">
        <v>285</v>
      </c>
      <c r="F1488" s="487"/>
      <c r="G1488" s="490" t="s">
        <v>286</v>
      </c>
      <c r="H1488" s="491"/>
      <c r="I1488" s="20" t="s">
        <v>287</v>
      </c>
      <c r="J1488" s="21"/>
      <c r="K1488" s="39" t="s">
        <v>288</v>
      </c>
      <c r="R1488">
        <v>1487</v>
      </c>
    </row>
    <row r="1489" spans="1:18" ht="16.5" thickTop="1" thickBot="1" x14ac:dyDescent="0.3">
      <c r="A1489" s="1">
        <v>440</v>
      </c>
      <c r="B1489" s="47" t="s">
        <v>1103</v>
      </c>
      <c r="C1489" s="14">
        <v>100</v>
      </c>
      <c r="D1489" s="7" t="s">
        <v>179</v>
      </c>
      <c r="E1489" s="37">
        <f>G1489*C1485</f>
        <v>10</v>
      </c>
      <c r="F1489" s="3" t="s">
        <v>179</v>
      </c>
      <c r="G1489" s="36">
        <v>0.8</v>
      </c>
      <c r="H1489" s="3" t="s">
        <v>179</v>
      </c>
      <c r="I1489" s="23">
        <f>E1489*C1486</f>
        <v>2000</v>
      </c>
      <c r="J1489" s="10" t="s">
        <v>61</v>
      </c>
      <c r="K1489" s="15">
        <f>I1489/C1489</f>
        <v>20</v>
      </c>
      <c r="R1489">
        <v>1488</v>
      </c>
    </row>
    <row r="1490" spans="1:18" ht="16.5" thickTop="1" thickBot="1" x14ac:dyDescent="0.3">
      <c r="A1490" s="1">
        <v>441</v>
      </c>
      <c r="B1490" s="47" t="s">
        <v>1105</v>
      </c>
      <c r="C1490" s="14">
        <v>100</v>
      </c>
      <c r="D1490" s="7" t="s">
        <v>179</v>
      </c>
      <c r="E1490" s="37">
        <f>G1490*C1485</f>
        <v>10</v>
      </c>
      <c r="F1490" s="3" t="s">
        <v>179</v>
      </c>
      <c r="G1490" s="36">
        <v>0.8</v>
      </c>
      <c r="H1490" s="3" t="s">
        <v>179</v>
      </c>
      <c r="I1490" s="23">
        <f>E1490*C1486</f>
        <v>2000</v>
      </c>
      <c r="J1490" s="10" t="s">
        <v>61</v>
      </c>
      <c r="K1490" s="15">
        <f>I1490/C1490</f>
        <v>20</v>
      </c>
      <c r="R1490">
        <v>1489</v>
      </c>
    </row>
    <row r="1491" spans="1:18" ht="15.75" thickTop="1" x14ac:dyDescent="0.25">
      <c r="B1491" t="s">
        <v>180</v>
      </c>
      <c r="D1491" s="3"/>
      <c r="F1491" s="3"/>
      <c r="H1491" s="3"/>
      <c r="I1491" s="2"/>
      <c r="J1491" s="6"/>
      <c r="K1491" s="8">
        <f>C1486-SUM(K1489:K1490)</f>
        <v>160</v>
      </c>
      <c r="R1491">
        <v>1490</v>
      </c>
    </row>
    <row r="1492" spans="1:18" s="13" customFormat="1" ht="6" customHeight="1" thickBot="1" x14ac:dyDescent="0.25">
      <c r="A1492" s="34"/>
      <c r="R1492">
        <v>1491</v>
      </c>
    </row>
    <row r="1493" spans="1:18" ht="17.25" thickTop="1" thickBot="1" x14ac:dyDescent="0.3">
      <c r="A1493" s="30">
        <v>137</v>
      </c>
      <c r="B1493" s="30"/>
      <c r="G1493" t="s">
        <v>333</v>
      </c>
      <c r="J1493" s="33">
        <v>25</v>
      </c>
      <c r="K1493" t="s">
        <v>334</v>
      </c>
      <c r="L1493" s="79">
        <f>J1493/C1494</f>
        <v>2</v>
      </c>
      <c r="R1493">
        <v>1492</v>
      </c>
    </row>
    <row r="1494" spans="1:18" ht="16.5" thickTop="1" thickBot="1" x14ac:dyDescent="0.25">
      <c r="A1494" s="1">
        <f>A1493</f>
        <v>137</v>
      </c>
      <c r="B1494" s="27" t="s">
        <v>1114</v>
      </c>
      <c r="C1494" s="9">
        <v>12.5</v>
      </c>
      <c r="D1494" t="s">
        <v>63</v>
      </c>
      <c r="G1494" t="s">
        <v>332</v>
      </c>
      <c r="J1494">
        <f>C1495/(J1493/C1494)</f>
        <v>100</v>
      </c>
      <c r="K1494" s="11"/>
      <c r="R1494">
        <v>1493</v>
      </c>
    </row>
    <row r="1495" spans="1:18" ht="14.25" thickTop="1" thickBot="1" x14ac:dyDescent="0.25">
      <c r="B1495" t="s">
        <v>55</v>
      </c>
      <c r="C1495" s="9">
        <v>200</v>
      </c>
      <c r="D1495" t="s">
        <v>53</v>
      </c>
      <c r="K1495" s="12"/>
      <c r="R1495">
        <v>1494</v>
      </c>
    </row>
    <row r="1496" spans="1:18" ht="4.5" customHeight="1" thickTop="1" x14ac:dyDescent="0.2">
      <c r="R1496">
        <v>1495</v>
      </c>
    </row>
    <row r="1497" spans="1:18" ht="13.5" thickBot="1" x14ac:dyDescent="0.25">
      <c r="C1497" s="4" t="s">
        <v>56</v>
      </c>
      <c r="D1497" s="18"/>
      <c r="E1497" s="4" t="s">
        <v>69</v>
      </c>
      <c r="F1497" s="19"/>
      <c r="G1497" s="4" t="s">
        <v>70</v>
      </c>
      <c r="H1497" s="19"/>
      <c r="I1497" s="20" t="s">
        <v>60</v>
      </c>
      <c r="J1497" s="21" t="s">
        <v>62</v>
      </c>
      <c r="K1497" s="22" t="s">
        <v>64</v>
      </c>
      <c r="R1497">
        <v>1496</v>
      </c>
    </row>
    <row r="1498" spans="1:18" ht="16.5" thickTop="1" thickBot="1" x14ac:dyDescent="0.3">
      <c r="A1498" s="1">
        <v>434</v>
      </c>
      <c r="B1498" t="s">
        <v>1091</v>
      </c>
      <c r="C1498" s="14">
        <v>100</v>
      </c>
      <c r="D1498" s="7" t="s">
        <v>59</v>
      </c>
      <c r="E1498" s="25">
        <f>$G1498*C1494</f>
        <v>10</v>
      </c>
      <c r="F1498" s="3" t="s">
        <v>59</v>
      </c>
      <c r="G1498" s="17">
        <v>0.8</v>
      </c>
      <c r="H1498" s="3" t="s">
        <v>59</v>
      </c>
      <c r="I1498" s="64">
        <f>E1498*C1495</f>
        <v>2000</v>
      </c>
      <c r="J1498" s="65" t="s">
        <v>61</v>
      </c>
      <c r="K1498" s="8">
        <f>I1498/C1498</f>
        <v>20</v>
      </c>
      <c r="R1498">
        <v>1497</v>
      </c>
    </row>
    <row r="1499" spans="1:18" ht="16.5" thickTop="1" thickBot="1" x14ac:dyDescent="0.3">
      <c r="A1499" s="1">
        <v>436</v>
      </c>
      <c r="B1499" t="s">
        <v>1095</v>
      </c>
      <c r="C1499" s="14">
        <v>100</v>
      </c>
      <c r="D1499" s="7" t="s">
        <v>59</v>
      </c>
      <c r="E1499" s="25">
        <f>$G1499*C1494</f>
        <v>10</v>
      </c>
      <c r="F1499" s="3" t="s">
        <v>59</v>
      </c>
      <c r="G1499" s="17">
        <v>0.8</v>
      </c>
      <c r="H1499" s="3" t="s">
        <v>59</v>
      </c>
      <c r="I1499" s="66">
        <f>E1499*C1495</f>
        <v>2000</v>
      </c>
      <c r="J1499" s="10" t="s">
        <v>61</v>
      </c>
      <c r="K1499" s="8">
        <f>I1499/C1499</f>
        <v>20</v>
      </c>
      <c r="R1499">
        <v>1498</v>
      </c>
    </row>
    <row r="1500" spans="1:18" ht="16.5" thickTop="1" thickBot="1" x14ac:dyDescent="0.3">
      <c r="A1500" s="90">
        <v>443</v>
      </c>
      <c r="B1500" s="99" t="s">
        <v>1109</v>
      </c>
      <c r="C1500" s="14">
        <v>100</v>
      </c>
      <c r="D1500" s="7" t="s">
        <v>59</v>
      </c>
      <c r="E1500" s="26">
        <f>$G1500*C1494</f>
        <v>1.25</v>
      </c>
      <c r="F1500" s="3" t="s">
        <v>59</v>
      </c>
      <c r="G1500" s="9">
        <v>0.1</v>
      </c>
      <c r="H1500" s="3" t="s">
        <v>59</v>
      </c>
      <c r="I1500" s="67">
        <f>E1500*C1495</f>
        <v>250</v>
      </c>
      <c r="J1500" s="60" t="s">
        <v>61</v>
      </c>
      <c r="K1500" s="15">
        <f>I1500/C1500</f>
        <v>2.5</v>
      </c>
      <c r="R1500">
        <v>1499</v>
      </c>
    </row>
    <row r="1501" spans="1:18" ht="15.75" thickTop="1" x14ac:dyDescent="0.25">
      <c r="B1501" t="s">
        <v>180</v>
      </c>
      <c r="D1501" s="7"/>
      <c r="E1501" s="7"/>
      <c r="F1501" s="7"/>
      <c r="G1501" s="7"/>
      <c r="H1501" s="7"/>
      <c r="I1501" s="31"/>
      <c r="J1501" s="6"/>
      <c r="K1501" s="8">
        <f>C1495-SUM(K1498:K1500)</f>
        <v>157.5</v>
      </c>
      <c r="R1501">
        <v>1500</v>
      </c>
    </row>
    <row r="1502" spans="1:18" s="13" customFormat="1" ht="7.5" customHeight="1" thickBot="1" x14ac:dyDescent="0.25">
      <c r="A1502" s="34"/>
      <c r="R1502">
        <v>1501</v>
      </c>
    </row>
    <row r="1503" spans="1:18" ht="17.25" thickTop="1" thickBot="1" x14ac:dyDescent="0.3">
      <c r="A1503" s="30">
        <v>138</v>
      </c>
      <c r="B1503" s="30"/>
      <c r="G1503" t="s">
        <v>333</v>
      </c>
      <c r="J1503" s="33">
        <v>25</v>
      </c>
      <c r="K1503" t="s">
        <v>334</v>
      </c>
      <c r="L1503" s="79">
        <f>J1503/C1504</f>
        <v>2</v>
      </c>
      <c r="R1503">
        <v>1502</v>
      </c>
    </row>
    <row r="1504" spans="1:18" ht="16.5" thickTop="1" thickBot="1" x14ac:dyDescent="0.25">
      <c r="A1504" s="1">
        <f>A1503</f>
        <v>138</v>
      </c>
      <c r="B1504" s="27" t="s">
        <v>1116</v>
      </c>
      <c r="C1504" s="9">
        <v>12.5</v>
      </c>
      <c r="D1504" t="s">
        <v>63</v>
      </c>
      <c r="G1504" t="s">
        <v>332</v>
      </c>
      <c r="J1504">
        <f>C1505/(J1503/C1504)</f>
        <v>100</v>
      </c>
      <c r="K1504" s="11"/>
      <c r="R1504">
        <v>1503</v>
      </c>
    </row>
    <row r="1505" spans="1:18" ht="14.25" thickTop="1" thickBot="1" x14ac:dyDescent="0.25">
      <c r="B1505" t="s">
        <v>55</v>
      </c>
      <c r="C1505" s="9">
        <v>200</v>
      </c>
      <c r="D1505" t="s">
        <v>53</v>
      </c>
      <c r="K1505" s="12"/>
      <c r="R1505">
        <v>1504</v>
      </c>
    </row>
    <row r="1506" spans="1:18" ht="4.5" customHeight="1" thickTop="1" x14ac:dyDescent="0.2">
      <c r="R1506">
        <v>1505</v>
      </c>
    </row>
    <row r="1507" spans="1:18" ht="13.5" thickBot="1" x14ac:dyDescent="0.25">
      <c r="C1507" s="4" t="s">
        <v>56</v>
      </c>
      <c r="D1507" s="18"/>
      <c r="E1507" s="4" t="s">
        <v>69</v>
      </c>
      <c r="F1507" s="19"/>
      <c r="G1507" s="4" t="s">
        <v>70</v>
      </c>
      <c r="H1507" s="19"/>
      <c r="I1507" s="20" t="s">
        <v>60</v>
      </c>
      <c r="J1507" s="21" t="s">
        <v>62</v>
      </c>
      <c r="K1507" s="22" t="s">
        <v>64</v>
      </c>
      <c r="R1507">
        <v>1506</v>
      </c>
    </row>
    <row r="1508" spans="1:18" ht="16.5" thickTop="1" thickBot="1" x14ac:dyDescent="0.3">
      <c r="B1508" s="24" t="s">
        <v>1118</v>
      </c>
      <c r="C1508" s="14">
        <v>100</v>
      </c>
      <c r="D1508" s="7" t="s">
        <v>59</v>
      </c>
      <c r="E1508" s="25">
        <f>$G1508*C1504</f>
        <v>12.5</v>
      </c>
      <c r="F1508" s="3" t="s">
        <v>59</v>
      </c>
      <c r="G1508" s="17">
        <v>1</v>
      </c>
      <c r="H1508" s="3" t="s">
        <v>59</v>
      </c>
      <c r="I1508" s="64">
        <f>E1508*C1505</f>
        <v>2500</v>
      </c>
      <c r="J1508" s="65" t="s">
        <v>61</v>
      </c>
      <c r="K1508" s="8">
        <f>I1508/C1508</f>
        <v>25</v>
      </c>
      <c r="R1508">
        <v>1507</v>
      </c>
    </row>
    <row r="1509" spans="1:18" ht="16.5" thickTop="1" thickBot="1" x14ac:dyDescent="0.3">
      <c r="B1509" s="24" t="s">
        <v>1117</v>
      </c>
      <c r="C1509" s="14">
        <v>100</v>
      </c>
      <c r="D1509" s="7" t="s">
        <v>59</v>
      </c>
      <c r="E1509" s="25">
        <f>$G1509*C1504</f>
        <v>12.5</v>
      </c>
      <c r="F1509" s="3" t="s">
        <v>59</v>
      </c>
      <c r="G1509" s="17">
        <v>1</v>
      </c>
      <c r="H1509" s="3" t="s">
        <v>59</v>
      </c>
      <c r="I1509" s="66">
        <f>E1509*C1505</f>
        <v>2500</v>
      </c>
      <c r="J1509" s="10" t="s">
        <v>61</v>
      </c>
      <c r="K1509" s="8">
        <f>I1509/C1509</f>
        <v>25</v>
      </c>
      <c r="R1509">
        <v>1508</v>
      </c>
    </row>
    <row r="1510" spans="1:18" ht="16.5" thickTop="1" thickBot="1" x14ac:dyDescent="0.3">
      <c r="A1510" s="90">
        <v>443</v>
      </c>
      <c r="B1510" s="99" t="s">
        <v>1109</v>
      </c>
      <c r="C1510" s="14">
        <v>100</v>
      </c>
      <c r="D1510" s="7" t="s">
        <v>59</v>
      </c>
      <c r="E1510" s="26">
        <f>$G1510*C1504</f>
        <v>1.25</v>
      </c>
      <c r="F1510" s="3" t="s">
        <v>59</v>
      </c>
      <c r="G1510" s="9">
        <v>0.1</v>
      </c>
      <c r="H1510" s="3" t="s">
        <v>59</v>
      </c>
      <c r="I1510" s="67">
        <f>E1510*C1505</f>
        <v>250</v>
      </c>
      <c r="J1510" s="60" t="s">
        <v>61</v>
      </c>
      <c r="K1510" s="15">
        <f>I1510/C1510</f>
        <v>2.5</v>
      </c>
      <c r="R1510">
        <v>1509</v>
      </c>
    </row>
    <row r="1511" spans="1:18" ht="15.75" thickTop="1" x14ac:dyDescent="0.25">
      <c r="B1511" t="s">
        <v>180</v>
      </c>
      <c r="D1511" s="7"/>
      <c r="E1511" s="7"/>
      <c r="F1511" s="7"/>
      <c r="G1511" s="7"/>
      <c r="H1511" s="7"/>
      <c r="I1511" s="31"/>
      <c r="J1511" s="6"/>
      <c r="K1511" s="8">
        <f>C1505-SUM(K1508:K1510)</f>
        <v>147.5</v>
      </c>
      <c r="R1511">
        <v>1510</v>
      </c>
    </row>
    <row r="1512" spans="1:18" s="13" customFormat="1" ht="7.5" customHeight="1" thickBot="1" x14ac:dyDescent="0.25">
      <c r="A1512" s="34"/>
      <c r="R1512">
        <v>1511</v>
      </c>
    </row>
    <row r="1513" spans="1:18" ht="17.25" thickTop="1" thickBot="1" x14ac:dyDescent="0.3">
      <c r="A1513" s="30">
        <v>139</v>
      </c>
      <c r="B1513" s="30"/>
      <c r="G1513" t="s">
        <v>333</v>
      </c>
      <c r="J1513" s="33">
        <v>25</v>
      </c>
      <c r="K1513" t="s">
        <v>334</v>
      </c>
      <c r="L1513" s="79">
        <f>J1513/C1514</f>
        <v>2</v>
      </c>
      <c r="R1513">
        <v>1512</v>
      </c>
    </row>
    <row r="1514" spans="1:18" ht="16.5" thickTop="1" thickBot="1" x14ac:dyDescent="0.25">
      <c r="A1514" s="1">
        <f>A1513</f>
        <v>139</v>
      </c>
      <c r="B1514" s="27" t="s">
        <v>1115</v>
      </c>
      <c r="C1514" s="9">
        <v>12.5</v>
      </c>
      <c r="D1514" t="s">
        <v>63</v>
      </c>
      <c r="G1514" t="s">
        <v>332</v>
      </c>
      <c r="J1514">
        <f>C1515/(J1513/C1514)</f>
        <v>100</v>
      </c>
      <c r="K1514" s="11"/>
      <c r="R1514">
        <v>1513</v>
      </c>
    </row>
    <row r="1515" spans="1:18" ht="14.25" thickTop="1" thickBot="1" x14ac:dyDescent="0.25">
      <c r="B1515" t="s">
        <v>55</v>
      </c>
      <c r="C1515" s="9">
        <v>200</v>
      </c>
      <c r="D1515" t="s">
        <v>53</v>
      </c>
      <c r="K1515" s="12"/>
      <c r="R1515">
        <v>1514</v>
      </c>
    </row>
    <row r="1516" spans="1:18" ht="4.5" customHeight="1" thickTop="1" x14ac:dyDescent="0.2">
      <c r="R1516">
        <v>1515</v>
      </c>
    </row>
    <row r="1517" spans="1:18" ht="13.5" thickBot="1" x14ac:dyDescent="0.25">
      <c r="C1517" s="4" t="s">
        <v>56</v>
      </c>
      <c r="D1517" s="18"/>
      <c r="E1517" s="4" t="s">
        <v>69</v>
      </c>
      <c r="F1517" s="19"/>
      <c r="G1517" s="4" t="s">
        <v>70</v>
      </c>
      <c r="H1517" s="19"/>
      <c r="I1517" s="20" t="s">
        <v>60</v>
      </c>
      <c r="J1517" s="21" t="s">
        <v>62</v>
      </c>
      <c r="K1517" s="22" t="s">
        <v>64</v>
      </c>
      <c r="R1517">
        <v>1516</v>
      </c>
    </row>
    <row r="1518" spans="1:18" ht="16.5" thickTop="1" thickBot="1" x14ac:dyDescent="0.3">
      <c r="A1518" s="1">
        <v>432</v>
      </c>
      <c r="B1518" t="s">
        <v>1087</v>
      </c>
      <c r="C1518" s="14">
        <v>100</v>
      </c>
      <c r="D1518" s="7" t="s">
        <v>59</v>
      </c>
      <c r="E1518" s="25">
        <f>$G1518*C1514</f>
        <v>10</v>
      </c>
      <c r="F1518" s="3" t="s">
        <v>59</v>
      </c>
      <c r="G1518" s="17">
        <v>0.8</v>
      </c>
      <c r="H1518" s="3" t="s">
        <v>59</v>
      </c>
      <c r="I1518" s="64">
        <f>E1518*C1515</f>
        <v>2000</v>
      </c>
      <c r="J1518" s="65" t="s">
        <v>61</v>
      </c>
      <c r="K1518" s="8">
        <f>I1518/C1518</f>
        <v>20</v>
      </c>
      <c r="R1518">
        <v>1517</v>
      </c>
    </row>
    <row r="1519" spans="1:18" ht="16.5" thickTop="1" thickBot="1" x14ac:dyDescent="0.3">
      <c r="A1519" s="1">
        <v>435</v>
      </c>
      <c r="B1519" t="s">
        <v>1093</v>
      </c>
      <c r="C1519" s="14">
        <v>100</v>
      </c>
      <c r="D1519" s="7" t="s">
        <v>59</v>
      </c>
      <c r="E1519" s="25">
        <f>$G1519*C1514</f>
        <v>10</v>
      </c>
      <c r="F1519" s="3" t="s">
        <v>59</v>
      </c>
      <c r="G1519" s="17">
        <v>0.8</v>
      </c>
      <c r="H1519" s="3" t="s">
        <v>59</v>
      </c>
      <c r="I1519" s="66">
        <f>E1519*C1515</f>
        <v>2000</v>
      </c>
      <c r="J1519" s="10" t="s">
        <v>61</v>
      </c>
      <c r="K1519" s="8">
        <f>I1519/C1519</f>
        <v>20</v>
      </c>
      <c r="R1519">
        <v>1518</v>
      </c>
    </row>
    <row r="1520" spans="1:18" ht="16.5" thickTop="1" thickBot="1" x14ac:dyDescent="0.3">
      <c r="A1520" s="90">
        <v>443</v>
      </c>
      <c r="B1520" s="99" t="s">
        <v>1109</v>
      </c>
      <c r="C1520" s="14">
        <v>100</v>
      </c>
      <c r="D1520" s="7" t="s">
        <v>59</v>
      </c>
      <c r="E1520" s="26">
        <f>$G1520*C1514</f>
        <v>1.25</v>
      </c>
      <c r="F1520" s="3" t="s">
        <v>59</v>
      </c>
      <c r="G1520" s="9">
        <v>0.1</v>
      </c>
      <c r="H1520" s="3" t="s">
        <v>59</v>
      </c>
      <c r="I1520" s="67">
        <f>E1520*C1515</f>
        <v>250</v>
      </c>
      <c r="J1520" s="60" t="s">
        <v>61</v>
      </c>
      <c r="K1520" s="15">
        <f>I1520/C1520</f>
        <v>2.5</v>
      </c>
      <c r="R1520">
        <v>1519</v>
      </c>
    </row>
    <row r="1521" spans="1:18" ht="15.75" thickTop="1" x14ac:dyDescent="0.25">
      <c r="B1521" t="s">
        <v>180</v>
      </c>
      <c r="D1521" s="7"/>
      <c r="E1521" s="7"/>
      <c r="F1521" s="7"/>
      <c r="G1521" s="7"/>
      <c r="H1521" s="7"/>
      <c r="I1521" s="31"/>
      <c r="J1521" s="6"/>
      <c r="K1521" s="8">
        <f>C1515-SUM(K1518:K1520)</f>
        <v>157.5</v>
      </c>
      <c r="R1521">
        <v>1520</v>
      </c>
    </row>
    <row r="1522" spans="1:18" s="13" customFormat="1" ht="7.5" customHeight="1" thickBot="1" x14ac:dyDescent="0.25">
      <c r="A1522" s="34"/>
      <c r="R1522">
        <v>1521</v>
      </c>
    </row>
    <row r="1523" spans="1:18" ht="17.25" thickTop="1" thickBot="1" x14ac:dyDescent="0.3">
      <c r="A1523" s="305">
        <v>140</v>
      </c>
      <c r="B1523" s="30"/>
      <c r="G1523" t="s">
        <v>333</v>
      </c>
      <c r="J1523" s="33">
        <v>25</v>
      </c>
      <c r="K1523" t="s">
        <v>334</v>
      </c>
      <c r="L1523" s="79">
        <f>J1523/C1524</f>
        <v>2</v>
      </c>
      <c r="N1523" t="s">
        <v>1977</v>
      </c>
      <c r="R1523">
        <v>1522</v>
      </c>
    </row>
    <row r="1524" spans="1:18" ht="16.5" thickTop="1" thickBot="1" x14ac:dyDescent="0.25">
      <c r="A1524" s="1">
        <f>A1523</f>
        <v>140</v>
      </c>
      <c r="B1524" s="27" t="s">
        <v>1238</v>
      </c>
      <c r="C1524" s="9">
        <v>12.5</v>
      </c>
      <c r="D1524" t="s">
        <v>63</v>
      </c>
      <c r="G1524" t="s">
        <v>332</v>
      </c>
      <c r="J1524">
        <f>C1525/(J1523/C1524)</f>
        <v>100</v>
      </c>
      <c r="K1524" s="11"/>
      <c r="N1524" t="s">
        <v>1977</v>
      </c>
      <c r="R1524">
        <v>1523</v>
      </c>
    </row>
    <row r="1525" spans="1:18" ht="14.25" thickTop="1" thickBot="1" x14ac:dyDescent="0.25">
      <c r="B1525" t="s">
        <v>55</v>
      </c>
      <c r="C1525" s="9">
        <v>200</v>
      </c>
      <c r="D1525" t="s">
        <v>53</v>
      </c>
      <c r="K1525" s="12"/>
      <c r="N1525" t="s">
        <v>1977</v>
      </c>
      <c r="R1525">
        <v>1524</v>
      </c>
    </row>
    <row r="1526" spans="1:18" ht="4.5" customHeight="1" thickTop="1" x14ac:dyDescent="0.2">
      <c r="N1526" t="s">
        <v>1977</v>
      </c>
      <c r="R1526">
        <v>1525</v>
      </c>
    </row>
    <row r="1527" spans="1:18" ht="13.5" thickBot="1" x14ac:dyDescent="0.25">
      <c r="C1527" s="4" t="s">
        <v>56</v>
      </c>
      <c r="D1527" s="18"/>
      <c r="E1527" s="4" t="s">
        <v>69</v>
      </c>
      <c r="F1527" s="19"/>
      <c r="G1527" s="4" t="s">
        <v>70</v>
      </c>
      <c r="H1527" s="19"/>
      <c r="I1527" s="20" t="s">
        <v>60</v>
      </c>
      <c r="J1527" s="21" t="s">
        <v>62</v>
      </c>
      <c r="K1527" s="22" t="s">
        <v>64</v>
      </c>
      <c r="N1527" t="s">
        <v>1977</v>
      </c>
      <c r="R1527">
        <v>1526</v>
      </c>
    </row>
    <row r="1528" spans="1:18" ht="16.5" thickTop="1" thickBot="1" x14ac:dyDescent="0.3">
      <c r="A1528" s="1">
        <v>444</v>
      </c>
      <c r="B1528" t="s">
        <v>1223</v>
      </c>
      <c r="C1528" s="14">
        <v>100</v>
      </c>
      <c r="D1528" s="7" t="s">
        <v>59</v>
      </c>
      <c r="E1528" s="25">
        <f>$G1528*C1524</f>
        <v>10</v>
      </c>
      <c r="F1528" s="3" t="s">
        <v>59</v>
      </c>
      <c r="G1528" s="17">
        <v>0.8</v>
      </c>
      <c r="H1528" s="3" t="s">
        <v>59</v>
      </c>
      <c r="I1528" s="64">
        <f>E1528*C1525</f>
        <v>2000</v>
      </c>
      <c r="J1528" s="65" t="s">
        <v>61</v>
      </c>
      <c r="K1528" s="8">
        <f>I1528/C1528</f>
        <v>20</v>
      </c>
      <c r="N1528" t="s">
        <v>1977</v>
      </c>
      <c r="R1528">
        <v>1527</v>
      </c>
    </row>
    <row r="1529" spans="1:18" ht="16.5" thickTop="1" thickBot="1" x14ac:dyDescent="0.3">
      <c r="A1529" s="1">
        <v>445</v>
      </c>
      <c r="B1529" t="s">
        <v>1226</v>
      </c>
      <c r="C1529" s="14">
        <v>100</v>
      </c>
      <c r="D1529" s="7" t="s">
        <v>59</v>
      </c>
      <c r="E1529" s="25">
        <f>$G1529*C1524</f>
        <v>10</v>
      </c>
      <c r="F1529" s="3" t="s">
        <v>59</v>
      </c>
      <c r="G1529" s="17">
        <v>0.8</v>
      </c>
      <c r="H1529" s="3" t="s">
        <v>59</v>
      </c>
      <c r="I1529" s="66">
        <f>E1529*C1525</f>
        <v>2000</v>
      </c>
      <c r="J1529" s="10" t="s">
        <v>61</v>
      </c>
      <c r="K1529" s="8">
        <f>I1529/C1529</f>
        <v>20</v>
      </c>
      <c r="N1529" t="s">
        <v>1977</v>
      </c>
      <c r="R1529">
        <v>1528</v>
      </c>
    </row>
    <row r="1530" spans="1:18" ht="16.5" thickTop="1" thickBot="1" x14ac:dyDescent="0.3">
      <c r="A1530" s="90">
        <v>446</v>
      </c>
      <c r="B1530" s="99" t="s">
        <v>1225</v>
      </c>
      <c r="C1530" s="14">
        <v>100</v>
      </c>
      <c r="D1530" s="7" t="s">
        <v>59</v>
      </c>
      <c r="E1530" s="26">
        <f>$G1530*C1524</f>
        <v>1.25</v>
      </c>
      <c r="F1530" s="3" t="s">
        <v>59</v>
      </c>
      <c r="G1530" s="9">
        <v>0.1</v>
      </c>
      <c r="H1530" s="3" t="s">
        <v>59</v>
      </c>
      <c r="I1530" s="67">
        <f>E1530*C1525</f>
        <v>250</v>
      </c>
      <c r="J1530" s="60" t="s">
        <v>61</v>
      </c>
      <c r="K1530" s="15">
        <f>I1530/C1530</f>
        <v>2.5</v>
      </c>
      <c r="N1530" t="s">
        <v>1977</v>
      </c>
      <c r="R1530">
        <v>1529</v>
      </c>
    </row>
    <row r="1531" spans="1:18" ht="15.75" thickTop="1" x14ac:dyDescent="0.25">
      <c r="B1531" t="s">
        <v>180</v>
      </c>
      <c r="D1531" s="7"/>
      <c r="E1531" s="7"/>
      <c r="F1531" s="7"/>
      <c r="G1531" s="7"/>
      <c r="H1531" s="7"/>
      <c r="I1531" s="31"/>
      <c r="J1531" s="6"/>
      <c r="K1531" s="8">
        <f>C1525-SUM(K1528:K1530)</f>
        <v>157.5</v>
      </c>
      <c r="N1531" t="s">
        <v>1977</v>
      </c>
      <c r="R1531">
        <v>1530</v>
      </c>
    </row>
    <row r="1532" spans="1:18" s="13" customFormat="1" ht="7.5" customHeight="1" thickBot="1" x14ac:dyDescent="0.25">
      <c r="A1532" s="34"/>
      <c r="N1532" t="s">
        <v>1977</v>
      </c>
      <c r="R1532">
        <v>1531</v>
      </c>
    </row>
    <row r="1533" spans="1:18" ht="17.25" thickTop="1" thickBot="1" x14ac:dyDescent="0.3">
      <c r="A1533" s="305">
        <v>141</v>
      </c>
      <c r="B1533" s="30"/>
      <c r="G1533" t="s">
        <v>333</v>
      </c>
      <c r="J1533" s="33">
        <v>25</v>
      </c>
      <c r="K1533" t="s">
        <v>334</v>
      </c>
      <c r="L1533" s="79">
        <f>J1533/C1534</f>
        <v>1.25</v>
      </c>
      <c r="N1533" t="s">
        <v>1977</v>
      </c>
      <c r="R1533">
        <v>1532</v>
      </c>
    </row>
    <row r="1534" spans="1:18" ht="16.5" thickTop="1" thickBot="1" x14ac:dyDescent="0.25">
      <c r="A1534" s="1">
        <f>A1533</f>
        <v>141</v>
      </c>
      <c r="B1534" s="27" t="s">
        <v>1239</v>
      </c>
      <c r="C1534" s="9">
        <v>20</v>
      </c>
      <c r="D1534" t="s">
        <v>63</v>
      </c>
      <c r="G1534" t="s">
        <v>332</v>
      </c>
      <c r="J1534">
        <f>C1535/(J1533/C1534)</f>
        <v>80</v>
      </c>
      <c r="K1534" s="11"/>
      <c r="N1534" t="s">
        <v>1977</v>
      </c>
      <c r="R1534">
        <v>1533</v>
      </c>
    </row>
    <row r="1535" spans="1:18" ht="14.25" thickTop="1" thickBot="1" x14ac:dyDescent="0.25">
      <c r="B1535" t="s">
        <v>55</v>
      </c>
      <c r="C1535" s="9">
        <v>100</v>
      </c>
      <c r="D1535" t="s">
        <v>53</v>
      </c>
      <c r="K1535" s="12"/>
      <c r="N1535" t="s">
        <v>1977</v>
      </c>
      <c r="R1535">
        <v>1534</v>
      </c>
    </row>
    <row r="1536" spans="1:18" ht="4.5" customHeight="1" thickTop="1" x14ac:dyDescent="0.2">
      <c r="N1536" t="s">
        <v>1977</v>
      </c>
      <c r="R1536">
        <v>1535</v>
      </c>
    </row>
    <row r="1537" spans="1:18" ht="13.5" thickBot="1" x14ac:dyDescent="0.25">
      <c r="C1537" s="4" t="s">
        <v>56</v>
      </c>
      <c r="D1537" s="18"/>
      <c r="E1537" s="4" t="s">
        <v>69</v>
      </c>
      <c r="F1537" s="19"/>
      <c r="G1537" s="4" t="s">
        <v>70</v>
      </c>
      <c r="H1537" s="19"/>
      <c r="I1537" s="20" t="s">
        <v>60</v>
      </c>
      <c r="J1537" s="21" t="s">
        <v>62</v>
      </c>
      <c r="K1537" s="22" t="s">
        <v>64</v>
      </c>
      <c r="N1537" t="s">
        <v>1977</v>
      </c>
      <c r="R1537">
        <v>1536</v>
      </c>
    </row>
    <row r="1538" spans="1:18" ht="16.5" thickTop="1" thickBot="1" x14ac:dyDescent="0.3">
      <c r="A1538" s="1">
        <v>444</v>
      </c>
      <c r="B1538" t="s">
        <v>1223</v>
      </c>
      <c r="C1538" s="14">
        <v>100</v>
      </c>
      <c r="D1538" s="7" t="s">
        <v>59</v>
      </c>
      <c r="E1538" s="25">
        <f>$G1538*C1534</f>
        <v>4</v>
      </c>
      <c r="F1538" s="3" t="s">
        <v>59</v>
      </c>
      <c r="G1538" s="17">
        <v>0.2</v>
      </c>
      <c r="H1538" s="3" t="s">
        <v>59</v>
      </c>
      <c r="I1538" s="64">
        <f>E1538*C1535</f>
        <v>400</v>
      </c>
      <c r="J1538" s="65" t="s">
        <v>61</v>
      </c>
      <c r="K1538" s="8">
        <f>I1538/C1538</f>
        <v>4</v>
      </c>
      <c r="N1538" t="s">
        <v>1977</v>
      </c>
      <c r="R1538">
        <v>1537</v>
      </c>
    </row>
    <row r="1539" spans="1:18" ht="16.5" thickTop="1" thickBot="1" x14ac:dyDescent="0.3">
      <c r="A1539" s="1">
        <v>445</v>
      </c>
      <c r="B1539" t="s">
        <v>1226</v>
      </c>
      <c r="C1539" s="14">
        <v>100</v>
      </c>
      <c r="D1539" s="7" t="s">
        <v>59</v>
      </c>
      <c r="E1539" s="25">
        <f>$G1539*C1534</f>
        <v>4</v>
      </c>
      <c r="F1539" s="3" t="s">
        <v>59</v>
      </c>
      <c r="G1539" s="17">
        <v>0.2</v>
      </c>
      <c r="H1539" s="3" t="s">
        <v>59</v>
      </c>
      <c r="I1539" s="66">
        <f>E1539*C1535</f>
        <v>400</v>
      </c>
      <c r="J1539" s="10" t="s">
        <v>61</v>
      </c>
      <c r="K1539" s="8">
        <f>I1539/C1539</f>
        <v>4</v>
      </c>
      <c r="N1539" t="s">
        <v>1977</v>
      </c>
      <c r="R1539">
        <v>1538</v>
      </c>
    </row>
    <row r="1540" spans="1:18" ht="16.5" thickTop="1" thickBot="1" x14ac:dyDescent="0.3">
      <c r="A1540" s="90">
        <v>446</v>
      </c>
      <c r="B1540" s="99" t="s">
        <v>1225</v>
      </c>
      <c r="C1540" s="14">
        <v>100</v>
      </c>
      <c r="D1540" s="7" t="s">
        <v>59</v>
      </c>
      <c r="E1540" s="26">
        <f>$G1540*C1534</f>
        <v>4</v>
      </c>
      <c r="F1540" s="3" t="s">
        <v>59</v>
      </c>
      <c r="G1540" s="9">
        <v>0.2</v>
      </c>
      <c r="H1540" s="3" t="s">
        <v>59</v>
      </c>
      <c r="I1540" s="67">
        <f>E1540*C1535</f>
        <v>400</v>
      </c>
      <c r="J1540" s="60" t="s">
        <v>61</v>
      </c>
      <c r="K1540" s="15">
        <f>I1540/C1540</f>
        <v>4</v>
      </c>
      <c r="N1540" t="s">
        <v>1977</v>
      </c>
      <c r="R1540">
        <v>1539</v>
      </c>
    </row>
    <row r="1541" spans="1:18" ht="15.75" thickTop="1" x14ac:dyDescent="0.25">
      <c r="B1541" t="s">
        <v>180</v>
      </c>
      <c r="D1541" s="7"/>
      <c r="E1541" s="7"/>
      <c r="F1541" s="7"/>
      <c r="G1541" s="7"/>
      <c r="H1541" s="7"/>
      <c r="I1541" s="31"/>
      <c r="J1541" s="6"/>
      <c r="K1541" s="8">
        <f>C1535-SUM(K1538:K1540)</f>
        <v>88</v>
      </c>
      <c r="N1541" t="s">
        <v>1977</v>
      </c>
      <c r="R1541">
        <v>1540</v>
      </c>
    </row>
    <row r="1542" spans="1:18" s="13" customFormat="1" ht="7.5" customHeight="1" thickBot="1" x14ac:dyDescent="0.25">
      <c r="A1542" s="34"/>
      <c r="N1542" t="s">
        <v>1977</v>
      </c>
      <c r="R1542">
        <v>1541</v>
      </c>
    </row>
    <row r="1543" spans="1:18" ht="17.25" thickTop="1" thickBot="1" x14ac:dyDescent="0.3">
      <c r="A1543" s="30">
        <v>142</v>
      </c>
      <c r="B1543" s="30"/>
      <c r="G1543" t="s">
        <v>333</v>
      </c>
      <c r="J1543" s="33">
        <v>25</v>
      </c>
      <c r="K1543" t="s">
        <v>334</v>
      </c>
      <c r="L1543" s="79">
        <f>J1543/C1544</f>
        <v>2</v>
      </c>
      <c r="N1543" t="s">
        <v>1978</v>
      </c>
      <c r="R1543">
        <v>1542</v>
      </c>
    </row>
    <row r="1544" spans="1:18" ht="16.5" thickTop="1" thickBot="1" x14ac:dyDescent="0.25">
      <c r="A1544" s="1">
        <f>A1543</f>
        <v>142</v>
      </c>
      <c r="B1544" s="27" t="s">
        <v>1241</v>
      </c>
      <c r="C1544" s="9">
        <v>12.5</v>
      </c>
      <c r="D1544" t="s">
        <v>63</v>
      </c>
      <c r="G1544" t="s">
        <v>332</v>
      </c>
      <c r="J1544">
        <f>C1545/(J1543/C1544)</f>
        <v>100</v>
      </c>
      <c r="K1544" s="11"/>
      <c r="N1544" t="s">
        <v>1978</v>
      </c>
      <c r="R1544">
        <v>1543</v>
      </c>
    </row>
    <row r="1545" spans="1:18" ht="14.25" thickTop="1" thickBot="1" x14ac:dyDescent="0.25">
      <c r="B1545" t="s">
        <v>55</v>
      </c>
      <c r="C1545" s="9">
        <v>200</v>
      </c>
      <c r="D1545" t="s">
        <v>53</v>
      </c>
      <c r="K1545" s="12"/>
      <c r="N1545" t="s">
        <v>1978</v>
      </c>
      <c r="R1545">
        <v>1544</v>
      </c>
    </row>
    <row r="1546" spans="1:18" ht="4.5" customHeight="1" thickTop="1" x14ac:dyDescent="0.2">
      <c r="N1546" t="s">
        <v>1978</v>
      </c>
      <c r="R1546">
        <v>1545</v>
      </c>
    </row>
    <row r="1547" spans="1:18" ht="13.5" thickBot="1" x14ac:dyDescent="0.25">
      <c r="C1547" s="4" t="s">
        <v>56</v>
      </c>
      <c r="D1547" s="18"/>
      <c r="E1547" s="4" t="s">
        <v>69</v>
      </c>
      <c r="F1547" s="19"/>
      <c r="G1547" s="4" t="s">
        <v>70</v>
      </c>
      <c r="H1547" s="19"/>
      <c r="I1547" s="20" t="s">
        <v>60</v>
      </c>
      <c r="J1547" s="21" t="s">
        <v>62</v>
      </c>
      <c r="K1547" s="22" t="s">
        <v>64</v>
      </c>
      <c r="N1547" t="s">
        <v>1978</v>
      </c>
      <c r="R1547">
        <v>1546</v>
      </c>
    </row>
    <row r="1548" spans="1:18" ht="16.5" thickTop="1" thickBot="1" x14ac:dyDescent="0.3">
      <c r="A1548" s="1">
        <v>455</v>
      </c>
      <c r="B1548" t="s">
        <v>1232</v>
      </c>
      <c r="C1548" s="14">
        <v>100</v>
      </c>
      <c r="D1548" s="7" t="s">
        <v>59</v>
      </c>
      <c r="E1548" s="25">
        <f>$G1548*C1544</f>
        <v>10</v>
      </c>
      <c r="F1548" s="3" t="s">
        <v>59</v>
      </c>
      <c r="G1548" s="17">
        <v>0.8</v>
      </c>
      <c r="H1548" s="3" t="s">
        <v>59</v>
      </c>
      <c r="I1548" s="64">
        <f>E1548*C1545</f>
        <v>2000</v>
      </c>
      <c r="J1548" s="65" t="s">
        <v>61</v>
      </c>
      <c r="K1548" s="8">
        <f>I1548/C1548</f>
        <v>20</v>
      </c>
      <c r="N1548" t="s">
        <v>1978</v>
      </c>
      <c r="R1548">
        <v>1547</v>
      </c>
    </row>
    <row r="1549" spans="1:18" ht="16.5" thickTop="1" thickBot="1" x14ac:dyDescent="0.3">
      <c r="A1549" s="1">
        <v>456</v>
      </c>
      <c r="B1549" t="s">
        <v>1240</v>
      </c>
      <c r="C1549" s="14">
        <v>100</v>
      </c>
      <c r="D1549" s="7" t="s">
        <v>59</v>
      </c>
      <c r="E1549" s="25">
        <f>$G1549*C1544</f>
        <v>10</v>
      </c>
      <c r="F1549" s="3" t="s">
        <v>59</v>
      </c>
      <c r="G1549" s="17">
        <v>0.8</v>
      </c>
      <c r="H1549" s="3" t="s">
        <v>59</v>
      </c>
      <c r="I1549" s="66">
        <f>E1549*C1545</f>
        <v>2000</v>
      </c>
      <c r="J1549" s="10" t="s">
        <v>61</v>
      </c>
      <c r="K1549" s="8">
        <f>I1549/C1549</f>
        <v>20</v>
      </c>
      <c r="N1549" t="s">
        <v>1978</v>
      </c>
      <c r="R1549">
        <v>1548</v>
      </c>
    </row>
    <row r="1550" spans="1:18" ht="16.5" thickTop="1" thickBot="1" x14ac:dyDescent="0.3">
      <c r="A1550" s="90">
        <v>457</v>
      </c>
      <c r="B1550" s="99" t="s">
        <v>1236</v>
      </c>
      <c r="C1550" s="14">
        <v>100</v>
      </c>
      <c r="D1550" s="7" t="s">
        <v>59</v>
      </c>
      <c r="E1550" s="26">
        <f>$G1550*C1544</f>
        <v>1.25</v>
      </c>
      <c r="F1550" s="3" t="s">
        <v>59</v>
      </c>
      <c r="G1550" s="9">
        <v>0.1</v>
      </c>
      <c r="H1550" s="3" t="s">
        <v>59</v>
      </c>
      <c r="I1550" s="67">
        <f>E1550*C1545</f>
        <v>250</v>
      </c>
      <c r="J1550" s="60" t="s">
        <v>61</v>
      </c>
      <c r="K1550" s="15">
        <f>I1550/C1550</f>
        <v>2.5</v>
      </c>
      <c r="N1550" t="s">
        <v>1978</v>
      </c>
      <c r="R1550">
        <v>1549</v>
      </c>
    </row>
    <row r="1551" spans="1:18" ht="15.75" thickTop="1" x14ac:dyDescent="0.25">
      <c r="B1551" t="s">
        <v>180</v>
      </c>
      <c r="D1551" s="7"/>
      <c r="E1551" s="7"/>
      <c r="F1551" s="7"/>
      <c r="G1551" s="7"/>
      <c r="H1551" s="7"/>
      <c r="I1551" s="31"/>
      <c r="J1551" s="6"/>
      <c r="K1551" s="8">
        <f>C1545-SUM(K1548:K1550)</f>
        <v>157.5</v>
      </c>
      <c r="N1551" t="s">
        <v>1978</v>
      </c>
      <c r="R1551">
        <v>1550</v>
      </c>
    </row>
    <row r="1552" spans="1:18" s="13" customFormat="1" ht="7.5" customHeight="1" thickBot="1" x14ac:dyDescent="0.25">
      <c r="A1552" s="34"/>
      <c r="N1552" t="s">
        <v>1978</v>
      </c>
      <c r="R1552">
        <v>1551</v>
      </c>
    </row>
    <row r="1553" spans="1:18" ht="17.25" thickTop="1" thickBot="1" x14ac:dyDescent="0.3">
      <c r="A1553" s="30">
        <v>143</v>
      </c>
      <c r="B1553" s="30"/>
      <c r="G1553" t="s">
        <v>333</v>
      </c>
      <c r="J1553" s="33">
        <v>25</v>
      </c>
      <c r="K1553" t="s">
        <v>334</v>
      </c>
      <c r="L1553" s="79">
        <f>J1553/C1554</f>
        <v>1.25</v>
      </c>
      <c r="N1553" t="s">
        <v>1978</v>
      </c>
      <c r="R1553">
        <v>1552</v>
      </c>
    </row>
    <row r="1554" spans="1:18" ht="16.5" thickTop="1" thickBot="1" x14ac:dyDescent="0.25">
      <c r="A1554" s="1">
        <f>A1553</f>
        <v>143</v>
      </c>
      <c r="B1554" s="27" t="s">
        <v>1242</v>
      </c>
      <c r="C1554" s="9">
        <v>20</v>
      </c>
      <c r="D1554" t="s">
        <v>63</v>
      </c>
      <c r="G1554" t="s">
        <v>332</v>
      </c>
      <c r="J1554">
        <f>C1555/(J1553/C1554)</f>
        <v>80</v>
      </c>
      <c r="K1554" s="11"/>
      <c r="N1554" t="s">
        <v>1978</v>
      </c>
      <c r="R1554">
        <v>1553</v>
      </c>
    </row>
    <row r="1555" spans="1:18" ht="14.25" thickTop="1" thickBot="1" x14ac:dyDescent="0.25">
      <c r="B1555" t="s">
        <v>55</v>
      </c>
      <c r="C1555" s="9">
        <v>100</v>
      </c>
      <c r="D1555" t="s">
        <v>53</v>
      </c>
      <c r="K1555" s="12"/>
      <c r="N1555" t="s">
        <v>1978</v>
      </c>
      <c r="R1555">
        <v>1554</v>
      </c>
    </row>
    <row r="1556" spans="1:18" ht="4.5" customHeight="1" thickTop="1" x14ac:dyDescent="0.2">
      <c r="N1556" t="s">
        <v>1978</v>
      </c>
      <c r="R1556">
        <v>1555</v>
      </c>
    </row>
    <row r="1557" spans="1:18" ht="13.5" thickBot="1" x14ac:dyDescent="0.25">
      <c r="C1557" s="4" t="s">
        <v>56</v>
      </c>
      <c r="D1557" s="18"/>
      <c r="E1557" s="4" t="s">
        <v>69</v>
      </c>
      <c r="F1557" s="19"/>
      <c r="G1557" s="4" t="s">
        <v>70</v>
      </c>
      <c r="H1557" s="19"/>
      <c r="I1557" s="20" t="s">
        <v>60</v>
      </c>
      <c r="J1557" s="21" t="s">
        <v>62</v>
      </c>
      <c r="K1557" s="22" t="s">
        <v>64</v>
      </c>
      <c r="N1557" t="s">
        <v>1978</v>
      </c>
      <c r="R1557">
        <v>1556</v>
      </c>
    </row>
    <row r="1558" spans="1:18" ht="16.5" thickTop="1" thickBot="1" x14ac:dyDescent="0.3">
      <c r="A1558" s="1">
        <v>455</v>
      </c>
      <c r="B1558" t="s">
        <v>1232</v>
      </c>
      <c r="C1558" s="14">
        <v>100</v>
      </c>
      <c r="D1558" s="7" t="s">
        <v>59</v>
      </c>
      <c r="E1558" s="25">
        <f>$G1558*C1554</f>
        <v>4</v>
      </c>
      <c r="F1558" s="3" t="s">
        <v>59</v>
      </c>
      <c r="G1558" s="17">
        <v>0.2</v>
      </c>
      <c r="H1558" s="3" t="s">
        <v>59</v>
      </c>
      <c r="I1558" s="64">
        <f>E1558*C1555</f>
        <v>400</v>
      </c>
      <c r="J1558" s="65" t="s">
        <v>61</v>
      </c>
      <c r="K1558" s="8">
        <f>I1558/C1558</f>
        <v>4</v>
      </c>
      <c r="N1558" t="s">
        <v>1978</v>
      </c>
      <c r="R1558">
        <v>1557</v>
      </c>
    </row>
    <row r="1559" spans="1:18" ht="16.5" thickTop="1" thickBot="1" x14ac:dyDescent="0.3">
      <c r="A1559" s="1">
        <v>456</v>
      </c>
      <c r="B1559" t="s">
        <v>1234</v>
      </c>
      <c r="C1559" s="14">
        <v>100</v>
      </c>
      <c r="D1559" s="7" t="s">
        <v>59</v>
      </c>
      <c r="E1559" s="25">
        <f>$G1559*C1554</f>
        <v>4</v>
      </c>
      <c r="F1559" s="3" t="s">
        <v>59</v>
      </c>
      <c r="G1559" s="17">
        <v>0.2</v>
      </c>
      <c r="H1559" s="3" t="s">
        <v>59</v>
      </c>
      <c r="I1559" s="66">
        <f>E1559*C1555</f>
        <v>400</v>
      </c>
      <c r="J1559" s="10" t="s">
        <v>61</v>
      </c>
      <c r="K1559" s="8">
        <f>I1559/C1559</f>
        <v>4</v>
      </c>
      <c r="N1559" t="s">
        <v>1978</v>
      </c>
      <c r="R1559">
        <v>1558</v>
      </c>
    </row>
    <row r="1560" spans="1:18" ht="16.5" thickTop="1" thickBot="1" x14ac:dyDescent="0.3">
      <c r="A1560" s="90">
        <v>457</v>
      </c>
      <c r="B1560" s="99" t="s">
        <v>1236</v>
      </c>
      <c r="C1560" s="14">
        <v>100</v>
      </c>
      <c r="D1560" s="7" t="s">
        <v>59</v>
      </c>
      <c r="E1560" s="26">
        <f>$G1560*C1554</f>
        <v>4</v>
      </c>
      <c r="F1560" s="3" t="s">
        <v>59</v>
      </c>
      <c r="G1560" s="9">
        <v>0.2</v>
      </c>
      <c r="H1560" s="3" t="s">
        <v>59</v>
      </c>
      <c r="I1560" s="67">
        <f>E1560*C1555</f>
        <v>400</v>
      </c>
      <c r="J1560" s="60" t="s">
        <v>61</v>
      </c>
      <c r="K1560" s="15">
        <f>I1560/C1560</f>
        <v>4</v>
      </c>
      <c r="N1560" t="s">
        <v>1978</v>
      </c>
      <c r="R1560">
        <v>1559</v>
      </c>
    </row>
    <row r="1561" spans="1:18" ht="15.75" thickTop="1" x14ac:dyDescent="0.25">
      <c r="B1561" t="s">
        <v>180</v>
      </c>
      <c r="D1561" s="7"/>
      <c r="E1561" s="7"/>
      <c r="F1561" s="7"/>
      <c r="G1561" s="7"/>
      <c r="H1561" s="7"/>
      <c r="I1561" s="31"/>
      <c r="J1561" s="6"/>
      <c r="K1561" s="8">
        <f>C1555-SUM(K1558:K1560)</f>
        <v>88</v>
      </c>
      <c r="N1561" t="s">
        <v>1978</v>
      </c>
      <c r="R1561">
        <v>1560</v>
      </c>
    </row>
    <row r="1562" spans="1:18" s="13" customFormat="1" ht="7.5" customHeight="1" thickBot="1" x14ac:dyDescent="0.25">
      <c r="A1562" s="34"/>
      <c r="N1562" t="s">
        <v>1978</v>
      </c>
      <c r="R1562">
        <v>1561</v>
      </c>
    </row>
    <row r="1563" spans="1:18" ht="17.25" thickTop="1" thickBot="1" x14ac:dyDescent="0.3">
      <c r="A1563" s="30">
        <v>144</v>
      </c>
      <c r="B1563" s="30"/>
      <c r="G1563" t="s">
        <v>333</v>
      </c>
      <c r="J1563" s="33">
        <v>25</v>
      </c>
      <c r="K1563" t="s">
        <v>334</v>
      </c>
      <c r="L1563" s="79">
        <f>J1563/C1564</f>
        <v>1.25</v>
      </c>
      <c r="N1563" s="24" t="s">
        <v>1971</v>
      </c>
      <c r="R1563">
        <v>1562</v>
      </c>
    </row>
    <row r="1564" spans="1:18" ht="16.5" thickTop="1" thickBot="1" x14ac:dyDescent="0.25">
      <c r="A1564" s="1">
        <f>A1563</f>
        <v>144</v>
      </c>
      <c r="B1564" s="27" t="s">
        <v>1243</v>
      </c>
      <c r="C1564" s="9">
        <v>20</v>
      </c>
      <c r="D1564" t="s">
        <v>63</v>
      </c>
      <c r="G1564" t="s">
        <v>332</v>
      </c>
      <c r="J1564">
        <f>C1565/(J1563/C1564)</f>
        <v>80</v>
      </c>
      <c r="K1564" s="11"/>
      <c r="N1564" s="24" t="s">
        <v>1971</v>
      </c>
      <c r="R1564">
        <v>1563</v>
      </c>
    </row>
    <row r="1565" spans="1:18" ht="14.25" thickTop="1" thickBot="1" x14ac:dyDescent="0.25">
      <c r="B1565" t="s">
        <v>55</v>
      </c>
      <c r="C1565" s="9">
        <v>100</v>
      </c>
      <c r="D1565" t="s">
        <v>53</v>
      </c>
      <c r="K1565" s="12"/>
      <c r="N1565" s="24" t="s">
        <v>1971</v>
      </c>
      <c r="R1565">
        <v>1564</v>
      </c>
    </row>
    <row r="1566" spans="1:18" ht="4.5" customHeight="1" thickTop="1" x14ac:dyDescent="0.2">
      <c r="N1566" s="24" t="s">
        <v>1971</v>
      </c>
      <c r="R1566">
        <v>1565</v>
      </c>
    </row>
    <row r="1567" spans="1:18" ht="13.5" thickBot="1" x14ac:dyDescent="0.25">
      <c r="C1567" s="4" t="s">
        <v>56</v>
      </c>
      <c r="D1567" s="18"/>
      <c r="E1567" s="4" t="s">
        <v>69</v>
      </c>
      <c r="F1567" s="19"/>
      <c r="G1567" s="4" t="s">
        <v>70</v>
      </c>
      <c r="H1567" s="19"/>
      <c r="I1567" s="20" t="s">
        <v>60</v>
      </c>
      <c r="J1567" s="21" t="s">
        <v>62</v>
      </c>
      <c r="K1567" s="22" t="s">
        <v>64</v>
      </c>
      <c r="N1567" s="24" t="s">
        <v>1971</v>
      </c>
      <c r="R1567">
        <v>1566</v>
      </c>
    </row>
    <row r="1568" spans="1:18" ht="16.5" thickTop="1" thickBot="1" x14ac:dyDescent="0.3">
      <c r="A1568" s="1">
        <v>447</v>
      </c>
      <c r="B1568" t="s">
        <v>484</v>
      </c>
      <c r="C1568" s="14">
        <v>100</v>
      </c>
      <c r="D1568" s="7" t="s">
        <v>59</v>
      </c>
      <c r="E1568" s="25">
        <f>$G1568*C1564</f>
        <v>4</v>
      </c>
      <c r="F1568" s="3" t="s">
        <v>59</v>
      </c>
      <c r="G1568" s="17">
        <v>0.2</v>
      </c>
      <c r="H1568" s="3" t="s">
        <v>59</v>
      </c>
      <c r="I1568" s="64">
        <f>E1568*C1565</f>
        <v>400</v>
      </c>
      <c r="J1568" s="65" t="s">
        <v>61</v>
      </c>
      <c r="K1568" s="8">
        <f>I1568/C1568</f>
        <v>4</v>
      </c>
      <c r="N1568" s="24" t="s">
        <v>1971</v>
      </c>
      <c r="R1568">
        <v>1567</v>
      </c>
    </row>
    <row r="1569" spans="1:18" ht="16.5" thickTop="1" thickBot="1" x14ac:dyDescent="0.3">
      <c r="A1569" s="1">
        <v>449</v>
      </c>
      <c r="B1569" t="s">
        <v>483</v>
      </c>
      <c r="C1569" s="14">
        <v>100</v>
      </c>
      <c r="D1569" s="7" t="s">
        <v>59</v>
      </c>
      <c r="E1569" s="25">
        <f>$G1569*C1564</f>
        <v>4</v>
      </c>
      <c r="F1569" s="3" t="s">
        <v>59</v>
      </c>
      <c r="G1569" s="17">
        <v>0.2</v>
      </c>
      <c r="H1569" s="3" t="s">
        <v>59</v>
      </c>
      <c r="I1569" s="66">
        <f>E1569*C1565</f>
        <v>400</v>
      </c>
      <c r="J1569" s="10" t="s">
        <v>61</v>
      </c>
      <c r="K1569" s="8">
        <f>I1569/C1569</f>
        <v>4</v>
      </c>
      <c r="N1569" s="24" t="s">
        <v>1971</v>
      </c>
      <c r="R1569">
        <v>1568</v>
      </c>
    </row>
    <row r="1570" spans="1:18" ht="16.5" thickTop="1" thickBot="1" x14ac:dyDescent="0.3">
      <c r="A1570" s="90">
        <v>448</v>
      </c>
      <c r="B1570" s="99" t="s">
        <v>733</v>
      </c>
      <c r="C1570" s="14">
        <v>100</v>
      </c>
      <c r="D1570" s="7" t="s">
        <v>59</v>
      </c>
      <c r="E1570" s="26">
        <f>$G1570*C1564</f>
        <v>4</v>
      </c>
      <c r="F1570" s="3" t="s">
        <v>59</v>
      </c>
      <c r="G1570" s="9">
        <v>0.2</v>
      </c>
      <c r="H1570" s="3" t="s">
        <v>59</v>
      </c>
      <c r="I1570" s="67">
        <f>E1570*C1565</f>
        <v>400</v>
      </c>
      <c r="J1570" s="60" t="s">
        <v>61</v>
      </c>
      <c r="K1570" s="15">
        <f>I1570/C1570</f>
        <v>4</v>
      </c>
      <c r="N1570" s="24" t="s">
        <v>1971</v>
      </c>
      <c r="R1570">
        <v>1569</v>
      </c>
    </row>
    <row r="1571" spans="1:18" ht="15.75" thickTop="1" x14ac:dyDescent="0.25">
      <c r="B1571" t="s">
        <v>180</v>
      </c>
      <c r="D1571" s="7"/>
      <c r="E1571" s="7"/>
      <c r="F1571" s="7"/>
      <c r="G1571" s="7"/>
      <c r="H1571" s="7"/>
      <c r="I1571" s="31"/>
      <c r="J1571" s="6"/>
      <c r="K1571" s="8">
        <f>C1565-SUM(K1568:K1570)</f>
        <v>88</v>
      </c>
      <c r="N1571" s="24" t="s">
        <v>1971</v>
      </c>
      <c r="R1571">
        <v>1570</v>
      </c>
    </row>
    <row r="1572" spans="1:18" s="13" customFormat="1" ht="7.5" customHeight="1" thickBot="1" x14ac:dyDescent="0.25">
      <c r="A1572" s="34"/>
      <c r="N1572" s="24" t="s">
        <v>1971</v>
      </c>
      <c r="R1572">
        <v>1571</v>
      </c>
    </row>
    <row r="1573" spans="1:18" ht="17.25" thickTop="1" thickBot="1" x14ac:dyDescent="0.3">
      <c r="A1573" s="30">
        <v>145</v>
      </c>
      <c r="B1573" s="30"/>
      <c r="G1573" t="s">
        <v>333</v>
      </c>
      <c r="J1573" s="33">
        <v>25</v>
      </c>
      <c r="K1573" t="s">
        <v>334</v>
      </c>
      <c r="L1573" s="79">
        <f>J1573/C1574</f>
        <v>1.25</v>
      </c>
      <c r="N1573" t="s">
        <v>1979</v>
      </c>
      <c r="R1573">
        <v>1572</v>
      </c>
    </row>
    <row r="1574" spans="1:18" ht="16.5" thickTop="1" thickBot="1" x14ac:dyDescent="0.25">
      <c r="A1574" s="1">
        <f>A1573</f>
        <v>145</v>
      </c>
      <c r="B1574" s="27" t="s">
        <v>1245</v>
      </c>
      <c r="C1574" s="9">
        <v>20</v>
      </c>
      <c r="D1574" t="s">
        <v>63</v>
      </c>
      <c r="G1574" t="s">
        <v>332</v>
      </c>
      <c r="J1574">
        <f>C1575/(J1573/C1574)</f>
        <v>80</v>
      </c>
      <c r="K1574" s="11"/>
      <c r="N1574" t="s">
        <v>1979</v>
      </c>
      <c r="R1574">
        <v>1573</v>
      </c>
    </row>
    <row r="1575" spans="1:18" ht="14.25" thickTop="1" thickBot="1" x14ac:dyDescent="0.25">
      <c r="B1575" t="s">
        <v>55</v>
      </c>
      <c r="C1575" s="9">
        <v>100</v>
      </c>
      <c r="D1575" t="s">
        <v>53</v>
      </c>
      <c r="K1575" s="12"/>
      <c r="N1575" t="s">
        <v>1979</v>
      </c>
      <c r="R1575">
        <v>1574</v>
      </c>
    </row>
    <row r="1576" spans="1:18" ht="4.5" customHeight="1" thickTop="1" x14ac:dyDescent="0.2">
      <c r="N1576" t="s">
        <v>1979</v>
      </c>
      <c r="R1576">
        <v>1575</v>
      </c>
    </row>
    <row r="1577" spans="1:18" ht="13.5" thickBot="1" x14ac:dyDescent="0.25">
      <c r="C1577" s="4" t="s">
        <v>56</v>
      </c>
      <c r="D1577" s="18"/>
      <c r="E1577" s="4" t="s">
        <v>69</v>
      </c>
      <c r="F1577" s="19"/>
      <c r="G1577" s="4" t="s">
        <v>70</v>
      </c>
      <c r="H1577" s="19"/>
      <c r="I1577" s="20" t="s">
        <v>60</v>
      </c>
      <c r="J1577" s="21" t="s">
        <v>62</v>
      </c>
      <c r="K1577" s="22" t="s">
        <v>64</v>
      </c>
      <c r="N1577" t="s">
        <v>1979</v>
      </c>
      <c r="R1577">
        <v>1576</v>
      </c>
    </row>
    <row r="1578" spans="1:18" ht="16.5" thickTop="1" thickBot="1" x14ac:dyDescent="0.3">
      <c r="A1578" s="1">
        <v>452</v>
      </c>
      <c r="B1578" t="s">
        <v>955</v>
      </c>
      <c r="C1578" s="14">
        <v>100</v>
      </c>
      <c r="D1578" s="7" t="s">
        <v>59</v>
      </c>
      <c r="E1578" s="25">
        <f>$G1578*C1574</f>
        <v>4</v>
      </c>
      <c r="F1578" s="3" t="s">
        <v>59</v>
      </c>
      <c r="G1578" s="17">
        <v>0.2</v>
      </c>
      <c r="H1578" s="3" t="s">
        <v>59</v>
      </c>
      <c r="I1578" s="64">
        <f>E1578*C1575</f>
        <v>400</v>
      </c>
      <c r="J1578" s="65" t="s">
        <v>61</v>
      </c>
      <c r="K1578" s="8">
        <f>I1578/C1578</f>
        <v>4</v>
      </c>
      <c r="N1578" t="s">
        <v>1979</v>
      </c>
      <c r="R1578">
        <v>1577</v>
      </c>
    </row>
    <row r="1579" spans="1:18" ht="16.5" thickTop="1" thickBot="1" x14ac:dyDescent="0.3">
      <c r="A1579" s="1">
        <v>453</v>
      </c>
      <c r="B1579" t="s">
        <v>1244</v>
      </c>
      <c r="C1579" s="14">
        <v>100</v>
      </c>
      <c r="D1579" s="7" t="s">
        <v>59</v>
      </c>
      <c r="E1579" s="25">
        <f>$G1579*C1574</f>
        <v>4</v>
      </c>
      <c r="F1579" s="3" t="s">
        <v>59</v>
      </c>
      <c r="G1579" s="17">
        <v>0.2</v>
      </c>
      <c r="H1579" s="3" t="s">
        <v>59</v>
      </c>
      <c r="I1579" s="66">
        <f>E1579*C1575</f>
        <v>400</v>
      </c>
      <c r="J1579" s="10" t="s">
        <v>61</v>
      </c>
      <c r="K1579" s="8">
        <f>I1579/C1579</f>
        <v>4</v>
      </c>
      <c r="N1579" t="s">
        <v>1979</v>
      </c>
      <c r="R1579">
        <v>1578</v>
      </c>
    </row>
    <row r="1580" spans="1:18" ht="16.5" thickTop="1" thickBot="1" x14ac:dyDescent="0.3">
      <c r="A1580" s="90">
        <v>454</v>
      </c>
      <c r="B1580" s="99" t="s">
        <v>957</v>
      </c>
      <c r="C1580" s="14">
        <v>100</v>
      </c>
      <c r="D1580" s="7" t="s">
        <v>59</v>
      </c>
      <c r="E1580" s="26">
        <f>$G1580*C1574</f>
        <v>4</v>
      </c>
      <c r="F1580" s="3" t="s">
        <v>59</v>
      </c>
      <c r="G1580" s="9">
        <v>0.2</v>
      </c>
      <c r="H1580" s="3" t="s">
        <v>59</v>
      </c>
      <c r="I1580" s="67">
        <f>E1580*C1575</f>
        <v>400</v>
      </c>
      <c r="J1580" s="60" t="s">
        <v>61</v>
      </c>
      <c r="K1580" s="15">
        <f>I1580/C1580</f>
        <v>4</v>
      </c>
      <c r="N1580" t="s">
        <v>1979</v>
      </c>
      <c r="R1580">
        <v>1579</v>
      </c>
    </row>
    <row r="1581" spans="1:18" ht="15.75" thickTop="1" x14ac:dyDescent="0.25">
      <c r="B1581" t="s">
        <v>180</v>
      </c>
      <c r="D1581" s="7"/>
      <c r="E1581" s="7"/>
      <c r="F1581" s="7"/>
      <c r="G1581" s="7"/>
      <c r="H1581" s="7"/>
      <c r="I1581" s="31"/>
      <c r="J1581" s="6"/>
      <c r="K1581" s="8">
        <f>C1575-SUM(K1578:K1580)</f>
        <v>88</v>
      </c>
      <c r="N1581" t="s">
        <v>1979</v>
      </c>
      <c r="R1581">
        <v>1580</v>
      </c>
    </row>
    <row r="1582" spans="1:18" s="13" customFormat="1" ht="7.5" customHeight="1" thickBot="1" x14ac:dyDescent="0.25">
      <c r="A1582" s="34"/>
      <c r="N1582" t="s">
        <v>1979</v>
      </c>
      <c r="R1582">
        <v>1581</v>
      </c>
    </row>
    <row r="1583" spans="1:18" ht="17.25" thickTop="1" thickBot="1" x14ac:dyDescent="0.3">
      <c r="A1583" s="305">
        <v>149</v>
      </c>
      <c r="B1583" s="305"/>
      <c r="G1583" t="s">
        <v>333</v>
      </c>
      <c r="J1583" s="33">
        <v>25</v>
      </c>
      <c r="K1583" t="s">
        <v>334</v>
      </c>
      <c r="L1583" s="79">
        <f>J1583/C1584</f>
        <v>1</v>
      </c>
      <c r="N1583" t="s">
        <v>1977</v>
      </c>
      <c r="R1583">
        <v>1582</v>
      </c>
    </row>
    <row r="1584" spans="1:18" ht="16.5" thickTop="1" thickBot="1" x14ac:dyDescent="0.25">
      <c r="A1584" s="306">
        <f>A1583</f>
        <v>149</v>
      </c>
      <c r="B1584" s="307" t="s">
        <v>1246</v>
      </c>
      <c r="C1584" s="9">
        <v>25</v>
      </c>
      <c r="D1584" t="s">
        <v>63</v>
      </c>
      <c r="G1584" t="s">
        <v>332</v>
      </c>
      <c r="J1584">
        <f>C1585/(J1583/C1584)</f>
        <v>200</v>
      </c>
      <c r="K1584" s="11"/>
      <c r="N1584" t="s">
        <v>1977</v>
      </c>
      <c r="R1584">
        <v>1583</v>
      </c>
    </row>
    <row r="1585" spans="1:18" ht="14.25" thickTop="1" thickBot="1" x14ac:dyDescent="0.25">
      <c r="B1585" t="s">
        <v>55</v>
      </c>
      <c r="C1585" s="9">
        <v>200</v>
      </c>
      <c r="D1585" t="s">
        <v>53</v>
      </c>
      <c r="K1585" s="12"/>
      <c r="N1585" t="s">
        <v>1977</v>
      </c>
      <c r="R1585">
        <v>1584</v>
      </c>
    </row>
    <row r="1586" spans="1:18" ht="4.5" customHeight="1" thickTop="1" x14ac:dyDescent="0.2">
      <c r="N1586" t="s">
        <v>1977</v>
      </c>
      <c r="R1586">
        <v>1585</v>
      </c>
    </row>
    <row r="1587" spans="1:18" ht="13.5" thickBot="1" x14ac:dyDescent="0.25">
      <c r="C1587" s="4" t="s">
        <v>56</v>
      </c>
      <c r="D1587" s="18"/>
      <c r="E1587" s="4" t="s">
        <v>69</v>
      </c>
      <c r="F1587" s="19"/>
      <c r="G1587" s="4" t="s">
        <v>70</v>
      </c>
      <c r="H1587" s="19"/>
      <c r="I1587" s="20" t="s">
        <v>60</v>
      </c>
      <c r="J1587" s="21" t="s">
        <v>62</v>
      </c>
      <c r="K1587" s="22" t="s">
        <v>64</v>
      </c>
      <c r="N1587" t="s">
        <v>1977</v>
      </c>
      <c r="R1587">
        <v>1586</v>
      </c>
    </row>
    <row r="1588" spans="1:18" ht="16.5" thickTop="1" thickBot="1" x14ac:dyDescent="0.3">
      <c r="A1588" s="1">
        <v>444</v>
      </c>
      <c r="B1588" t="s">
        <v>1223</v>
      </c>
      <c r="C1588" s="14">
        <v>100</v>
      </c>
      <c r="D1588" s="7" t="s">
        <v>59</v>
      </c>
      <c r="E1588" s="25">
        <f>$G1588*C1584</f>
        <v>10</v>
      </c>
      <c r="F1588" s="3" t="s">
        <v>59</v>
      </c>
      <c r="G1588" s="17">
        <v>0.4</v>
      </c>
      <c r="H1588" s="3" t="s">
        <v>59</v>
      </c>
      <c r="I1588" s="64">
        <f>E1588*C1585</f>
        <v>2000</v>
      </c>
      <c r="J1588" s="65" t="s">
        <v>61</v>
      </c>
      <c r="K1588" s="8">
        <f>I1588/C1588</f>
        <v>20</v>
      </c>
      <c r="N1588" t="s">
        <v>1977</v>
      </c>
      <c r="R1588">
        <v>1587</v>
      </c>
    </row>
    <row r="1589" spans="1:18" ht="16.5" thickTop="1" thickBot="1" x14ac:dyDescent="0.3">
      <c r="A1589" s="1">
        <v>445</v>
      </c>
      <c r="B1589" t="s">
        <v>1226</v>
      </c>
      <c r="C1589" s="14">
        <v>100</v>
      </c>
      <c r="D1589" s="7" t="s">
        <v>59</v>
      </c>
      <c r="E1589" s="25">
        <f>$G1589*C1584</f>
        <v>10</v>
      </c>
      <c r="F1589" s="3" t="s">
        <v>59</v>
      </c>
      <c r="G1589" s="17">
        <v>0.4</v>
      </c>
      <c r="H1589" s="3" t="s">
        <v>59</v>
      </c>
      <c r="I1589" s="66">
        <f>E1589*C1585</f>
        <v>2000</v>
      </c>
      <c r="J1589" s="10" t="s">
        <v>61</v>
      </c>
      <c r="K1589" s="8">
        <f>I1589/C1589</f>
        <v>20</v>
      </c>
      <c r="N1589" t="s">
        <v>1977</v>
      </c>
      <c r="R1589">
        <v>1588</v>
      </c>
    </row>
    <row r="1590" spans="1:18" ht="16.5" thickTop="1" thickBot="1" x14ac:dyDescent="0.3">
      <c r="A1590" s="90">
        <v>446</v>
      </c>
      <c r="B1590" s="99" t="s">
        <v>1225</v>
      </c>
      <c r="C1590" s="14">
        <v>100</v>
      </c>
      <c r="D1590" s="7" t="s">
        <v>59</v>
      </c>
      <c r="E1590" s="26">
        <f>$G1590*C1584</f>
        <v>3</v>
      </c>
      <c r="F1590" s="3" t="s">
        <v>59</v>
      </c>
      <c r="G1590" s="9">
        <v>0.12</v>
      </c>
      <c r="H1590" s="3" t="s">
        <v>59</v>
      </c>
      <c r="I1590" s="67">
        <f>E1590*C1585</f>
        <v>600</v>
      </c>
      <c r="J1590" s="60" t="s">
        <v>61</v>
      </c>
      <c r="K1590" s="15">
        <f>I1590/C1590</f>
        <v>6</v>
      </c>
      <c r="N1590" t="s">
        <v>1977</v>
      </c>
      <c r="R1590">
        <v>1589</v>
      </c>
    </row>
    <row r="1591" spans="1:18" ht="15.75" thickTop="1" x14ac:dyDescent="0.25">
      <c r="B1591" t="s">
        <v>180</v>
      </c>
      <c r="D1591" s="7"/>
      <c r="E1591" s="7"/>
      <c r="F1591" s="7"/>
      <c r="G1591" s="7"/>
      <c r="H1591" s="7"/>
      <c r="I1591" s="31"/>
      <c r="J1591" s="6"/>
      <c r="K1591" s="8">
        <f>C1585-SUM(K1588:K1590)</f>
        <v>154</v>
      </c>
      <c r="N1591" t="s">
        <v>1977</v>
      </c>
      <c r="R1591">
        <v>1590</v>
      </c>
    </row>
    <row r="1592" spans="1:18" s="13" customFormat="1" ht="7.5" customHeight="1" thickBot="1" x14ac:dyDescent="0.25">
      <c r="A1592" s="34"/>
      <c r="N1592" t="s">
        <v>1977</v>
      </c>
      <c r="R1592">
        <v>1591</v>
      </c>
    </row>
    <row r="1593" spans="1:18" ht="17.25" thickTop="1" thickBot="1" x14ac:dyDescent="0.3">
      <c r="A1593" s="30">
        <v>150</v>
      </c>
      <c r="B1593" s="30"/>
      <c r="G1593" t="s">
        <v>333</v>
      </c>
      <c r="J1593" s="33">
        <v>25</v>
      </c>
      <c r="K1593" t="s">
        <v>334</v>
      </c>
      <c r="L1593" s="79">
        <f>J1593/C1594</f>
        <v>1</v>
      </c>
      <c r="N1593" t="s">
        <v>1978</v>
      </c>
      <c r="R1593">
        <v>1592</v>
      </c>
    </row>
    <row r="1594" spans="1:18" ht="16.5" thickTop="1" thickBot="1" x14ac:dyDescent="0.25">
      <c r="A1594" s="1">
        <f>A1593</f>
        <v>150</v>
      </c>
      <c r="B1594" s="27" t="s">
        <v>1257</v>
      </c>
      <c r="C1594" s="9">
        <v>25</v>
      </c>
      <c r="D1594" t="s">
        <v>63</v>
      </c>
      <c r="G1594" t="s">
        <v>332</v>
      </c>
      <c r="J1594">
        <f>C1595/(J1593/C1594)</f>
        <v>200</v>
      </c>
      <c r="K1594" s="11"/>
      <c r="N1594" t="s">
        <v>1978</v>
      </c>
      <c r="R1594">
        <v>1593</v>
      </c>
    </row>
    <row r="1595" spans="1:18" ht="14.25" thickTop="1" thickBot="1" x14ac:dyDescent="0.25">
      <c r="B1595" t="s">
        <v>55</v>
      </c>
      <c r="C1595" s="9">
        <v>200</v>
      </c>
      <c r="D1595" t="s">
        <v>53</v>
      </c>
      <c r="K1595" s="12"/>
      <c r="N1595" t="s">
        <v>1978</v>
      </c>
      <c r="R1595">
        <v>1594</v>
      </c>
    </row>
    <row r="1596" spans="1:18" ht="4.5" customHeight="1" thickTop="1" x14ac:dyDescent="0.2">
      <c r="N1596" t="s">
        <v>1978</v>
      </c>
      <c r="R1596">
        <v>1595</v>
      </c>
    </row>
    <row r="1597" spans="1:18" ht="13.5" thickBot="1" x14ac:dyDescent="0.25">
      <c r="C1597" s="4" t="s">
        <v>56</v>
      </c>
      <c r="D1597" s="18"/>
      <c r="E1597" s="4" t="s">
        <v>69</v>
      </c>
      <c r="F1597" s="19"/>
      <c r="G1597" s="4" t="s">
        <v>70</v>
      </c>
      <c r="H1597" s="19"/>
      <c r="I1597" s="20" t="s">
        <v>60</v>
      </c>
      <c r="J1597" s="21" t="s">
        <v>62</v>
      </c>
      <c r="K1597" s="22" t="s">
        <v>64</v>
      </c>
      <c r="N1597" t="s">
        <v>1978</v>
      </c>
      <c r="R1597">
        <v>1596</v>
      </c>
    </row>
    <row r="1598" spans="1:18" ht="16.5" thickTop="1" thickBot="1" x14ac:dyDescent="0.3">
      <c r="A1598" s="1">
        <v>455</v>
      </c>
      <c r="B1598" t="s">
        <v>1232</v>
      </c>
      <c r="C1598" s="14">
        <v>100</v>
      </c>
      <c r="D1598" s="7" t="s">
        <v>59</v>
      </c>
      <c r="E1598" s="25">
        <f>$G1598*C1594</f>
        <v>10</v>
      </c>
      <c r="F1598" s="3" t="s">
        <v>59</v>
      </c>
      <c r="G1598" s="17">
        <v>0.4</v>
      </c>
      <c r="H1598" s="3" t="s">
        <v>59</v>
      </c>
      <c r="I1598" s="64">
        <f>E1598*C1595</f>
        <v>2000</v>
      </c>
      <c r="J1598" s="65" t="s">
        <v>61</v>
      </c>
      <c r="K1598" s="8">
        <f>I1598/C1598</f>
        <v>20</v>
      </c>
      <c r="N1598" t="s">
        <v>1978</v>
      </c>
      <c r="R1598">
        <v>1597</v>
      </c>
    </row>
    <row r="1599" spans="1:18" ht="16.5" thickTop="1" thickBot="1" x14ac:dyDescent="0.3">
      <c r="A1599" s="1">
        <v>456</v>
      </c>
      <c r="B1599" s="47" t="s">
        <v>1234</v>
      </c>
      <c r="C1599" s="14">
        <v>100</v>
      </c>
      <c r="D1599" s="7" t="s">
        <v>59</v>
      </c>
      <c r="E1599" s="25">
        <f>$G1599*C1594</f>
        <v>10</v>
      </c>
      <c r="F1599" s="3" t="s">
        <v>59</v>
      </c>
      <c r="G1599" s="17">
        <v>0.4</v>
      </c>
      <c r="H1599" s="3" t="s">
        <v>59</v>
      </c>
      <c r="I1599" s="66">
        <f>E1599*C1595</f>
        <v>2000</v>
      </c>
      <c r="J1599" s="10" t="s">
        <v>61</v>
      </c>
      <c r="K1599" s="8">
        <f>I1599/C1599</f>
        <v>20</v>
      </c>
      <c r="N1599" t="s">
        <v>1978</v>
      </c>
      <c r="R1599">
        <v>1598</v>
      </c>
    </row>
    <row r="1600" spans="1:18" ht="16.5" thickTop="1" thickBot="1" x14ac:dyDescent="0.3">
      <c r="A1600" s="1">
        <v>457</v>
      </c>
      <c r="B1600" s="78" t="s">
        <v>1249</v>
      </c>
      <c r="C1600" s="14">
        <v>100</v>
      </c>
      <c r="D1600" s="7" t="s">
        <v>59</v>
      </c>
      <c r="E1600" s="26">
        <f>$G1600*C1594</f>
        <v>3</v>
      </c>
      <c r="F1600" s="3" t="s">
        <v>59</v>
      </c>
      <c r="G1600" s="9">
        <v>0.12</v>
      </c>
      <c r="H1600" s="3" t="s">
        <v>59</v>
      </c>
      <c r="I1600" s="67">
        <f>E1600*C1595</f>
        <v>600</v>
      </c>
      <c r="J1600" s="60" t="s">
        <v>61</v>
      </c>
      <c r="K1600" s="15">
        <f>I1600/C1600</f>
        <v>6</v>
      </c>
      <c r="N1600" t="s">
        <v>1978</v>
      </c>
      <c r="R1600">
        <v>1599</v>
      </c>
    </row>
    <row r="1601" spans="1:18" ht="15.75" thickTop="1" x14ac:dyDescent="0.25">
      <c r="B1601" t="s">
        <v>180</v>
      </c>
      <c r="D1601" s="7"/>
      <c r="E1601" s="7"/>
      <c r="F1601" s="7"/>
      <c r="G1601" s="7"/>
      <c r="H1601" s="7"/>
      <c r="I1601" s="31"/>
      <c r="J1601" s="6"/>
      <c r="K1601" s="8">
        <f>C1595-SUM(K1598:K1600)</f>
        <v>154</v>
      </c>
      <c r="N1601" t="s">
        <v>1978</v>
      </c>
      <c r="R1601">
        <v>1600</v>
      </c>
    </row>
    <row r="1602" spans="1:18" s="13" customFormat="1" ht="7.5" customHeight="1" thickBot="1" x14ac:dyDescent="0.25">
      <c r="A1602" s="34"/>
      <c r="N1602" t="s">
        <v>1978</v>
      </c>
      <c r="R1602">
        <v>1601</v>
      </c>
    </row>
    <row r="1603" spans="1:18" ht="17.25" thickTop="1" thickBot="1" x14ac:dyDescent="0.3">
      <c r="A1603" s="30">
        <v>151</v>
      </c>
      <c r="B1603" s="30"/>
      <c r="G1603" t="s">
        <v>333</v>
      </c>
      <c r="J1603" s="33">
        <v>25</v>
      </c>
      <c r="K1603" t="s">
        <v>334</v>
      </c>
      <c r="L1603" s="79">
        <f>J1603/C1604</f>
        <v>1</v>
      </c>
      <c r="N1603" s="24" t="s">
        <v>1971</v>
      </c>
      <c r="R1603">
        <v>1602</v>
      </c>
    </row>
    <row r="1604" spans="1:18" ht="16.5" thickTop="1" thickBot="1" x14ac:dyDescent="0.25">
      <c r="A1604" s="1">
        <f>A1603</f>
        <v>151</v>
      </c>
      <c r="B1604" s="27" t="s">
        <v>1247</v>
      </c>
      <c r="C1604" s="9">
        <v>25</v>
      </c>
      <c r="D1604" t="s">
        <v>63</v>
      </c>
      <c r="G1604" t="s">
        <v>332</v>
      </c>
      <c r="J1604">
        <f>C1605/(J1603/C1604)</f>
        <v>200</v>
      </c>
      <c r="K1604" s="11"/>
      <c r="N1604" s="24" t="s">
        <v>1971</v>
      </c>
      <c r="R1604">
        <v>1603</v>
      </c>
    </row>
    <row r="1605" spans="1:18" ht="14.25" thickTop="1" thickBot="1" x14ac:dyDescent="0.25">
      <c r="B1605" t="s">
        <v>55</v>
      </c>
      <c r="C1605" s="9">
        <v>200</v>
      </c>
      <c r="D1605" t="s">
        <v>53</v>
      </c>
      <c r="K1605" s="12"/>
      <c r="N1605" s="24" t="s">
        <v>1971</v>
      </c>
      <c r="R1605">
        <v>1604</v>
      </c>
    </row>
    <row r="1606" spans="1:18" ht="4.5" customHeight="1" thickTop="1" x14ac:dyDescent="0.2">
      <c r="N1606" s="24" t="s">
        <v>1971</v>
      </c>
      <c r="R1606">
        <v>1605</v>
      </c>
    </row>
    <row r="1607" spans="1:18" ht="13.5" thickBot="1" x14ac:dyDescent="0.25">
      <c r="C1607" s="4" t="s">
        <v>56</v>
      </c>
      <c r="D1607" s="18"/>
      <c r="E1607" s="4" t="s">
        <v>69</v>
      </c>
      <c r="F1607" s="19"/>
      <c r="G1607" s="4" t="s">
        <v>70</v>
      </c>
      <c r="H1607" s="19"/>
      <c r="I1607" s="20" t="s">
        <v>60</v>
      </c>
      <c r="J1607" s="21" t="s">
        <v>62</v>
      </c>
      <c r="K1607" s="22" t="s">
        <v>64</v>
      </c>
      <c r="N1607" s="24" t="s">
        <v>1971</v>
      </c>
      <c r="R1607">
        <v>1606</v>
      </c>
    </row>
    <row r="1608" spans="1:18" ht="16.5" thickTop="1" thickBot="1" x14ac:dyDescent="0.3">
      <c r="A1608" s="1">
        <v>447</v>
      </c>
      <c r="B1608" t="s">
        <v>484</v>
      </c>
      <c r="C1608" s="14">
        <v>100</v>
      </c>
      <c r="D1608" s="7" t="s">
        <v>59</v>
      </c>
      <c r="E1608" s="25">
        <f>$G1608*C1604</f>
        <v>10</v>
      </c>
      <c r="F1608" s="3" t="s">
        <v>59</v>
      </c>
      <c r="G1608" s="17">
        <v>0.4</v>
      </c>
      <c r="H1608" s="3" t="s">
        <v>59</v>
      </c>
      <c r="I1608" s="64">
        <f>E1608*C1605</f>
        <v>2000</v>
      </c>
      <c r="J1608" s="65" t="s">
        <v>61</v>
      </c>
      <c r="K1608" s="8">
        <f>I1608/C1608</f>
        <v>20</v>
      </c>
      <c r="N1608" s="24" t="s">
        <v>1971</v>
      </c>
      <c r="R1608">
        <v>1607</v>
      </c>
    </row>
    <row r="1609" spans="1:18" ht="16.5" thickTop="1" thickBot="1" x14ac:dyDescent="0.3">
      <c r="A1609" s="1">
        <v>449</v>
      </c>
      <c r="B1609" t="s">
        <v>483</v>
      </c>
      <c r="C1609" s="14">
        <v>100</v>
      </c>
      <c r="D1609" s="7" t="s">
        <v>59</v>
      </c>
      <c r="E1609" s="25">
        <f>$G1609*C1604</f>
        <v>10</v>
      </c>
      <c r="F1609" s="3" t="s">
        <v>59</v>
      </c>
      <c r="G1609" s="17">
        <v>0.4</v>
      </c>
      <c r="H1609" s="3" t="s">
        <v>59</v>
      </c>
      <c r="I1609" s="66">
        <f>E1609*C1605</f>
        <v>2000</v>
      </c>
      <c r="J1609" s="10" t="s">
        <v>61</v>
      </c>
      <c r="K1609" s="8">
        <f>I1609/C1609</f>
        <v>20</v>
      </c>
      <c r="N1609" s="24" t="s">
        <v>1971</v>
      </c>
      <c r="R1609">
        <v>1608</v>
      </c>
    </row>
    <row r="1610" spans="1:18" ht="16.5" thickTop="1" thickBot="1" x14ac:dyDescent="0.3">
      <c r="A1610" s="90">
        <v>448</v>
      </c>
      <c r="B1610" s="99" t="s">
        <v>733</v>
      </c>
      <c r="C1610" s="14">
        <v>100</v>
      </c>
      <c r="D1610" s="7" t="s">
        <v>59</v>
      </c>
      <c r="E1610" s="26">
        <f>$G1610*C1604</f>
        <v>3</v>
      </c>
      <c r="F1610" s="3" t="s">
        <v>59</v>
      </c>
      <c r="G1610" s="9">
        <v>0.12</v>
      </c>
      <c r="H1610" s="3" t="s">
        <v>59</v>
      </c>
      <c r="I1610" s="67">
        <f>E1610*C1605</f>
        <v>600</v>
      </c>
      <c r="J1610" s="60" t="s">
        <v>61</v>
      </c>
      <c r="K1610" s="15">
        <f>I1610/C1610</f>
        <v>6</v>
      </c>
      <c r="N1610" s="24" t="s">
        <v>1971</v>
      </c>
      <c r="R1610">
        <v>1609</v>
      </c>
    </row>
    <row r="1611" spans="1:18" ht="15.75" thickTop="1" x14ac:dyDescent="0.25">
      <c r="B1611" t="s">
        <v>180</v>
      </c>
      <c r="D1611" s="7"/>
      <c r="E1611" s="7"/>
      <c r="F1611" s="7"/>
      <c r="G1611" s="7"/>
      <c r="H1611" s="7"/>
      <c r="I1611" s="31"/>
      <c r="J1611" s="6"/>
      <c r="K1611" s="8">
        <f>C1605-SUM(K1608:K1610)</f>
        <v>154</v>
      </c>
      <c r="N1611" s="24" t="s">
        <v>1971</v>
      </c>
      <c r="R1611">
        <v>1610</v>
      </c>
    </row>
    <row r="1612" spans="1:18" s="13" customFormat="1" ht="7.5" customHeight="1" thickBot="1" x14ac:dyDescent="0.25">
      <c r="A1612" s="34"/>
      <c r="N1612" s="24" t="s">
        <v>1971</v>
      </c>
      <c r="R1612">
        <v>1611</v>
      </c>
    </row>
    <row r="1613" spans="1:18" ht="17.25" thickTop="1" thickBot="1" x14ac:dyDescent="0.3">
      <c r="A1613" s="30">
        <v>152</v>
      </c>
      <c r="B1613" s="30"/>
      <c r="G1613" t="s">
        <v>333</v>
      </c>
      <c r="J1613" s="33">
        <v>25</v>
      </c>
      <c r="K1613" t="s">
        <v>334</v>
      </c>
      <c r="L1613" s="79">
        <f>J1613/C1614</f>
        <v>1</v>
      </c>
      <c r="N1613" t="s">
        <v>1979</v>
      </c>
      <c r="R1613">
        <v>1612</v>
      </c>
    </row>
    <row r="1614" spans="1:18" ht="16.5" thickTop="1" thickBot="1" x14ac:dyDescent="0.25">
      <c r="A1614" s="1">
        <f>A1613</f>
        <v>152</v>
      </c>
      <c r="B1614" s="27" t="s">
        <v>2042</v>
      </c>
      <c r="C1614" s="9">
        <v>25</v>
      </c>
      <c r="D1614" t="s">
        <v>63</v>
      </c>
      <c r="G1614" t="s">
        <v>332</v>
      </c>
      <c r="J1614">
        <f>C1615/(J1613/C1614)</f>
        <v>200</v>
      </c>
      <c r="K1614" s="11"/>
      <c r="N1614" t="s">
        <v>1979</v>
      </c>
      <c r="R1614">
        <v>1613</v>
      </c>
    </row>
    <row r="1615" spans="1:18" ht="14.25" thickTop="1" thickBot="1" x14ac:dyDescent="0.25">
      <c r="B1615" t="s">
        <v>55</v>
      </c>
      <c r="C1615" s="9">
        <v>200</v>
      </c>
      <c r="D1615" t="s">
        <v>53</v>
      </c>
      <c r="K1615" s="12"/>
      <c r="N1615" t="s">
        <v>1979</v>
      </c>
      <c r="R1615">
        <v>1614</v>
      </c>
    </row>
    <row r="1616" spans="1:18" ht="4.5" customHeight="1" thickTop="1" x14ac:dyDescent="0.2">
      <c r="N1616" t="s">
        <v>1979</v>
      </c>
      <c r="R1616">
        <v>1615</v>
      </c>
    </row>
    <row r="1617" spans="1:18" ht="13.5" thickBot="1" x14ac:dyDescent="0.25">
      <c r="C1617" s="4" t="s">
        <v>56</v>
      </c>
      <c r="D1617" s="18"/>
      <c r="E1617" s="4" t="s">
        <v>69</v>
      </c>
      <c r="F1617" s="19"/>
      <c r="G1617" s="4" t="s">
        <v>70</v>
      </c>
      <c r="H1617" s="19"/>
      <c r="I1617" s="20" t="s">
        <v>60</v>
      </c>
      <c r="J1617" s="21" t="s">
        <v>62</v>
      </c>
      <c r="K1617" s="22" t="s">
        <v>64</v>
      </c>
      <c r="N1617" t="s">
        <v>1979</v>
      </c>
      <c r="R1617">
        <v>1616</v>
      </c>
    </row>
    <row r="1618" spans="1:18" ht="16.5" thickTop="1" thickBot="1" x14ac:dyDescent="0.3">
      <c r="A1618" s="1" t="s">
        <v>1263</v>
      </c>
      <c r="B1618" t="s">
        <v>955</v>
      </c>
      <c r="C1618" s="14">
        <v>200</v>
      </c>
      <c r="D1618" s="7" t="s">
        <v>59</v>
      </c>
      <c r="E1618" s="25">
        <f>$G1618*C1614</f>
        <v>10</v>
      </c>
      <c r="F1618" s="3" t="s">
        <v>59</v>
      </c>
      <c r="G1618" s="17">
        <v>0.4</v>
      </c>
      <c r="H1618" s="3" t="s">
        <v>59</v>
      </c>
      <c r="I1618" s="64">
        <f>E1618*C1615</f>
        <v>2000</v>
      </c>
      <c r="J1618" s="65" t="s">
        <v>61</v>
      </c>
      <c r="K1618" s="8">
        <f>I1618/C1618</f>
        <v>10</v>
      </c>
      <c r="N1618" t="s">
        <v>1979</v>
      </c>
      <c r="R1618">
        <v>1617</v>
      </c>
    </row>
    <row r="1619" spans="1:18" ht="16.5" thickTop="1" thickBot="1" x14ac:dyDescent="0.3">
      <c r="A1619" s="1" t="s">
        <v>1264</v>
      </c>
      <c r="B1619" s="47" t="s">
        <v>957</v>
      </c>
      <c r="C1619" s="14">
        <v>200</v>
      </c>
      <c r="D1619" s="7" t="s">
        <v>59</v>
      </c>
      <c r="E1619" s="25">
        <f>$G1619*C1614</f>
        <v>10</v>
      </c>
      <c r="F1619" s="3" t="s">
        <v>59</v>
      </c>
      <c r="G1619" s="17">
        <v>0.4</v>
      </c>
      <c r="H1619" s="3" t="s">
        <v>59</v>
      </c>
      <c r="I1619" s="66">
        <f>E1619*C1615</f>
        <v>2000</v>
      </c>
      <c r="J1619" s="10" t="s">
        <v>61</v>
      </c>
      <c r="K1619" s="8">
        <f>I1619/C1619</f>
        <v>10</v>
      </c>
      <c r="N1619" t="s">
        <v>1979</v>
      </c>
      <c r="R1619">
        <v>1618</v>
      </c>
    </row>
    <row r="1620" spans="1:18" ht="16.5" thickTop="1" thickBot="1" x14ac:dyDescent="0.3">
      <c r="A1620" s="1" t="s">
        <v>1265</v>
      </c>
      <c r="B1620" s="78" t="s">
        <v>959</v>
      </c>
      <c r="C1620" s="14">
        <v>100</v>
      </c>
      <c r="D1620" s="7" t="s">
        <v>59</v>
      </c>
      <c r="E1620" s="26">
        <f>$G1620*C1614</f>
        <v>3</v>
      </c>
      <c r="F1620" s="3" t="s">
        <v>59</v>
      </c>
      <c r="G1620" s="9">
        <v>0.12</v>
      </c>
      <c r="H1620" s="3" t="s">
        <v>59</v>
      </c>
      <c r="I1620" s="67">
        <f>E1620*C1615</f>
        <v>600</v>
      </c>
      <c r="J1620" s="60" t="s">
        <v>61</v>
      </c>
      <c r="K1620" s="15">
        <f>I1620/C1620</f>
        <v>6</v>
      </c>
      <c r="N1620" t="s">
        <v>1979</v>
      </c>
      <c r="R1620">
        <v>1619</v>
      </c>
    </row>
    <row r="1621" spans="1:18" ht="15.75" thickTop="1" x14ac:dyDescent="0.25">
      <c r="B1621" t="s">
        <v>180</v>
      </c>
      <c r="D1621" s="7"/>
      <c r="E1621" s="7"/>
      <c r="F1621" s="7"/>
      <c r="G1621" s="7"/>
      <c r="H1621" s="7"/>
      <c r="I1621" s="31"/>
      <c r="J1621" s="6"/>
      <c r="K1621" s="8">
        <f>C1615-SUM(K1618:K1620)</f>
        <v>174</v>
      </c>
      <c r="N1621" t="s">
        <v>1979</v>
      </c>
      <c r="R1621">
        <v>1620</v>
      </c>
    </row>
    <row r="1622" spans="1:18" s="13" customFormat="1" ht="7.5" customHeight="1" thickBot="1" x14ac:dyDescent="0.25">
      <c r="A1622" s="34"/>
      <c r="N1622" t="s">
        <v>1979</v>
      </c>
      <c r="R1622">
        <v>1621</v>
      </c>
    </row>
    <row r="1623" spans="1:18" ht="17.25" thickTop="1" thickBot="1" x14ac:dyDescent="0.3">
      <c r="A1623" s="30" t="s">
        <v>2041</v>
      </c>
      <c r="B1623" s="30"/>
      <c r="G1623" t="s">
        <v>333</v>
      </c>
      <c r="J1623" s="33">
        <v>25</v>
      </c>
      <c r="K1623" t="s">
        <v>334</v>
      </c>
      <c r="L1623" s="79">
        <f>J1623/C1624</f>
        <v>1</v>
      </c>
      <c r="N1623" t="s">
        <v>1979</v>
      </c>
      <c r="R1623">
        <v>1622</v>
      </c>
    </row>
    <row r="1624" spans="1:18" ht="16.5" thickTop="1" thickBot="1" x14ac:dyDescent="0.25">
      <c r="A1624" s="1" t="str">
        <f>A1623</f>
        <v>152a</v>
      </c>
      <c r="B1624" s="27" t="s">
        <v>1248</v>
      </c>
      <c r="C1624" s="9">
        <v>25</v>
      </c>
      <c r="D1624" t="s">
        <v>63</v>
      </c>
      <c r="G1624" t="s">
        <v>332</v>
      </c>
      <c r="J1624">
        <f>C1625/(J1623/C1624)</f>
        <v>200</v>
      </c>
      <c r="K1624" s="11"/>
      <c r="N1624" t="s">
        <v>1979</v>
      </c>
      <c r="R1624">
        <v>1623</v>
      </c>
    </row>
    <row r="1625" spans="1:18" ht="14.25" thickTop="1" thickBot="1" x14ac:dyDescent="0.25">
      <c r="B1625" t="s">
        <v>55</v>
      </c>
      <c r="C1625" s="9">
        <v>200</v>
      </c>
      <c r="D1625" t="s">
        <v>53</v>
      </c>
      <c r="K1625" s="12"/>
      <c r="N1625" t="s">
        <v>1979</v>
      </c>
      <c r="R1625">
        <v>1624</v>
      </c>
    </row>
    <row r="1626" spans="1:18" ht="4.5" customHeight="1" thickTop="1" x14ac:dyDescent="0.2">
      <c r="N1626" t="s">
        <v>1979</v>
      </c>
      <c r="R1626">
        <v>1625</v>
      </c>
    </row>
    <row r="1627" spans="1:18" ht="13.5" thickBot="1" x14ac:dyDescent="0.25">
      <c r="C1627" s="4" t="s">
        <v>56</v>
      </c>
      <c r="D1627" s="18"/>
      <c r="E1627" s="4" t="s">
        <v>69</v>
      </c>
      <c r="F1627" s="19"/>
      <c r="G1627" s="4" t="s">
        <v>70</v>
      </c>
      <c r="H1627" s="19"/>
      <c r="I1627" s="20" t="s">
        <v>60</v>
      </c>
      <c r="J1627" s="21" t="s">
        <v>62</v>
      </c>
      <c r="K1627" s="22" t="s">
        <v>64</v>
      </c>
      <c r="N1627" t="s">
        <v>1979</v>
      </c>
      <c r="R1627">
        <v>1626</v>
      </c>
    </row>
    <row r="1628" spans="1:18" ht="16.5" thickTop="1" thickBot="1" x14ac:dyDescent="0.3">
      <c r="A1628" s="1" t="s">
        <v>1263</v>
      </c>
      <c r="B1628" t="s">
        <v>955</v>
      </c>
      <c r="C1628" s="14">
        <v>200</v>
      </c>
      <c r="D1628" s="7" t="s">
        <v>59</v>
      </c>
      <c r="E1628" s="25">
        <f>$G1628*C1624</f>
        <v>20</v>
      </c>
      <c r="F1628" s="3" t="s">
        <v>59</v>
      </c>
      <c r="G1628" s="17">
        <v>0.8</v>
      </c>
      <c r="H1628" s="3" t="s">
        <v>59</v>
      </c>
      <c r="I1628" s="64">
        <f>E1628*C1625</f>
        <v>4000</v>
      </c>
      <c r="J1628" s="65" t="s">
        <v>61</v>
      </c>
      <c r="K1628" s="8">
        <f>I1628/C1628</f>
        <v>20</v>
      </c>
      <c r="N1628" t="s">
        <v>1979</v>
      </c>
      <c r="R1628">
        <v>1627</v>
      </c>
    </row>
    <row r="1629" spans="1:18" ht="16.5" thickTop="1" thickBot="1" x14ac:dyDescent="0.3">
      <c r="A1629" s="1" t="s">
        <v>1264</v>
      </c>
      <c r="B1629" s="47" t="s">
        <v>957</v>
      </c>
      <c r="C1629" s="14">
        <v>200</v>
      </c>
      <c r="D1629" s="7" t="s">
        <v>59</v>
      </c>
      <c r="E1629" s="25">
        <f>$G1629*C1624</f>
        <v>20</v>
      </c>
      <c r="F1629" s="3" t="s">
        <v>59</v>
      </c>
      <c r="G1629" s="17">
        <v>0.8</v>
      </c>
      <c r="H1629" s="3" t="s">
        <v>59</v>
      </c>
      <c r="I1629" s="66">
        <f>E1629*C1625</f>
        <v>4000</v>
      </c>
      <c r="J1629" s="10" t="s">
        <v>61</v>
      </c>
      <c r="K1629" s="8">
        <f>I1629/C1629</f>
        <v>20</v>
      </c>
      <c r="N1629" t="s">
        <v>1979</v>
      </c>
      <c r="R1629">
        <v>1628</v>
      </c>
    </row>
    <row r="1630" spans="1:18" ht="16.5" thickTop="1" thickBot="1" x14ac:dyDescent="0.3">
      <c r="A1630" s="1" t="s">
        <v>1265</v>
      </c>
      <c r="B1630" s="78" t="s">
        <v>959</v>
      </c>
      <c r="C1630" s="14">
        <v>100</v>
      </c>
      <c r="D1630" s="7" t="s">
        <v>59</v>
      </c>
      <c r="E1630" s="26">
        <f>$G1630*C1624</f>
        <v>2.5</v>
      </c>
      <c r="F1630" s="3" t="s">
        <v>59</v>
      </c>
      <c r="G1630" s="9">
        <v>0.1</v>
      </c>
      <c r="H1630" s="3" t="s">
        <v>59</v>
      </c>
      <c r="I1630" s="67">
        <f>E1630*C1625</f>
        <v>500</v>
      </c>
      <c r="J1630" s="60" t="s">
        <v>61</v>
      </c>
      <c r="K1630" s="15">
        <f>I1630/C1630</f>
        <v>5</v>
      </c>
      <c r="N1630" t="s">
        <v>1979</v>
      </c>
      <c r="R1630">
        <v>1629</v>
      </c>
    </row>
    <row r="1631" spans="1:18" ht="15.75" thickTop="1" x14ac:dyDescent="0.25">
      <c r="B1631" t="s">
        <v>180</v>
      </c>
      <c r="D1631" s="7"/>
      <c r="E1631" s="7"/>
      <c r="F1631" s="7"/>
      <c r="G1631" s="7"/>
      <c r="H1631" s="7"/>
      <c r="I1631" s="31"/>
      <c r="J1631" s="6"/>
      <c r="K1631" s="8">
        <f>C1625-SUM(K1628:K1630)</f>
        <v>155</v>
      </c>
      <c r="N1631" t="s">
        <v>1979</v>
      </c>
      <c r="R1631">
        <v>1630</v>
      </c>
    </row>
    <row r="1632" spans="1:18" s="13" customFormat="1" ht="7.5" customHeight="1" thickBot="1" x14ac:dyDescent="0.25">
      <c r="A1632" s="34"/>
      <c r="N1632" t="s">
        <v>1979</v>
      </c>
      <c r="R1632">
        <v>1631</v>
      </c>
    </row>
    <row r="1633" spans="1:18" ht="17.25" thickTop="1" thickBot="1" x14ac:dyDescent="0.3">
      <c r="A1633" s="30">
        <v>153</v>
      </c>
      <c r="B1633" s="30"/>
      <c r="G1633" t="s">
        <v>333</v>
      </c>
      <c r="J1633" s="33">
        <v>25</v>
      </c>
      <c r="K1633" t="s">
        <v>334</v>
      </c>
      <c r="L1633" s="79">
        <f>J1633/C1634</f>
        <v>1</v>
      </c>
      <c r="N1633" t="s">
        <v>1980</v>
      </c>
      <c r="R1633">
        <v>1632</v>
      </c>
    </row>
    <row r="1634" spans="1:18" ht="16.5" thickTop="1" thickBot="1" x14ac:dyDescent="0.25">
      <c r="A1634" s="1">
        <f>A1633</f>
        <v>153</v>
      </c>
      <c r="B1634" s="27" t="s">
        <v>1256</v>
      </c>
      <c r="C1634" s="9">
        <v>25</v>
      </c>
      <c r="D1634" t="s">
        <v>63</v>
      </c>
      <c r="G1634" t="s">
        <v>332</v>
      </c>
      <c r="J1634">
        <f>C1635/(J1633/C1634)</f>
        <v>200</v>
      </c>
      <c r="K1634" s="11"/>
      <c r="N1634" t="s">
        <v>1980</v>
      </c>
      <c r="R1634">
        <v>1633</v>
      </c>
    </row>
    <row r="1635" spans="1:18" ht="14.25" thickTop="1" thickBot="1" x14ac:dyDescent="0.25">
      <c r="B1635" t="s">
        <v>55</v>
      </c>
      <c r="C1635" s="9">
        <v>200</v>
      </c>
      <c r="D1635" t="s">
        <v>53</v>
      </c>
      <c r="K1635" s="12"/>
      <c r="N1635" t="s">
        <v>1980</v>
      </c>
      <c r="R1635">
        <v>1634</v>
      </c>
    </row>
    <row r="1636" spans="1:18" ht="4.5" customHeight="1" thickTop="1" x14ac:dyDescent="0.2">
      <c r="N1636" t="s">
        <v>1980</v>
      </c>
      <c r="R1636">
        <v>1635</v>
      </c>
    </row>
    <row r="1637" spans="1:18" ht="13.5" thickBot="1" x14ac:dyDescent="0.25">
      <c r="C1637" s="4" t="s">
        <v>56</v>
      </c>
      <c r="D1637" s="18"/>
      <c r="E1637" s="4" t="s">
        <v>69</v>
      </c>
      <c r="F1637" s="19"/>
      <c r="G1637" s="4" t="s">
        <v>70</v>
      </c>
      <c r="H1637" s="19"/>
      <c r="I1637" s="20" t="s">
        <v>60</v>
      </c>
      <c r="J1637" s="21" t="s">
        <v>62</v>
      </c>
      <c r="K1637" s="22" t="s">
        <v>64</v>
      </c>
      <c r="N1637" t="s">
        <v>1980</v>
      </c>
      <c r="R1637">
        <v>1636</v>
      </c>
    </row>
    <row r="1638" spans="1:18" ht="16.5" thickTop="1" thickBot="1" x14ac:dyDescent="0.3">
      <c r="A1638" s="1">
        <v>459</v>
      </c>
      <c r="B1638" t="s">
        <v>1250</v>
      </c>
      <c r="C1638" s="14">
        <v>100</v>
      </c>
      <c r="D1638" s="7" t="s">
        <v>59</v>
      </c>
      <c r="E1638" s="25">
        <f>$G1638*C1634</f>
        <v>10</v>
      </c>
      <c r="F1638" s="3" t="s">
        <v>59</v>
      </c>
      <c r="G1638" s="17">
        <v>0.4</v>
      </c>
      <c r="H1638" s="3" t="s">
        <v>59</v>
      </c>
      <c r="I1638" s="64">
        <f>E1638*C1635</f>
        <v>2000</v>
      </c>
      <c r="J1638" s="65" t="s">
        <v>61</v>
      </c>
      <c r="K1638" s="8">
        <f>I1638/C1638</f>
        <v>20</v>
      </c>
      <c r="N1638" t="s">
        <v>1980</v>
      </c>
      <c r="R1638">
        <v>1637</v>
      </c>
    </row>
    <row r="1639" spans="1:18" ht="16.5" thickTop="1" thickBot="1" x14ac:dyDescent="0.3">
      <c r="A1639" s="1">
        <v>460</v>
      </c>
      <c r="B1639" s="47" t="s">
        <v>1252</v>
      </c>
      <c r="C1639" s="14">
        <v>100</v>
      </c>
      <c r="D1639" s="7" t="s">
        <v>59</v>
      </c>
      <c r="E1639" s="25">
        <f>$G1639*C1634</f>
        <v>10</v>
      </c>
      <c r="F1639" s="3" t="s">
        <v>59</v>
      </c>
      <c r="G1639" s="17">
        <v>0.4</v>
      </c>
      <c r="H1639" s="3" t="s">
        <v>59</v>
      </c>
      <c r="I1639" s="66">
        <f>E1639*C1635</f>
        <v>2000</v>
      </c>
      <c r="J1639" s="10" t="s">
        <v>61</v>
      </c>
      <c r="K1639" s="8">
        <f>I1639/C1639</f>
        <v>20</v>
      </c>
      <c r="N1639" t="s">
        <v>1980</v>
      </c>
      <c r="R1639">
        <v>1638</v>
      </c>
    </row>
    <row r="1640" spans="1:18" ht="16.5" thickTop="1" thickBot="1" x14ac:dyDescent="0.3">
      <c r="A1640" s="1">
        <v>461</v>
      </c>
      <c r="B1640" s="78" t="s">
        <v>1254</v>
      </c>
      <c r="C1640" s="14">
        <v>100</v>
      </c>
      <c r="D1640" s="7" t="s">
        <v>59</v>
      </c>
      <c r="E1640" s="26">
        <f>$G1640*C1634</f>
        <v>3</v>
      </c>
      <c r="F1640" s="3" t="s">
        <v>59</v>
      </c>
      <c r="G1640" s="9">
        <v>0.12</v>
      </c>
      <c r="H1640" s="3" t="s">
        <v>59</v>
      </c>
      <c r="I1640" s="67">
        <f>E1640*C1635</f>
        <v>600</v>
      </c>
      <c r="J1640" s="60" t="s">
        <v>61</v>
      </c>
      <c r="K1640" s="15">
        <f>I1640/C1640</f>
        <v>6</v>
      </c>
      <c r="N1640" t="s">
        <v>1980</v>
      </c>
      <c r="R1640">
        <v>1639</v>
      </c>
    </row>
    <row r="1641" spans="1:18" ht="15.75" thickTop="1" x14ac:dyDescent="0.25">
      <c r="B1641" t="s">
        <v>180</v>
      </c>
      <c r="D1641" s="7"/>
      <c r="E1641" s="7"/>
      <c r="F1641" s="7"/>
      <c r="G1641" s="7"/>
      <c r="H1641" s="7"/>
      <c r="I1641" s="31"/>
      <c r="J1641" s="6"/>
      <c r="K1641" s="8">
        <f>C1635-SUM(K1638:K1640)</f>
        <v>154</v>
      </c>
      <c r="N1641" t="s">
        <v>1980</v>
      </c>
      <c r="R1641">
        <v>1640</v>
      </c>
    </row>
    <row r="1642" spans="1:18" s="13" customFormat="1" ht="7.5" customHeight="1" thickBot="1" x14ac:dyDescent="0.25">
      <c r="A1642" s="34"/>
      <c r="N1642" t="s">
        <v>1980</v>
      </c>
      <c r="R1642">
        <v>1641</v>
      </c>
    </row>
    <row r="1643" spans="1:18" ht="17.25" thickTop="1" thickBot="1" x14ac:dyDescent="0.3">
      <c r="A1643" s="30">
        <v>154</v>
      </c>
      <c r="B1643" s="30"/>
      <c r="G1643" t="s">
        <v>333</v>
      </c>
      <c r="J1643" s="33">
        <v>25</v>
      </c>
      <c r="K1643" t="s">
        <v>334</v>
      </c>
      <c r="L1643" s="79">
        <f>J1643/C1644</f>
        <v>1</v>
      </c>
      <c r="N1643" s="24" t="s">
        <v>1302</v>
      </c>
      <c r="R1643">
        <v>1642</v>
      </c>
    </row>
    <row r="1644" spans="1:18" ht="16.5" thickTop="1" thickBot="1" x14ac:dyDescent="0.25">
      <c r="A1644" s="1">
        <f>A1643</f>
        <v>154</v>
      </c>
      <c r="B1644" s="27" t="s">
        <v>1258</v>
      </c>
      <c r="C1644" s="9">
        <v>25</v>
      </c>
      <c r="D1644" t="s">
        <v>63</v>
      </c>
      <c r="G1644" t="s">
        <v>332</v>
      </c>
      <c r="J1644">
        <f>C1645/(J1643/C1644)</f>
        <v>200</v>
      </c>
      <c r="K1644" s="11"/>
      <c r="N1644" s="24" t="s">
        <v>1302</v>
      </c>
      <c r="R1644">
        <v>1643</v>
      </c>
    </row>
    <row r="1645" spans="1:18" ht="14.25" thickTop="1" thickBot="1" x14ac:dyDescent="0.25">
      <c r="B1645" t="s">
        <v>55</v>
      </c>
      <c r="C1645" s="9">
        <v>200</v>
      </c>
      <c r="D1645" t="s">
        <v>53</v>
      </c>
      <c r="K1645" s="12"/>
      <c r="N1645" s="24" t="s">
        <v>1302</v>
      </c>
      <c r="R1645">
        <v>1644</v>
      </c>
    </row>
    <row r="1646" spans="1:18" ht="4.5" customHeight="1" thickTop="1" x14ac:dyDescent="0.2">
      <c r="N1646" s="24" t="s">
        <v>1302</v>
      </c>
      <c r="R1646">
        <v>1645</v>
      </c>
    </row>
    <row r="1647" spans="1:18" x14ac:dyDescent="0.2">
      <c r="C1647" s="4" t="s">
        <v>56</v>
      </c>
      <c r="D1647" s="18"/>
      <c r="E1647" s="4" t="s">
        <v>69</v>
      </c>
      <c r="F1647" s="19"/>
      <c r="G1647" s="4" t="s">
        <v>70</v>
      </c>
      <c r="H1647" s="19"/>
      <c r="I1647" s="20" t="s">
        <v>60</v>
      </c>
      <c r="J1647" s="21" t="s">
        <v>62</v>
      </c>
      <c r="K1647" s="22" t="s">
        <v>64</v>
      </c>
      <c r="N1647" s="24" t="s">
        <v>1302</v>
      </c>
      <c r="R1647">
        <v>1646</v>
      </c>
    </row>
    <row r="1648" spans="1:18" ht="15.75" thickBot="1" x14ac:dyDescent="0.3">
      <c r="A1648" s="1" t="s">
        <v>1260</v>
      </c>
      <c r="B1648" t="s">
        <v>569</v>
      </c>
      <c r="C1648" s="16">
        <v>100</v>
      </c>
      <c r="D1648" s="7" t="s">
        <v>59</v>
      </c>
      <c r="E1648" s="25">
        <f>$G1648*C1644</f>
        <v>10</v>
      </c>
      <c r="F1648" s="3" t="s">
        <v>59</v>
      </c>
      <c r="G1648" s="17">
        <v>0.4</v>
      </c>
      <c r="H1648" s="3" t="s">
        <v>59</v>
      </c>
      <c r="I1648" s="64">
        <f>E1648*C1645</f>
        <v>2000</v>
      </c>
      <c r="J1648" s="65" t="s">
        <v>61</v>
      </c>
      <c r="K1648" s="8">
        <f>I1648/C1648</f>
        <v>20</v>
      </c>
      <c r="N1648" s="24" t="s">
        <v>1302</v>
      </c>
      <c r="R1648">
        <v>1647</v>
      </c>
    </row>
    <row r="1649" spans="1:18" ht="16.5" thickTop="1" thickBot="1" x14ac:dyDescent="0.3">
      <c r="A1649" s="1" t="s">
        <v>1261</v>
      </c>
      <c r="B1649" t="s">
        <v>630</v>
      </c>
      <c r="C1649" s="14">
        <v>100</v>
      </c>
      <c r="D1649" s="7" t="s">
        <v>59</v>
      </c>
      <c r="E1649" s="25">
        <f>$G1649*C1644</f>
        <v>10</v>
      </c>
      <c r="F1649" s="3" t="s">
        <v>59</v>
      </c>
      <c r="G1649" s="17">
        <v>0.4</v>
      </c>
      <c r="H1649" s="3" t="s">
        <v>59</v>
      </c>
      <c r="I1649" s="66">
        <f>E1649*C1645</f>
        <v>2000</v>
      </c>
      <c r="J1649" s="10" t="s">
        <v>61</v>
      </c>
      <c r="K1649" s="8">
        <f>I1649/C1649</f>
        <v>20</v>
      </c>
      <c r="N1649" s="24" t="s">
        <v>1302</v>
      </c>
      <c r="R1649">
        <v>1648</v>
      </c>
    </row>
    <row r="1650" spans="1:18" ht="16.5" thickTop="1" thickBot="1" x14ac:dyDescent="0.3">
      <c r="A1650" s="1" t="s">
        <v>1262</v>
      </c>
      <c r="B1650" s="78" t="s">
        <v>1259</v>
      </c>
      <c r="C1650" s="14">
        <v>100</v>
      </c>
      <c r="D1650" s="7" t="s">
        <v>59</v>
      </c>
      <c r="E1650" s="26">
        <f>$G1650*C1644</f>
        <v>3</v>
      </c>
      <c r="F1650" s="3" t="s">
        <v>59</v>
      </c>
      <c r="G1650" s="9">
        <v>0.12</v>
      </c>
      <c r="H1650" s="3" t="s">
        <v>59</v>
      </c>
      <c r="I1650" s="67">
        <f>E1650*C1645</f>
        <v>600</v>
      </c>
      <c r="J1650" s="60" t="s">
        <v>61</v>
      </c>
      <c r="K1650" s="15">
        <f>I1650/C1650</f>
        <v>6</v>
      </c>
      <c r="N1650" s="24" t="s">
        <v>1302</v>
      </c>
      <c r="R1650">
        <v>1649</v>
      </c>
    </row>
    <row r="1651" spans="1:18" ht="15.75" thickTop="1" x14ac:dyDescent="0.25">
      <c r="B1651" t="s">
        <v>180</v>
      </c>
      <c r="D1651" s="7"/>
      <c r="E1651" s="7"/>
      <c r="F1651" s="7"/>
      <c r="G1651" s="7"/>
      <c r="H1651" s="7"/>
      <c r="I1651" s="31"/>
      <c r="J1651" s="6"/>
      <c r="K1651" s="8">
        <f>C1645-SUM(K1648:K1650)</f>
        <v>154</v>
      </c>
      <c r="N1651" s="24" t="s">
        <v>1302</v>
      </c>
      <c r="R1651">
        <v>1650</v>
      </c>
    </row>
    <row r="1652" spans="1:18" s="13" customFormat="1" ht="7.5" customHeight="1" thickBot="1" x14ac:dyDescent="0.25">
      <c r="A1652" s="34"/>
      <c r="N1652" s="24" t="s">
        <v>1302</v>
      </c>
      <c r="R1652">
        <v>1651</v>
      </c>
    </row>
    <row r="1653" spans="1:18" ht="17.25" thickTop="1" thickBot="1" x14ac:dyDescent="0.3">
      <c r="A1653" s="30">
        <v>156</v>
      </c>
      <c r="B1653" s="30"/>
      <c r="G1653" t="s">
        <v>333</v>
      </c>
      <c r="J1653" s="33">
        <v>25</v>
      </c>
      <c r="K1653" t="s">
        <v>334</v>
      </c>
      <c r="L1653" s="79">
        <f>J1653/C1654</f>
        <v>2</v>
      </c>
      <c r="N1653" t="s">
        <v>1969</v>
      </c>
      <c r="R1653">
        <v>1652</v>
      </c>
    </row>
    <row r="1654" spans="1:18" ht="16.5" thickTop="1" thickBot="1" x14ac:dyDescent="0.25">
      <c r="A1654" s="1">
        <f>A1653</f>
        <v>156</v>
      </c>
      <c r="B1654" s="27" t="s">
        <v>2107</v>
      </c>
      <c r="C1654" s="9">
        <v>12.5</v>
      </c>
      <c r="D1654" t="s">
        <v>63</v>
      </c>
      <c r="G1654" t="s">
        <v>332</v>
      </c>
      <c r="J1654">
        <f>C1655/(J1653/C1654)</f>
        <v>100</v>
      </c>
      <c r="K1654" s="11"/>
      <c r="N1654" t="s">
        <v>1969</v>
      </c>
      <c r="R1654">
        <v>1653</v>
      </c>
    </row>
    <row r="1655" spans="1:18" ht="14.25" thickTop="1" thickBot="1" x14ac:dyDescent="0.25">
      <c r="B1655" t="s">
        <v>55</v>
      </c>
      <c r="C1655" s="9">
        <v>200</v>
      </c>
      <c r="D1655" t="s">
        <v>53</v>
      </c>
      <c r="K1655" s="12"/>
      <c r="N1655" t="s">
        <v>1969</v>
      </c>
      <c r="R1655">
        <v>1654</v>
      </c>
    </row>
    <row r="1656" spans="1:18" ht="4.5" customHeight="1" thickTop="1" x14ac:dyDescent="0.2">
      <c r="N1656" t="s">
        <v>1969</v>
      </c>
      <c r="R1656">
        <v>1655</v>
      </c>
    </row>
    <row r="1657" spans="1:18" x14ac:dyDescent="0.2">
      <c r="C1657" s="4" t="s">
        <v>56</v>
      </c>
      <c r="D1657" s="18"/>
      <c r="E1657" s="4" t="s">
        <v>69</v>
      </c>
      <c r="F1657" s="19"/>
      <c r="G1657" s="4" t="s">
        <v>70</v>
      </c>
      <c r="H1657" s="19"/>
      <c r="I1657" s="20" t="s">
        <v>60</v>
      </c>
      <c r="J1657" s="21" t="s">
        <v>62</v>
      </c>
      <c r="K1657" s="22" t="s">
        <v>64</v>
      </c>
      <c r="N1657" t="s">
        <v>1969</v>
      </c>
      <c r="R1657">
        <v>1656</v>
      </c>
    </row>
    <row r="1658" spans="1:18" ht="15.75" thickBot="1" x14ac:dyDescent="0.3">
      <c r="A1658" s="1">
        <v>462</v>
      </c>
      <c r="B1658" t="s">
        <v>1037</v>
      </c>
      <c r="C1658" s="16">
        <v>200</v>
      </c>
      <c r="D1658" s="7" t="s">
        <v>59</v>
      </c>
      <c r="E1658" s="25">
        <f>$G1658*C1654</f>
        <v>10</v>
      </c>
      <c r="F1658" s="3" t="s">
        <v>59</v>
      </c>
      <c r="G1658" s="17">
        <v>0.8</v>
      </c>
      <c r="H1658" s="3" t="s">
        <v>59</v>
      </c>
      <c r="I1658" s="64">
        <f>E1658*C1655</f>
        <v>2000</v>
      </c>
      <c r="J1658" s="65" t="s">
        <v>61</v>
      </c>
      <c r="K1658" s="8">
        <f>I1658/C1658</f>
        <v>10</v>
      </c>
      <c r="N1658" t="s">
        <v>1969</v>
      </c>
      <c r="R1658">
        <v>1657</v>
      </c>
    </row>
    <row r="1659" spans="1:18" ht="16.5" thickTop="1" thickBot="1" x14ac:dyDescent="0.3">
      <c r="A1659" s="1">
        <v>463</v>
      </c>
      <c r="B1659" t="s">
        <v>1120</v>
      </c>
      <c r="C1659" s="14">
        <v>200</v>
      </c>
      <c r="D1659" s="7" t="s">
        <v>59</v>
      </c>
      <c r="E1659" s="25">
        <f>$G1659*C1654</f>
        <v>10</v>
      </c>
      <c r="F1659" s="3" t="s">
        <v>59</v>
      </c>
      <c r="G1659" s="17">
        <v>0.8</v>
      </c>
      <c r="H1659" s="3" t="s">
        <v>59</v>
      </c>
      <c r="I1659" s="66">
        <f>E1659*C1655</f>
        <v>2000</v>
      </c>
      <c r="J1659" s="10" t="s">
        <v>61</v>
      </c>
      <c r="K1659" s="8">
        <f>I1659/C1659</f>
        <v>10</v>
      </c>
      <c r="N1659" t="s">
        <v>1969</v>
      </c>
      <c r="R1659">
        <v>1658</v>
      </c>
    </row>
    <row r="1660" spans="1:18" ht="16.5" thickTop="1" thickBot="1" x14ac:dyDescent="0.3">
      <c r="A1660" s="1">
        <v>464</v>
      </c>
      <c r="B1660" s="78" t="s">
        <v>1122</v>
      </c>
      <c r="C1660" s="14">
        <v>100</v>
      </c>
      <c r="D1660" s="7" t="s">
        <v>59</v>
      </c>
      <c r="E1660" s="26">
        <f>$G1660*C1654</f>
        <v>1.25</v>
      </c>
      <c r="F1660" s="3" t="s">
        <v>59</v>
      </c>
      <c r="G1660" s="9">
        <v>0.1</v>
      </c>
      <c r="H1660" s="3" t="s">
        <v>59</v>
      </c>
      <c r="I1660" s="67">
        <f>E1660*C1655</f>
        <v>250</v>
      </c>
      <c r="J1660" s="60" t="s">
        <v>61</v>
      </c>
      <c r="K1660" s="15">
        <f>I1660/C1660</f>
        <v>2.5</v>
      </c>
      <c r="N1660" t="s">
        <v>1969</v>
      </c>
      <c r="R1660">
        <v>1659</v>
      </c>
    </row>
    <row r="1661" spans="1:18" ht="15.75" thickTop="1" x14ac:dyDescent="0.25">
      <c r="B1661" t="s">
        <v>180</v>
      </c>
      <c r="D1661" s="7"/>
      <c r="E1661" s="7"/>
      <c r="F1661" s="7"/>
      <c r="G1661" s="7"/>
      <c r="H1661" s="7"/>
      <c r="I1661" s="31"/>
      <c r="J1661" s="6"/>
      <c r="K1661" s="8">
        <f>C1655-SUM(K1658:K1660)</f>
        <v>177.5</v>
      </c>
      <c r="N1661" t="s">
        <v>1969</v>
      </c>
      <c r="R1661">
        <v>1660</v>
      </c>
    </row>
    <row r="1662" spans="1:18" s="13" customFormat="1" ht="7.5" customHeight="1" thickBot="1" x14ac:dyDescent="0.25">
      <c r="A1662" s="34"/>
      <c r="N1662" t="s">
        <v>1969</v>
      </c>
      <c r="R1662">
        <v>1661</v>
      </c>
    </row>
    <row r="1663" spans="1:18" ht="17.25" thickTop="1" thickBot="1" x14ac:dyDescent="0.3">
      <c r="A1663" s="30">
        <v>157</v>
      </c>
      <c r="B1663" s="30"/>
      <c r="G1663" t="s">
        <v>333</v>
      </c>
      <c r="J1663" s="33">
        <v>25</v>
      </c>
      <c r="K1663" t="s">
        <v>334</v>
      </c>
      <c r="L1663" s="79">
        <f>J1663/C1664</f>
        <v>2</v>
      </c>
      <c r="N1663" s="24" t="s">
        <v>1300</v>
      </c>
      <c r="R1663">
        <v>1662</v>
      </c>
    </row>
    <row r="1664" spans="1:18" ht="16.5" thickTop="1" thickBot="1" x14ac:dyDescent="0.25">
      <c r="A1664" s="1">
        <f>A1663</f>
        <v>157</v>
      </c>
      <c r="B1664" s="27" t="s">
        <v>1292</v>
      </c>
      <c r="C1664" s="9">
        <v>12.5</v>
      </c>
      <c r="D1664" t="s">
        <v>63</v>
      </c>
      <c r="G1664" t="s">
        <v>332</v>
      </c>
      <c r="J1664">
        <f>C1665/(J1663/C1664)</f>
        <v>100</v>
      </c>
      <c r="K1664" s="11"/>
      <c r="N1664" s="24" t="s">
        <v>1300</v>
      </c>
      <c r="R1664">
        <v>1663</v>
      </c>
    </row>
    <row r="1665" spans="1:18" ht="14.25" thickTop="1" thickBot="1" x14ac:dyDescent="0.25">
      <c r="B1665" t="s">
        <v>55</v>
      </c>
      <c r="C1665" s="9">
        <v>200</v>
      </c>
      <c r="D1665" t="s">
        <v>53</v>
      </c>
      <c r="K1665" s="12"/>
      <c r="N1665" s="24" t="s">
        <v>1300</v>
      </c>
      <c r="R1665">
        <v>1664</v>
      </c>
    </row>
    <row r="1666" spans="1:18" ht="4.5" customHeight="1" thickTop="1" x14ac:dyDescent="0.2">
      <c r="N1666" s="24" t="s">
        <v>1300</v>
      </c>
      <c r="R1666">
        <v>1665</v>
      </c>
    </row>
    <row r="1667" spans="1:18" x14ac:dyDescent="0.2">
      <c r="C1667" s="4" t="s">
        <v>56</v>
      </c>
      <c r="D1667" s="18"/>
      <c r="E1667" s="4" t="s">
        <v>69</v>
      </c>
      <c r="F1667" s="19"/>
      <c r="G1667" s="4" t="s">
        <v>70</v>
      </c>
      <c r="H1667" s="19"/>
      <c r="I1667" s="20" t="s">
        <v>60</v>
      </c>
      <c r="J1667" s="21" t="s">
        <v>62</v>
      </c>
      <c r="K1667" s="22" t="s">
        <v>64</v>
      </c>
      <c r="N1667" s="24" t="s">
        <v>1300</v>
      </c>
      <c r="R1667">
        <v>1666</v>
      </c>
    </row>
    <row r="1668" spans="1:18" ht="15.75" thickBot="1" x14ac:dyDescent="0.3">
      <c r="A1668" s="1">
        <v>465</v>
      </c>
      <c r="B1668" t="s">
        <v>1276</v>
      </c>
      <c r="C1668" s="16">
        <v>200</v>
      </c>
      <c r="D1668" s="7" t="s">
        <v>59</v>
      </c>
      <c r="E1668" s="25">
        <f>$G1668*C1664</f>
        <v>10</v>
      </c>
      <c r="F1668" s="3" t="s">
        <v>59</v>
      </c>
      <c r="G1668" s="17">
        <v>0.8</v>
      </c>
      <c r="H1668" s="3" t="s">
        <v>59</v>
      </c>
      <c r="I1668" s="64">
        <f>E1668*C1665</f>
        <v>2000</v>
      </c>
      <c r="J1668" s="65" t="s">
        <v>61</v>
      </c>
      <c r="K1668" s="8">
        <f>I1668/C1668</f>
        <v>10</v>
      </c>
      <c r="N1668" s="24" t="s">
        <v>1300</v>
      </c>
      <c r="R1668">
        <v>1667</v>
      </c>
    </row>
    <row r="1669" spans="1:18" ht="16.5" thickTop="1" thickBot="1" x14ac:dyDescent="0.3">
      <c r="A1669" s="1">
        <v>466</v>
      </c>
      <c r="B1669" t="s">
        <v>1278</v>
      </c>
      <c r="C1669" s="14">
        <v>200</v>
      </c>
      <c r="D1669" s="7" t="s">
        <v>59</v>
      </c>
      <c r="E1669" s="25">
        <f>$G1669*C1664</f>
        <v>10</v>
      </c>
      <c r="F1669" s="3" t="s">
        <v>59</v>
      </c>
      <c r="G1669" s="17">
        <v>0.8</v>
      </c>
      <c r="H1669" s="3" t="s">
        <v>59</v>
      </c>
      <c r="I1669" s="66">
        <f>E1669*C1665</f>
        <v>2000</v>
      </c>
      <c r="J1669" s="10" t="s">
        <v>61</v>
      </c>
      <c r="K1669" s="8">
        <f>I1669/C1669</f>
        <v>10</v>
      </c>
      <c r="N1669" s="24" t="s">
        <v>1300</v>
      </c>
      <c r="R1669">
        <v>1668</v>
      </c>
    </row>
    <row r="1670" spans="1:18" ht="16.5" thickTop="1" thickBot="1" x14ac:dyDescent="0.3">
      <c r="A1670" s="1">
        <v>467</v>
      </c>
      <c r="B1670" s="78" t="s">
        <v>1290</v>
      </c>
      <c r="C1670" s="14">
        <v>100</v>
      </c>
      <c r="D1670" s="7" t="s">
        <v>59</v>
      </c>
      <c r="E1670" s="26">
        <f>$G1670*C1664</f>
        <v>1.25</v>
      </c>
      <c r="F1670" s="3" t="s">
        <v>59</v>
      </c>
      <c r="G1670" s="9">
        <v>0.1</v>
      </c>
      <c r="H1670" s="3" t="s">
        <v>59</v>
      </c>
      <c r="I1670" s="67">
        <f>E1670*C1665</f>
        <v>250</v>
      </c>
      <c r="J1670" s="60" t="s">
        <v>61</v>
      </c>
      <c r="K1670" s="15">
        <f>I1670/C1670</f>
        <v>2.5</v>
      </c>
      <c r="N1670" s="24" t="s">
        <v>1300</v>
      </c>
      <c r="R1670">
        <v>1669</v>
      </c>
    </row>
    <row r="1671" spans="1:18" ht="15.75" thickTop="1" x14ac:dyDescent="0.25">
      <c r="B1671" t="s">
        <v>180</v>
      </c>
      <c r="D1671" s="7"/>
      <c r="E1671" s="7"/>
      <c r="F1671" s="7"/>
      <c r="G1671" s="7"/>
      <c r="H1671" s="7"/>
      <c r="I1671" s="31"/>
      <c r="J1671" s="6"/>
      <c r="K1671" s="8">
        <f>C1665-SUM(K1668:K1670)</f>
        <v>177.5</v>
      </c>
      <c r="N1671" s="24" t="s">
        <v>1300</v>
      </c>
      <c r="R1671">
        <v>1670</v>
      </c>
    </row>
    <row r="1672" spans="1:18" s="13" customFormat="1" ht="7.5" customHeight="1" thickBot="1" x14ac:dyDescent="0.25">
      <c r="A1672" s="34"/>
      <c r="N1672" s="24" t="s">
        <v>1300</v>
      </c>
      <c r="R1672">
        <v>1671</v>
      </c>
    </row>
    <row r="1673" spans="1:18" ht="17.25" thickTop="1" thickBot="1" x14ac:dyDescent="0.3">
      <c r="A1673" s="30">
        <v>158</v>
      </c>
      <c r="B1673" s="30"/>
      <c r="G1673" t="s">
        <v>333</v>
      </c>
      <c r="J1673" s="33">
        <v>25</v>
      </c>
      <c r="K1673" t="s">
        <v>334</v>
      </c>
      <c r="L1673" s="79">
        <f>J1673/C1674</f>
        <v>2</v>
      </c>
      <c r="N1673" s="24" t="s">
        <v>176</v>
      </c>
      <c r="R1673">
        <v>1672</v>
      </c>
    </row>
    <row r="1674" spans="1:18" ht="16.5" thickTop="1" thickBot="1" x14ac:dyDescent="0.25">
      <c r="A1674" s="1">
        <f>A1673</f>
        <v>158</v>
      </c>
      <c r="B1674" s="27" t="s">
        <v>435</v>
      </c>
      <c r="C1674" s="9">
        <v>12.5</v>
      </c>
      <c r="D1674" t="s">
        <v>63</v>
      </c>
      <c r="G1674" t="s">
        <v>332</v>
      </c>
      <c r="J1674">
        <f>C1675/(J1673/C1674)</f>
        <v>100</v>
      </c>
      <c r="K1674" s="11"/>
      <c r="N1674" s="24" t="s">
        <v>176</v>
      </c>
      <c r="R1674">
        <v>1673</v>
      </c>
    </row>
    <row r="1675" spans="1:18" ht="14.25" thickTop="1" thickBot="1" x14ac:dyDescent="0.25">
      <c r="B1675" t="s">
        <v>55</v>
      </c>
      <c r="C1675" s="9">
        <v>200</v>
      </c>
      <c r="D1675" t="s">
        <v>53</v>
      </c>
      <c r="K1675" s="12"/>
      <c r="N1675" s="24" t="s">
        <v>176</v>
      </c>
      <c r="R1675">
        <v>1674</v>
      </c>
    </row>
    <row r="1676" spans="1:18" ht="3.75" customHeight="1" thickTop="1" x14ac:dyDescent="0.2">
      <c r="N1676" s="24" t="s">
        <v>176</v>
      </c>
      <c r="R1676">
        <v>1675</v>
      </c>
    </row>
    <row r="1677" spans="1:18" x14ac:dyDescent="0.2">
      <c r="C1677" s="4" t="s">
        <v>56</v>
      </c>
      <c r="D1677" s="18"/>
      <c r="E1677" s="4" t="s">
        <v>69</v>
      </c>
      <c r="F1677" s="19"/>
      <c r="G1677" s="4" t="s">
        <v>70</v>
      </c>
      <c r="H1677" s="19"/>
      <c r="I1677" s="20" t="s">
        <v>60</v>
      </c>
      <c r="J1677" s="21" t="s">
        <v>62</v>
      </c>
      <c r="K1677" s="22" t="s">
        <v>64</v>
      </c>
      <c r="N1677" s="24" t="s">
        <v>176</v>
      </c>
      <c r="R1677">
        <v>1676</v>
      </c>
    </row>
    <row r="1678" spans="1:18" ht="15.75" thickBot="1" x14ac:dyDescent="0.3">
      <c r="A1678" s="1">
        <v>470</v>
      </c>
      <c r="B1678" t="s">
        <v>1293</v>
      </c>
      <c r="C1678" s="16">
        <v>100</v>
      </c>
      <c r="D1678" s="7" t="s">
        <v>59</v>
      </c>
      <c r="E1678" s="25">
        <f>$G1678*C1674</f>
        <v>10</v>
      </c>
      <c r="F1678" s="3" t="s">
        <v>59</v>
      </c>
      <c r="G1678" s="17">
        <v>0.8</v>
      </c>
      <c r="H1678" s="3" t="s">
        <v>59</v>
      </c>
      <c r="I1678" s="23">
        <f>E1678*C1675</f>
        <v>2000</v>
      </c>
      <c r="J1678" s="10" t="s">
        <v>61</v>
      </c>
      <c r="K1678" s="8">
        <f>I1678/C1678</f>
        <v>20</v>
      </c>
      <c r="N1678" s="24" t="s">
        <v>176</v>
      </c>
      <c r="R1678">
        <v>1677</v>
      </c>
    </row>
    <row r="1679" spans="1:18" ht="16.5" thickTop="1" thickBot="1" x14ac:dyDescent="0.3">
      <c r="A1679" s="1">
        <v>471</v>
      </c>
      <c r="B1679" t="s">
        <v>1295</v>
      </c>
      <c r="C1679" s="14">
        <v>100</v>
      </c>
      <c r="D1679" s="7" t="s">
        <v>59</v>
      </c>
      <c r="E1679" s="25">
        <f>$G1679*C1674</f>
        <v>10</v>
      </c>
      <c r="F1679" s="3" t="s">
        <v>59</v>
      </c>
      <c r="G1679" s="17">
        <v>0.8</v>
      </c>
      <c r="H1679" s="3" t="s">
        <v>59</v>
      </c>
      <c r="I1679" s="23">
        <f>E1679*C1675</f>
        <v>2000</v>
      </c>
      <c r="J1679" s="10" t="s">
        <v>61</v>
      </c>
      <c r="K1679" s="8">
        <f>I1679/C1679</f>
        <v>20</v>
      </c>
      <c r="N1679" s="24" t="s">
        <v>176</v>
      </c>
      <c r="R1679">
        <v>1678</v>
      </c>
    </row>
    <row r="1680" spans="1:18" ht="16.5" thickTop="1" thickBot="1" x14ac:dyDescent="0.3">
      <c r="A1680" s="1">
        <v>474</v>
      </c>
      <c r="B1680" s="78" t="s">
        <v>1299</v>
      </c>
      <c r="C1680" s="14">
        <v>100</v>
      </c>
      <c r="D1680" s="7" t="s">
        <v>59</v>
      </c>
      <c r="E1680" s="26">
        <f>$G1680*C1674</f>
        <v>1.25</v>
      </c>
      <c r="F1680" s="3" t="s">
        <v>59</v>
      </c>
      <c r="G1680" s="9">
        <v>0.1</v>
      </c>
      <c r="H1680" s="3" t="s">
        <v>59</v>
      </c>
      <c r="I1680" s="23">
        <f>E1680*C1675</f>
        <v>250</v>
      </c>
      <c r="J1680" s="10" t="s">
        <v>61</v>
      </c>
      <c r="K1680" s="15">
        <f>I1680/C1680</f>
        <v>2.5</v>
      </c>
      <c r="N1680" s="24" t="s">
        <v>176</v>
      </c>
      <c r="R1680">
        <v>1679</v>
      </c>
    </row>
    <row r="1681" spans="1:18" ht="15.75" thickTop="1" x14ac:dyDescent="0.25">
      <c r="B1681" t="s">
        <v>180</v>
      </c>
      <c r="D1681" s="3"/>
      <c r="F1681" s="3"/>
      <c r="H1681" s="3"/>
      <c r="I1681" s="2"/>
      <c r="J1681" s="6"/>
      <c r="K1681" s="8">
        <f>C1675-SUM(K1678:K1680)</f>
        <v>157.5</v>
      </c>
      <c r="N1681" s="24" t="s">
        <v>176</v>
      </c>
      <c r="R1681">
        <v>1680</v>
      </c>
    </row>
    <row r="1682" spans="1:18" s="13" customFormat="1" ht="8.25" customHeight="1" thickBot="1" x14ac:dyDescent="0.25">
      <c r="A1682" s="34"/>
      <c r="N1682" s="24" t="s">
        <v>176</v>
      </c>
      <c r="R1682">
        <v>1681</v>
      </c>
    </row>
    <row r="1683" spans="1:18" ht="17.25" thickTop="1" thickBot="1" x14ac:dyDescent="0.3">
      <c r="A1683" s="30">
        <v>159</v>
      </c>
      <c r="G1683" t="s">
        <v>333</v>
      </c>
      <c r="J1683" s="105">
        <v>25</v>
      </c>
      <c r="K1683" t="s">
        <v>334</v>
      </c>
      <c r="L1683" s="79">
        <f>J1683/C1684</f>
        <v>1</v>
      </c>
      <c r="N1683" s="24" t="s">
        <v>1981</v>
      </c>
      <c r="R1683">
        <v>1682</v>
      </c>
    </row>
    <row r="1684" spans="1:18" ht="17.25" thickTop="1" thickBot="1" x14ac:dyDescent="0.3">
      <c r="A1684" s="1">
        <f>A1683</f>
        <v>159</v>
      </c>
      <c r="B1684" s="30" t="s">
        <v>1583</v>
      </c>
      <c r="C1684" s="106">
        <v>25</v>
      </c>
      <c r="D1684" t="s">
        <v>63</v>
      </c>
      <c r="G1684" t="s">
        <v>332</v>
      </c>
      <c r="J1684">
        <f>C1685/(J1683/C1684)</f>
        <v>100</v>
      </c>
      <c r="K1684" s="107"/>
      <c r="N1684" s="24" t="s">
        <v>1981</v>
      </c>
      <c r="R1684">
        <v>1683</v>
      </c>
    </row>
    <row r="1685" spans="1:18" ht="14.25" thickTop="1" thickBot="1" x14ac:dyDescent="0.25">
      <c r="B1685" t="s">
        <v>55</v>
      </c>
      <c r="C1685" s="106">
        <v>100</v>
      </c>
      <c r="D1685" t="s">
        <v>53</v>
      </c>
      <c r="K1685" s="108"/>
      <c r="N1685" s="24" t="s">
        <v>1981</v>
      </c>
      <c r="R1685">
        <v>1684</v>
      </c>
    </row>
    <row r="1686" spans="1:18" ht="4.5" customHeight="1" thickTop="1" x14ac:dyDescent="0.2">
      <c r="N1686" s="24" t="s">
        <v>1981</v>
      </c>
      <c r="R1686">
        <v>1685</v>
      </c>
    </row>
    <row r="1687" spans="1:18" ht="13.5" thickBot="1" x14ac:dyDescent="0.25">
      <c r="C1687" s="4" t="s">
        <v>56</v>
      </c>
      <c r="D1687" s="18"/>
      <c r="E1687" s="4" t="s">
        <v>69</v>
      </c>
      <c r="F1687" s="19"/>
      <c r="G1687" s="4" t="s">
        <v>70</v>
      </c>
      <c r="H1687" s="19"/>
      <c r="I1687" s="20" t="s">
        <v>60</v>
      </c>
      <c r="J1687" s="21" t="s">
        <v>62</v>
      </c>
      <c r="K1687" s="22" t="s">
        <v>64</v>
      </c>
      <c r="N1687" s="24" t="s">
        <v>1981</v>
      </c>
      <c r="R1687">
        <v>1686</v>
      </c>
    </row>
    <row r="1688" spans="1:18" ht="16.5" thickTop="1" thickBot="1" x14ac:dyDescent="0.3">
      <c r="A1688" s="1">
        <v>534</v>
      </c>
      <c r="B1688" t="s">
        <v>1387</v>
      </c>
      <c r="C1688" s="109">
        <v>100</v>
      </c>
      <c r="D1688" s="7" t="s">
        <v>59</v>
      </c>
      <c r="E1688" s="110">
        <f>$G1688*C1684</f>
        <v>12.5</v>
      </c>
      <c r="F1688" s="3" t="s">
        <v>59</v>
      </c>
      <c r="G1688" s="111">
        <v>0.5</v>
      </c>
      <c r="H1688" s="3" t="s">
        <v>59</v>
      </c>
      <c r="I1688" s="112">
        <f>E1688*C1685</f>
        <v>1250</v>
      </c>
      <c r="J1688" s="65" t="s">
        <v>61</v>
      </c>
      <c r="K1688" s="8">
        <f>I1688/C1688</f>
        <v>12.5</v>
      </c>
      <c r="N1688" s="24" t="s">
        <v>1981</v>
      </c>
      <c r="R1688">
        <v>1687</v>
      </c>
    </row>
    <row r="1689" spans="1:18" ht="16.5" thickTop="1" thickBot="1" x14ac:dyDescent="0.3">
      <c r="A1689" s="1">
        <v>535</v>
      </c>
      <c r="B1689" t="s">
        <v>1395</v>
      </c>
      <c r="C1689" s="109">
        <v>100</v>
      </c>
      <c r="D1689" s="7" t="s">
        <v>59</v>
      </c>
      <c r="E1689" s="110">
        <f>$G1689*C1684</f>
        <v>12.5</v>
      </c>
      <c r="F1689" s="3" t="s">
        <v>59</v>
      </c>
      <c r="G1689" s="111">
        <v>0.5</v>
      </c>
      <c r="H1689" s="3" t="s">
        <v>59</v>
      </c>
      <c r="I1689" s="113">
        <f>E1689*C1685</f>
        <v>1250</v>
      </c>
      <c r="J1689" s="60" t="s">
        <v>61</v>
      </c>
      <c r="K1689" s="8">
        <f>I1689/C1689</f>
        <v>12.5</v>
      </c>
      <c r="N1689" s="24" t="s">
        <v>1981</v>
      </c>
      <c r="R1689">
        <v>1688</v>
      </c>
    </row>
    <row r="1690" spans="1:18" ht="15.75" thickTop="1" x14ac:dyDescent="0.25">
      <c r="B1690" t="s">
        <v>180</v>
      </c>
      <c r="D1690" s="7"/>
      <c r="E1690" s="7"/>
      <c r="F1690" s="7"/>
      <c r="G1690" s="7"/>
      <c r="H1690" s="7"/>
      <c r="I1690" s="31"/>
      <c r="J1690" s="6"/>
      <c r="K1690" s="8">
        <f>C1685-SUM(K1688:K1689)</f>
        <v>75</v>
      </c>
      <c r="N1690" s="24" t="s">
        <v>1981</v>
      </c>
      <c r="R1690">
        <v>1689</v>
      </c>
    </row>
    <row r="1691" spans="1:18" s="13" customFormat="1" ht="7.5" customHeight="1" thickBot="1" x14ac:dyDescent="0.25">
      <c r="A1691" s="34"/>
      <c r="N1691" s="24" t="s">
        <v>1981</v>
      </c>
      <c r="R1691">
        <v>1690</v>
      </c>
    </row>
    <row r="1692" spans="1:18" ht="17.25" thickTop="1" thickBot="1" x14ac:dyDescent="0.3">
      <c r="A1692" s="30">
        <v>160</v>
      </c>
      <c r="G1692" t="s">
        <v>333</v>
      </c>
      <c r="J1692" s="105">
        <v>25</v>
      </c>
      <c r="K1692" t="s">
        <v>334</v>
      </c>
      <c r="L1692" s="79">
        <f>J1692/C1693</f>
        <v>1</v>
      </c>
      <c r="R1692">
        <v>1691</v>
      </c>
    </row>
    <row r="1693" spans="1:18" ht="17.25" thickTop="1" thickBot="1" x14ac:dyDescent="0.3">
      <c r="A1693" s="1">
        <f>A1692</f>
        <v>160</v>
      </c>
      <c r="B1693" s="30" t="s">
        <v>1584</v>
      </c>
      <c r="C1693" s="106">
        <v>25</v>
      </c>
      <c r="D1693" t="s">
        <v>63</v>
      </c>
      <c r="G1693" t="s">
        <v>332</v>
      </c>
      <c r="J1693">
        <f>C1694/(J1692/C1693)</f>
        <v>100</v>
      </c>
      <c r="K1693" s="107"/>
      <c r="R1693">
        <v>1692</v>
      </c>
    </row>
    <row r="1694" spans="1:18" ht="14.25" thickTop="1" thickBot="1" x14ac:dyDescent="0.25">
      <c r="B1694" t="s">
        <v>55</v>
      </c>
      <c r="C1694" s="106">
        <v>100</v>
      </c>
      <c r="D1694" t="s">
        <v>53</v>
      </c>
      <c r="K1694" s="108"/>
      <c r="R1694">
        <v>1693</v>
      </c>
    </row>
    <row r="1695" spans="1:18" ht="4.5" customHeight="1" thickTop="1" x14ac:dyDescent="0.2">
      <c r="R1695">
        <v>1694</v>
      </c>
    </row>
    <row r="1696" spans="1:18" ht="13.5" thickBot="1" x14ac:dyDescent="0.25">
      <c r="C1696" s="4" t="s">
        <v>56</v>
      </c>
      <c r="D1696" s="18"/>
      <c r="E1696" s="4" t="s">
        <v>69</v>
      </c>
      <c r="F1696" s="19"/>
      <c r="G1696" s="4" t="s">
        <v>70</v>
      </c>
      <c r="H1696" s="19"/>
      <c r="I1696" s="20" t="s">
        <v>60</v>
      </c>
      <c r="J1696" s="21" t="s">
        <v>62</v>
      </c>
      <c r="K1696" s="22" t="s">
        <v>64</v>
      </c>
      <c r="R1696">
        <v>1695</v>
      </c>
    </row>
    <row r="1697" spans="1:18" ht="16.5" thickTop="1" thickBot="1" x14ac:dyDescent="0.3">
      <c r="B1697" t="s">
        <v>1385</v>
      </c>
      <c r="C1697" s="109">
        <v>100</v>
      </c>
      <c r="D1697" s="7" t="s">
        <v>59</v>
      </c>
      <c r="E1697" s="110">
        <f>$G1697*C1693</f>
        <v>12.5</v>
      </c>
      <c r="F1697" s="3" t="s">
        <v>59</v>
      </c>
      <c r="G1697" s="111">
        <v>0.5</v>
      </c>
      <c r="H1697" s="3" t="s">
        <v>59</v>
      </c>
      <c r="I1697" s="112">
        <f>E1697*C1694</f>
        <v>1250</v>
      </c>
      <c r="J1697" s="65" t="s">
        <v>61</v>
      </c>
      <c r="K1697" s="8">
        <f>I1697/C1697</f>
        <v>12.5</v>
      </c>
      <c r="R1697">
        <v>1696</v>
      </c>
    </row>
    <row r="1698" spans="1:18" ht="16.5" thickTop="1" thickBot="1" x14ac:dyDescent="0.3">
      <c r="B1698" t="s">
        <v>1393</v>
      </c>
      <c r="C1698" s="109">
        <v>100</v>
      </c>
      <c r="D1698" s="7" t="s">
        <v>59</v>
      </c>
      <c r="E1698" s="110">
        <f>$G1698*C1693</f>
        <v>12.5</v>
      </c>
      <c r="F1698" s="3" t="s">
        <v>59</v>
      </c>
      <c r="G1698" s="111">
        <v>0.5</v>
      </c>
      <c r="H1698" s="3" t="s">
        <v>59</v>
      </c>
      <c r="I1698" s="113">
        <f>E1698*C1694</f>
        <v>1250</v>
      </c>
      <c r="J1698" s="60" t="s">
        <v>61</v>
      </c>
      <c r="K1698" s="8">
        <f>I1698/C1698</f>
        <v>12.5</v>
      </c>
      <c r="R1698">
        <v>1697</v>
      </c>
    </row>
    <row r="1699" spans="1:18" ht="15.75" thickTop="1" x14ac:dyDescent="0.25">
      <c r="B1699" t="s">
        <v>180</v>
      </c>
      <c r="D1699" s="7"/>
      <c r="E1699" s="7"/>
      <c r="F1699" s="7"/>
      <c r="G1699" s="7"/>
      <c r="H1699" s="7"/>
      <c r="I1699" s="31"/>
      <c r="J1699" s="6"/>
      <c r="K1699" s="8">
        <f>C1694-SUM(K1697:K1698)</f>
        <v>75</v>
      </c>
      <c r="R1699">
        <v>1698</v>
      </c>
    </row>
    <row r="1700" spans="1:18" s="13" customFormat="1" ht="7.5" customHeight="1" thickBot="1" x14ac:dyDescent="0.25">
      <c r="A1700" s="34"/>
      <c r="R1700">
        <v>1699</v>
      </c>
    </row>
    <row r="1701" spans="1:18" ht="17.25" thickTop="1" thickBot="1" x14ac:dyDescent="0.3">
      <c r="A1701" s="30">
        <v>161</v>
      </c>
      <c r="G1701" t="s">
        <v>333</v>
      </c>
      <c r="J1701" s="105">
        <v>25</v>
      </c>
      <c r="K1701" t="s">
        <v>334</v>
      </c>
      <c r="L1701" s="79">
        <f>J1701/C1702</f>
        <v>1</v>
      </c>
      <c r="R1701">
        <v>1700</v>
      </c>
    </row>
    <row r="1702" spans="1:18" ht="17.25" thickTop="1" thickBot="1" x14ac:dyDescent="0.3">
      <c r="A1702" s="1">
        <f>A1701</f>
        <v>161</v>
      </c>
      <c r="B1702" s="30" t="s">
        <v>1585</v>
      </c>
      <c r="C1702" s="106">
        <v>25</v>
      </c>
      <c r="D1702" t="s">
        <v>63</v>
      </c>
      <c r="G1702" t="s">
        <v>332</v>
      </c>
      <c r="J1702">
        <f>C1703/(J1701/C1702)</f>
        <v>100</v>
      </c>
      <c r="K1702" s="107"/>
      <c r="R1702">
        <v>1701</v>
      </c>
    </row>
    <row r="1703" spans="1:18" ht="14.25" thickTop="1" thickBot="1" x14ac:dyDescent="0.25">
      <c r="B1703" t="s">
        <v>55</v>
      </c>
      <c r="C1703" s="106">
        <v>100</v>
      </c>
      <c r="D1703" t="s">
        <v>53</v>
      </c>
      <c r="K1703" s="108"/>
      <c r="R1703">
        <v>1702</v>
      </c>
    </row>
    <row r="1704" spans="1:18" ht="4.5" customHeight="1" thickTop="1" x14ac:dyDescent="0.2">
      <c r="R1704">
        <v>1703</v>
      </c>
    </row>
    <row r="1705" spans="1:18" ht="13.5" thickBot="1" x14ac:dyDescent="0.25">
      <c r="C1705" s="4" t="s">
        <v>56</v>
      </c>
      <c r="D1705" s="18"/>
      <c r="E1705" s="4" t="s">
        <v>69</v>
      </c>
      <c r="F1705" s="19"/>
      <c r="G1705" s="4" t="s">
        <v>70</v>
      </c>
      <c r="H1705" s="19"/>
      <c r="I1705" s="20" t="s">
        <v>60</v>
      </c>
      <c r="J1705" s="21" t="s">
        <v>62</v>
      </c>
      <c r="K1705" s="22" t="s">
        <v>64</v>
      </c>
      <c r="R1705">
        <v>1704</v>
      </c>
    </row>
    <row r="1706" spans="1:18" ht="16.5" thickTop="1" thickBot="1" x14ac:dyDescent="0.3">
      <c r="B1706" t="s">
        <v>1383</v>
      </c>
      <c r="C1706" s="109">
        <v>100</v>
      </c>
      <c r="D1706" s="7" t="s">
        <v>59</v>
      </c>
      <c r="E1706" s="110">
        <f>$G1706*C1702</f>
        <v>12.5</v>
      </c>
      <c r="F1706" s="3" t="s">
        <v>59</v>
      </c>
      <c r="G1706" s="111">
        <v>0.5</v>
      </c>
      <c r="H1706" s="3" t="s">
        <v>59</v>
      </c>
      <c r="I1706" s="112">
        <f>E1706*C1703</f>
        <v>1250</v>
      </c>
      <c r="J1706" s="65" t="s">
        <v>61</v>
      </c>
      <c r="K1706" s="8">
        <f>I1706/C1706</f>
        <v>12.5</v>
      </c>
      <c r="R1706">
        <v>1705</v>
      </c>
    </row>
    <row r="1707" spans="1:18" ht="16.5" thickTop="1" thickBot="1" x14ac:dyDescent="0.3">
      <c r="B1707" t="s">
        <v>1377</v>
      </c>
      <c r="C1707" s="109">
        <v>100</v>
      </c>
      <c r="D1707" s="7" t="s">
        <v>59</v>
      </c>
      <c r="E1707" s="110">
        <f>$G1707*C1702</f>
        <v>12.5</v>
      </c>
      <c r="F1707" s="3" t="s">
        <v>59</v>
      </c>
      <c r="G1707" s="111">
        <v>0.5</v>
      </c>
      <c r="H1707" s="3" t="s">
        <v>59</v>
      </c>
      <c r="I1707" s="113">
        <f>E1707*C1703</f>
        <v>1250</v>
      </c>
      <c r="J1707" s="60" t="s">
        <v>61</v>
      </c>
      <c r="K1707" s="8">
        <f>I1707/C1707</f>
        <v>12.5</v>
      </c>
      <c r="R1707">
        <v>1706</v>
      </c>
    </row>
    <row r="1708" spans="1:18" ht="15.75" thickTop="1" x14ac:dyDescent="0.25">
      <c r="B1708" t="s">
        <v>180</v>
      </c>
      <c r="D1708" s="7"/>
      <c r="E1708" s="7"/>
      <c r="F1708" s="7"/>
      <c r="G1708" s="7"/>
      <c r="H1708" s="7"/>
      <c r="I1708" s="31"/>
      <c r="J1708" s="6"/>
      <c r="K1708" s="8">
        <f>C1703-SUM(K1706:K1707)</f>
        <v>75</v>
      </c>
      <c r="R1708">
        <v>1707</v>
      </c>
    </row>
    <row r="1709" spans="1:18" s="13" customFormat="1" ht="7.5" customHeight="1" thickBot="1" x14ac:dyDescent="0.25">
      <c r="A1709" s="34"/>
      <c r="R1709">
        <v>1708</v>
      </c>
    </row>
    <row r="1710" spans="1:18" ht="17.25" thickTop="1" thickBot="1" x14ac:dyDescent="0.3">
      <c r="A1710" s="30">
        <v>162</v>
      </c>
      <c r="G1710" t="s">
        <v>333</v>
      </c>
      <c r="J1710" s="105">
        <v>25</v>
      </c>
      <c r="K1710" t="s">
        <v>334</v>
      </c>
      <c r="L1710" s="79">
        <f>J1710/C1711</f>
        <v>1</v>
      </c>
      <c r="N1710" t="s">
        <v>1681</v>
      </c>
      <c r="R1710">
        <v>1709</v>
      </c>
    </row>
    <row r="1711" spans="1:18" ht="17.25" thickTop="1" thickBot="1" x14ac:dyDescent="0.3">
      <c r="A1711" s="1">
        <f>A1710</f>
        <v>162</v>
      </c>
      <c r="B1711" s="30" t="s">
        <v>1586</v>
      </c>
      <c r="C1711" s="106">
        <v>25</v>
      </c>
      <c r="D1711" t="s">
        <v>63</v>
      </c>
      <c r="G1711" t="s">
        <v>332</v>
      </c>
      <c r="J1711">
        <f>C1712/(J1710/C1711)</f>
        <v>100</v>
      </c>
      <c r="K1711" s="107"/>
      <c r="N1711" t="s">
        <v>1681</v>
      </c>
      <c r="R1711">
        <v>1710</v>
      </c>
    </row>
    <row r="1712" spans="1:18" ht="14.25" thickTop="1" thickBot="1" x14ac:dyDescent="0.25">
      <c r="B1712" t="s">
        <v>55</v>
      </c>
      <c r="C1712" s="106">
        <v>100</v>
      </c>
      <c r="D1712" t="s">
        <v>53</v>
      </c>
      <c r="K1712" s="108"/>
      <c r="N1712" t="s">
        <v>1681</v>
      </c>
      <c r="R1712">
        <v>1711</v>
      </c>
    </row>
    <row r="1713" spans="1:18" ht="4.5" customHeight="1" thickTop="1" x14ac:dyDescent="0.2">
      <c r="N1713" t="s">
        <v>1681</v>
      </c>
      <c r="R1713">
        <v>1712</v>
      </c>
    </row>
    <row r="1714" spans="1:18" ht="13.5" thickBot="1" x14ac:dyDescent="0.25">
      <c r="C1714" s="4" t="s">
        <v>56</v>
      </c>
      <c r="D1714" s="18"/>
      <c r="E1714" s="4" t="s">
        <v>69</v>
      </c>
      <c r="F1714" s="19"/>
      <c r="G1714" s="4" t="s">
        <v>70</v>
      </c>
      <c r="H1714" s="19"/>
      <c r="I1714" s="20" t="s">
        <v>60</v>
      </c>
      <c r="J1714" s="21" t="s">
        <v>62</v>
      </c>
      <c r="K1714" s="22" t="s">
        <v>64</v>
      </c>
      <c r="N1714" t="s">
        <v>1681</v>
      </c>
      <c r="R1714">
        <v>1713</v>
      </c>
    </row>
    <row r="1715" spans="1:18" ht="16.5" thickTop="1" thickBot="1" x14ac:dyDescent="0.3">
      <c r="B1715" t="s">
        <v>1587</v>
      </c>
      <c r="C1715" s="109">
        <v>100</v>
      </c>
      <c r="D1715" s="7" t="s">
        <v>59</v>
      </c>
      <c r="E1715" s="110">
        <f>$G1715*C1711</f>
        <v>12.5</v>
      </c>
      <c r="F1715" s="3" t="s">
        <v>59</v>
      </c>
      <c r="G1715" s="111">
        <v>0.5</v>
      </c>
      <c r="H1715" s="3" t="s">
        <v>59</v>
      </c>
      <c r="I1715" s="112">
        <f>E1715*C1712</f>
        <v>1250</v>
      </c>
      <c r="J1715" s="65" t="s">
        <v>61</v>
      </c>
      <c r="K1715" s="8">
        <f>I1715/C1715</f>
        <v>12.5</v>
      </c>
      <c r="N1715" t="s">
        <v>1681</v>
      </c>
      <c r="R1715">
        <v>1714</v>
      </c>
    </row>
    <row r="1716" spans="1:18" ht="16.5" thickTop="1" thickBot="1" x14ac:dyDescent="0.3">
      <c r="B1716" t="s">
        <v>1588</v>
      </c>
      <c r="C1716" s="109">
        <v>100</v>
      </c>
      <c r="D1716" s="7" t="s">
        <v>59</v>
      </c>
      <c r="E1716" s="110">
        <f>$G1716*C1711</f>
        <v>12.5</v>
      </c>
      <c r="F1716" s="3" t="s">
        <v>59</v>
      </c>
      <c r="G1716" s="111">
        <v>0.5</v>
      </c>
      <c r="H1716" s="3" t="s">
        <v>59</v>
      </c>
      <c r="I1716" s="114">
        <f>E1716*C1712</f>
        <v>1250</v>
      </c>
      <c r="J1716" s="10" t="s">
        <v>61</v>
      </c>
      <c r="K1716" s="8">
        <f>I1716/C1716</f>
        <v>12.5</v>
      </c>
      <c r="N1716" t="s">
        <v>1681</v>
      </c>
      <c r="R1716">
        <v>1715</v>
      </c>
    </row>
    <row r="1717" spans="1:18" ht="16.5" thickTop="1" thickBot="1" x14ac:dyDescent="0.3">
      <c r="B1717" t="s">
        <v>1589</v>
      </c>
      <c r="C1717" s="109">
        <v>100</v>
      </c>
      <c r="D1717" s="7" t="s">
        <v>59</v>
      </c>
      <c r="E1717" s="115">
        <f>$G1717*C1711</f>
        <v>12.5</v>
      </c>
      <c r="F1717" s="3" t="s">
        <v>59</v>
      </c>
      <c r="G1717" s="106">
        <v>0.5</v>
      </c>
      <c r="H1717" s="3" t="s">
        <v>59</v>
      </c>
      <c r="I1717" s="113">
        <f>E1717*C1712</f>
        <v>1250</v>
      </c>
      <c r="J1717" s="60" t="s">
        <v>61</v>
      </c>
      <c r="K1717" s="8">
        <f>I1717/C1717</f>
        <v>12.5</v>
      </c>
      <c r="N1717" t="s">
        <v>1681</v>
      </c>
      <c r="R1717">
        <v>1716</v>
      </c>
    </row>
    <row r="1718" spans="1:18" ht="15.75" thickTop="1" x14ac:dyDescent="0.25">
      <c r="B1718" t="s">
        <v>180</v>
      </c>
      <c r="D1718" s="7"/>
      <c r="E1718" s="7"/>
      <c r="F1718" s="7"/>
      <c r="G1718" s="7"/>
      <c r="H1718" s="7"/>
      <c r="I1718" s="31"/>
      <c r="J1718" s="6"/>
      <c r="K1718" s="8">
        <f>C1712-SUM(K1715:K1717)</f>
        <v>62.5</v>
      </c>
      <c r="N1718" t="s">
        <v>1681</v>
      </c>
      <c r="R1718">
        <v>1717</v>
      </c>
    </row>
    <row r="1719" spans="1:18" s="13" customFormat="1" ht="7.5" customHeight="1" thickBot="1" x14ac:dyDescent="0.25">
      <c r="A1719" s="34"/>
      <c r="N1719" t="s">
        <v>1681</v>
      </c>
      <c r="R1719">
        <v>1718</v>
      </c>
    </row>
    <row r="1720" spans="1:18" ht="17.25" thickTop="1" thickBot="1" x14ac:dyDescent="0.3">
      <c r="A1720" s="30">
        <v>163</v>
      </c>
      <c r="B1720" s="30" t="s">
        <v>2412</v>
      </c>
      <c r="G1720" t="s">
        <v>333</v>
      </c>
      <c r="J1720" s="105">
        <v>25</v>
      </c>
      <c r="K1720" t="s">
        <v>334</v>
      </c>
      <c r="L1720" s="79">
        <f>J1720/C1721</f>
        <v>1</v>
      </c>
      <c r="N1720" t="s">
        <v>1681</v>
      </c>
      <c r="R1720">
        <v>1719</v>
      </c>
    </row>
    <row r="1721" spans="1:18" ht="17.25" thickTop="1" thickBot="1" x14ac:dyDescent="0.3">
      <c r="A1721" s="1">
        <f>A1720</f>
        <v>163</v>
      </c>
      <c r="B1721" s="30" t="s">
        <v>1586</v>
      </c>
      <c r="C1721" s="106">
        <v>25</v>
      </c>
      <c r="D1721" t="s">
        <v>63</v>
      </c>
      <c r="G1721" t="s">
        <v>332</v>
      </c>
      <c r="J1721">
        <f>C1722/(J1720/C1721)</f>
        <v>100</v>
      </c>
      <c r="K1721" s="107"/>
      <c r="N1721" t="s">
        <v>1681</v>
      </c>
      <c r="R1721">
        <v>1720</v>
      </c>
    </row>
    <row r="1722" spans="1:18" ht="14.25" thickTop="1" thickBot="1" x14ac:dyDescent="0.25">
      <c r="B1722" t="s">
        <v>55</v>
      </c>
      <c r="C1722" s="106">
        <v>100</v>
      </c>
      <c r="D1722" t="s">
        <v>53</v>
      </c>
      <c r="K1722" s="108"/>
      <c r="N1722" t="s">
        <v>1681</v>
      </c>
      <c r="R1722">
        <v>1721</v>
      </c>
    </row>
    <row r="1723" spans="1:18" ht="4.5" customHeight="1" thickTop="1" x14ac:dyDescent="0.2">
      <c r="N1723" t="s">
        <v>1681</v>
      </c>
      <c r="R1723">
        <v>1722</v>
      </c>
    </row>
    <row r="1724" spans="1:18" ht="13.5" thickBot="1" x14ac:dyDescent="0.25">
      <c r="C1724" s="4" t="s">
        <v>56</v>
      </c>
      <c r="D1724" s="18"/>
      <c r="E1724" s="4" t="s">
        <v>69</v>
      </c>
      <c r="F1724" s="19"/>
      <c r="G1724" s="4" t="s">
        <v>70</v>
      </c>
      <c r="H1724" s="19"/>
      <c r="I1724" s="20" t="s">
        <v>60</v>
      </c>
      <c r="J1724" s="21" t="s">
        <v>62</v>
      </c>
      <c r="K1724" s="22" t="s">
        <v>64</v>
      </c>
      <c r="N1724" t="s">
        <v>1681</v>
      </c>
      <c r="R1724">
        <v>1723</v>
      </c>
    </row>
    <row r="1725" spans="1:18" ht="16.5" thickTop="1" thickBot="1" x14ac:dyDescent="0.3">
      <c r="B1725" t="s">
        <v>1587</v>
      </c>
      <c r="C1725" s="109">
        <v>100</v>
      </c>
      <c r="D1725" s="7" t="s">
        <v>59</v>
      </c>
      <c r="E1725" s="110">
        <f>$G1725*C1721</f>
        <v>12.5</v>
      </c>
      <c r="F1725" s="3" t="s">
        <v>59</v>
      </c>
      <c r="G1725" s="111">
        <v>0.5</v>
      </c>
      <c r="H1725" s="3" t="s">
        <v>59</v>
      </c>
      <c r="I1725" s="112">
        <f>E1725*C1722</f>
        <v>1250</v>
      </c>
      <c r="J1725" s="65" t="s">
        <v>61</v>
      </c>
      <c r="K1725" s="8">
        <f>I1725/C1725</f>
        <v>12.5</v>
      </c>
      <c r="N1725" t="s">
        <v>1681</v>
      </c>
      <c r="R1725">
        <v>1724</v>
      </c>
    </row>
    <row r="1726" spans="1:18" ht="16.5" thickTop="1" thickBot="1" x14ac:dyDescent="0.3">
      <c r="B1726" t="s">
        <v>1588</v>
      </c>
      <c r="C1726" s="109">
        <v>100</v>
      </c>
      <c r="D1726" s="7" t="s">
        <v>59</v>
      </c>
      <c r="E1726" s="110">
        <f>$G1726*C1721</f>
        <v>12.5</v>
      </c>
      <c r="F1726" s="3" t="s">
        <v>59</v>
      </c>
      <c r="G1726" s="111">
        <v>0.5</v>
      </c>
      <c r="H1726" s="3" t="s">
        <v>59</v>
      </c>
      <c r="I1726" s="114">
        <f>E1726*C1722</f>
        <v>1250</v>
      </c>
      <c r="J1726" s="10" t="s">
        <v>61</v>
      </c>
      <c r="K1726" s="8">
        <f>I1726/C1726</f>
        <v>12.5</v>
      </c>
      <c r="N1726" t="s">
        <v>1681</v>
      </c>
      <c r="R1726">
        <v>1725</v>
      </c>
    </row>
    <row r="1727" spans="1:18" ht="16.5" thickTop="1" thickBot="1" x14ac:dyDescent="0.3">
      <c r="B1727" t="s">
        <v>1589</v>
      </c>
      <c r="C1727" s="109">
        <v>100</v>
      </c>
      <c r="D1727" s="7" t="s">
        <v>59</v>
      </c>
      <c r="E1727" s="115">
        <f>$G1727*C1721</f>
        <v>12.5</v>
      </c>
      <c r="F1727" s="3" t="s">
        <v>59</v>
      </c>
      <c r="G1727" s="106">
        <v>0.5</v>
      </c>
      <c r="H1727" s="3" t="s">
        <v>59</v>
      </c>
      <c r="I1727" s="113">
        <f>E1727*C1722</f>
        <v>1250</v>
      </c>
      <c r="J1727" s="60" t="s">
        <v>61</v>
      </c>
      <c r="K1727" s="8">
        <f>I1727/C1727</f>
        <v>12.5</v>
      </c>
      <c r="N1727" t="s">
        <v>1681</v>
      </c>
      <c r="R1727">
        <v>1726</v>
      </c>
    </row>
    <row r="1728" spans="1:18" ht="15.75" thickTop="1" x14ac:dyDescent="0.25">
      <c r="B1728" t="s">
        <v>180</v>
      </c>
      <c r="D1728" s="7"/>
      <c r="E1728" s="7"/>
      <c r="F1728" s="7"/>
      <c r="G1728" s="7"/>
      <c r="H1728" s="7"/>
      <c r="I1728" s="31"/>
      <c r="J1728" s="6"/>
      <c r="K1728" s="8">
        <f>C1722-SUM(K1725:K1727)</f>
        <v>62.5</v>
      </c>
      <c r="N1728" t="s">
        <v>1681</v>
      </c>
      <c r="R1728">
        <v>1727</v>
      </c>
    </row>
    <row r="1729" spans="1:18" s="13" customFormat="1" ht="7.5" customHeight="1" thickBot="1" x14ac:dyDescent="0.25">
      <c r="A1729" s="34"/>
      <c r="N1729" t="s">
        <v>1681</v>
      </c>
      <c r="R1729">
        <v>1728</v>
      </c>
    </row>
    <row r="1730" spans="1:18" ht="17.25" thickTop="1" thickBot="1" x14ac:dyDescent="0.3">
      <c r="A1730" s="30">
        <v>164</v>
      </c>
      <c r="B1730" s="30" t="s">
        <v>1690</v>
      </c>
      <c r="G1730" t="s">
        <v>333</v>
      </c>
      <c r="J1730" s="105">
        <v>25</v>
      </c>
      <c r="K1730" t="s">
        <v>334</v>
      </c>
      <c r="L1730" s="79">
        <f>J1730/C1731</f>
        <v>1</v>
      </c>
      <c r="N1730" t="s">
        <v>1976</v>
      </c>
      <c r="R1730">
        <v>1729</v>
      </c>
    </row>
    <row r="1731" spans="1:18" ht="16.5" thickTop="1" thickBot="1" x14ac:dyDescent="0.25">
      <c r="A1731" s="1">
        <f>A1730</f>
        <v>164</v>
      </c>
      <c r="B1731" s="27" t="s">
        <v>1689</v>
      </c>
      <c r="C1731" s="106">
        <v>25</v>
      </c>
      <c r="D1731" t="s">
        <v>63</v>
      </c>
      <c r="G1731" t="s">
        <v>332</v>
      </c>
      <c r="J1731">
        <f>C1732/(J1730/C1731)</f>
        <v>200</v>
      </c>
      <c r="K1731" s="107"/>
      <c r="N1731" t="s">
        <v>1976</v>
      </c>
      <c r="R1731">
        <v>1730</v>
      </c>
    </row>
    <row r="1732" spans="1:18" ht="14.25" thickTop="1" thickBot="1" x14ac:dyDescent="0.25">
      <c r="B1732" t="s">
        <v>55</v>
      </c>
      <c r="C1732" s="106">
        <v>200</v>
      </c>
      <c r="D1732" t="s">
        <v>53</v>
      </c>
      <c r="K1732" s="108"/>
      <c r="N1732" t="s">
        <v>1976</v>
      </c>
      <c r="R1732">
        <v>1731</v>
      </c>
    </row>
    <row r="1733" spans="1:18" ht="4.5" customHeight="1" thickTop="1" x14ac:dyDescent="0.2">
      <c r="N1733" t="s">
        <v>1976</v>
      </c>
      <c r="R1733">
        <v>1732</v>
      </c>
    </row>
    <row r="1734" spans="1:18" ht="13.5" thickBot="1" x14ac:dyDescent="0.25">
      <c r="C1734" s="4" t="s">
        <v>56</v>
      </c>
      <c r="D1734" s="18"/>
      <c r="E1734" s="4" t="s">
        <v>69</v>
      </c>
      <c r="F1734" s="19"/>
      <c r="G1734" s="4" t="s">
        <v>70</v>
      </c>
      <c r="H1734" s="19"/>
      <c r="I1734" s="20" t="s">
        <v>60</v>
      </c>
      <c r="J1734" s="21" t="s">
        <v>62</v>
      </c>
      <c r="K1734" s="22" t="s">
        <v>64</v>
      </c>
      <c r="N1734" t="s">
        <v>1976</v>
      </c>
      <c r="R1734">
        <v>1733</v>
      </c>
    </row>
    <row r="1735" spans="1:18" ht="16.5" thickTop="1" thickBot="1" x14ac:dyDescent="0.3">
      <c r="A1735" s="1">
        <v>536</v>
      </c>
      <c r="B1735" t="s">
        <v>1683</v>
      </c>
      <c r="C1735" s="109">
        <v>200</v>
      </c>
      <c r="D1735" s="7" t="s">
        <v>59</v>
      </c>
      <c r="E1735" s="110">
        <f>$G1735*C1731</f>
        <v>15</v>
      </c>
      <c r="F1735" s="3" t="s">
        <v>59</v>
      </c>
      <c r="G1735" s="111">
        <v>0.6</v>
      </c>
      <c r="H1735" s="3" t="s">
        <v>59</v>
      </c>
      <c r="I1735" s="112">
        <f>E1735*C1732</f>
        <v>3000</v>
      </c>
      <c r="J1735" s="65" t="s">
        <v>61</v>
      </c>
      <c r="K1735" s="8">
        <f>I1735/C1735</f>
        <v>15</v>
      </c>
      <c r="N1735" t="s">
        <v>1976</v>
      </c>
      <c r="R1735">
        <v>1734</v>
      </c>
    </row>
    <row r="1736" spans="1:18" ht="16.5" thickTop="1" thickBot="1" x14ac:dyDescent="0.3">
      <c r="A1736" s="1">
        <v>537</v>
      </c>
      <c r="B1736" t="s">
        <v>1685</v>
      </c>
      <c r="C1736" s="109">
        <v>200</v>
      </c>
      <c r="D1736" s="7" t="s">
        <v>59</v>
      </c>
      <c r="E1736" s="110">
        <f>$G1736*C1731</f>
        <v>7.5</v>
      </c>
      <c r="F1736" s="3" t="s">
        <v>59</v>
      </c>
      <c r="G1736" s="111">
        <v>0.3</v>
      </c>
      <c r="H1736" s="3" t="s">
        <v>59</v>
      </c>
      <c r="I1736" s="114">
        <f>E1736*C1732</f>
        <v>1500</v>
      </c>
      <c r="J1736" s="10" t="s">
        <v>61</v>
      </c>
      <c r="K1736" s="8">
        <f>I1736/C1736</f>
        <v>7.5</v>
      </c>
      <c r="N1736" t="s">
        <v>1976</v>
      </c>
      <c r="R1736">
        <v>1735</v>
      </c>
    </row>
    <row r="1737" spans="1:18" ht="16.5" thickTop="1" thickBot="1" x14ac:dyDescent="0.3">
      <c r="A1737" s="1">
        <v>538</v>
      </c>
      <c r="B1737" t="s">
        <v>1687</v>
      </c>
      <c r="C1737" s="109">
        <v>200</v>
      </c>
      <c r="D1737" s="7" t="s">
        <v>59</v>
      </c>
      <c r="E1737" s="115">
        <f>$G1737*C1731</f>
        <v>20</v>
      </c>
      <c r="F1737" s="3" t="s">
        <v>59</v>
      </c>
      <c r="G1737" s="106">
        <v>0.8</v>
      </c>
      <c r="H1737" s="3" t="s">
        <v>59</v>
      </c>
      <c r="I1737" s="113">
        <f>E1737*C1732</f>
        <v>4000</v>
      </c>
      <c r="J1737" s="60" t="s">
        <v>61</v>
      </c>
      <c r="K1737" s="8">
        <f>I1737/C1737</f>
        <v>20</v>
      </c>
      <c r="N1737" t="s">
        <v>1976</v>
      </c>
      <c r="R1737">
        <v>1736</v>
      </c>
    </row>
    <row r="1738" spans="1:18" ht="15.75" thickTop="1" x14ac:dyDescent="0.25">
      <c r="B1738" t="s">
        <v>180</v>
      </c>
      <c r="D1738" s="7"/>
      <c r="E1738" s="7"/>
      <c r="F1738" s="7"/>
      <c r="G1738" s="7"/>
      <c r="H1738" s="7"/>
      <c r="I1738" s="31"/>
      <c r="J1738" s="6"/>
      <c r="K1738" s="8">
        <f>C1732-SUM(K1735:K1737)</f>
        <v>157.5</v>
      </c>
      <c r="N1738" t="s">
        <v>1976</v>
      </c>
      <c r="R1738">
        <v>1737</v>
      </c>
    </row>
    <row r="1739" spans="1:18" s="13" customFormat="1" ht="7.5" customHeight="1" thickBot="1" x14ac:dyDescent="0.25">
      <c r="A1739" s="34"/>
      <c r="N1739" t="s">
        <v>1976</v>
      </c>
      <c r="R1739">
        <v>1738</v>
      </c>
    </row>
    <row r="1740" spans="1:18" ht="17.25" thickTop="1" thickBot="1" x14ac:dyDescent="0.3">
      <c r="A1740" s="30">
        <v>165</v>
      </c>
      <c r="B1740" s="30"/>
      <c r="G1740" t="s">
        <v>333</v>
      </c>
      <c r="J1740" s="105">
        <v>25</v>
      </c>
      <c r="K1740" t="s">
        <v>334</v>
      </c>
      <c r="L1740" s="79">
        <f>J1740/C1741</f>
        <v>1</v>
      </c>
      <c r="R1740">
        <v>1739</v>
      </c>
    </row>
    <row r="1741" spans="1:18" ht="16.5" thickTop="1" thickBot="1" x14ac:dyDescent="0.25">
      <c r="A1741" s="1">
        <f>A1740</f>
        <v>165</v>
      </c>
      <c r="B1741" s="27" t="s">
        <v>1927</v>
      </c>
      <c r="C1741" s="106">
        <v>25</v>
      </c>
      <c r="D1741" t="s">
        <v>63</v>
      </c>
      <c r="G1741" t="s">
        <v>332</v>
      </c>
      <c r="J1741">
        <f>C1742/(J1740/C1741)</f>
        <v>200</v>
      </c>
      <c r="K1741" s="107"/>
      <c r="R1741">
        <v>1740</v>
      </c>
    </row>
    <row r="1742" spans="1:18" ht="14.25" thickTop="1" thickBot="1" x14ac:dyDescent="0.25">
      <c r="B1742" t="s">
        <v>55</v>
      </c>
      <c r="C1742" s="106">
        <v>200</v>
      </c>
      <c r="D1742" t="s">
        <v>53</v>
      </c>
      <c r="K1742" s="108"/>
      <c r="R1742">
        <v>1741</v>
      </c>
    </row>
    <row r="1743" spans="1:18" ht="4.5" customHeight="1" thickTop="1" x14ac:dyDescent="0.2">
      <c r="R1743">
        <v>1742</v>
      </c>
    </row>
    <row r="1744" spans="1:18" ht="13.5" thickBot="1" x14ac:dyDescent="0.25">
      <c r="C1744" s="4" t="s">
        <v>56</v>
      </c>
      <c r="D1744" s="18"/>
      <c r="E1744" s="4" t="s">
        <v>69</v>
      </c>
      <c r="F1744" s="19"/>
      <c r="G1744" s="4" t="s">
        <v>70</v>
      </c>
      <c r="H1744" s="19"/>
      <c r="I1744" s="20" t="s">
        <v>60</v>
      </c>
      <c r="J1744" s="21" t="s">
        <v>62</v>
      </c>
      <c r="K1744" s="22" t="s">
        <v>64</v>
      </c>
      <c r="R1744">
        <v>1743</v>
      </c>
    </row>
    <row r="1745" spans="1:18" ht="16.5" thickTop="1" thickBot="1" x14ac:dyDescent="0.3">
      <c r="A1745" s="1">
        <v>545</v>
      </c>
      <c r="B1745" t="s">
        <v>1804</v>
      </c>
      <c r="C1745" s="109">
        <v>200</v>
      </c>
      <c r="D1745" s="7" t="s">
        <v>59</v>
      </c>
      <c r="E1745" s="110">
        <f>$G1745*C1741</f>
        <v>12.5</v>
      </c>
      <c r="F1745" s="3" t="s">
        <v>59</v>
      </c>
      <c r="G1745" s="111">
        <v>0.5</v>
      </c>
      <c r="H1745" s="3" t="s">
        <v>59</v>
      </c>
      <c r="I1745" s="112">
        <f>E1745*C1742</f>
        <v>2500</v>
      </c>
      <c r="J1745" s="65" t="s">
        <v>61</v>
      </c>
      <c r="K1745" s="8">
        <f>I1745/C1745</f>
        <v>12.5</v>
      </c>
      <c r="R1745">
        <v>1744</v>
      </c>
    </row>
    <row r="1746" spans="1:18" ht="16.5" thickTop="1" thickBot="1" x14ac:dyDescent="0.3">
      <c r="A1746" s="1">
        <v>546</v>
      </c>
      <c r="B1746" t="s">
        <v>1806</v>
      </c>
      <c r="C1746" s="109">
        <v>200</v>
      </c>
      <c r="D1746" s="7" t="s">
        <v>59</v>
      </c>
      <c r="E1746" s="110">
        <f>$G1746*C1741</f>
        <v>12.5</v>
      </c>
      <c r="F1746" s="3" t="s">
        <v>59</v>
      </c>
      <c r="G1746" s="111">
        <v>0.5</v>
      </c>
      <c r="H1746" s="3" t="s">
        <v>59</v>
      </c>
      <c r="I1746" s="114">
        <f>E1746*C1742</f>
        <v>2500</v>
      </c>
      <c r="J1746" s="10" t="s">
        <v>61</v>
      </c>
      <c r="K1746" s="8">
        <f>I1746/C1746</f>
        <v>12.5</v>
      </c>
      <c r="R1746">
        <v>1745</v>
      </c>
    </row>
    <row r="1747" spans="1:18" ht="16.5" thickTop="1" thickBot="1" x14ac:dyDescent="0.3">
      <c r="A1747" s="1">
        <v>547</v>
      </c>
      <c r="B1747" t="s">
        <v>1924</v>
      </c>
      <c r="C1747" s="109">
        <v>100</v>
      </c>
      <c r="D1747" s="7" t="s">
        <v>59</v>
      </c>
      <c r="E1747" s="115">
        <f>$G1747*C1741</f>
        <v>2.5</v>
      </c>
      <c r="F1747" s="3" t="s">
        <v>59</v>
      </c>
      <c r="G1747" s="106">
        <v>0.1</v>
      </c>
      <c r="H1747" s="3" t="s">
        <v>59</v>
      </c>
      <c r="I1747" s="113">
        <f>E1747*C1742</f>
        <v>500</v>
      </c>
      <c r="J1747" s="60" t="s">
        <v>61</v>
      </c>
      <c r="K1747" s="8">
        <f>I1747/C1747</f>
        <v>5</v>
      </c>
      <c r="R1747">
        <v>1746</v>
      </c>
    </row>
    <row r="1748" spans="1:18" ht="15.75" thickTop="1" x14ac:dyDescent="0.25">
      <c r="B1748" t="s">
        <v>180</v>
      </c>
      <c r="D1748" s="7"/>
      <c r="E1748" s="7"/>
      <c r="F1748" s="7"/>
      <c r="G1748" s="7"/>
      <c r="H1748" s="7"/>
      <c r="I1748" s="31"/>
      <c r="J1748" s="6"/>
      <c r="K1748" s="8">
        <f>C1742-SUM(K1745:K1747)</f>
        <v>170</v>
      </c>
      <c r="R1748">
        <v>1747</v>
      </c>
    </row>
    <row r="1749" spans="1:18" s="13" customFormat="1" ht="7.5" customHeight="1" thickBot="1" x14ac:dyDescent="0.25">
      <c r="A1749" s="34"/>
      <c r="R1749">
        <v>1748</v>
      </c>
    </row>
    <row r="1750" spans="1:18" ht="17.25" thickTop="1" thickBot="1" x14ac:dyDescent="0.3">
      <c r="A1750" s="30">
        <v>166</v>
      </c>
      <c r="B1750" s="30"/>
      <c r="G1750" t="s">
        <v>333</v>
      </c>
      <c r="J1750" s="105">
        <v>25</v>
      </c>
      <c r="K1750" t="s">
        <v>334</v>
      </c>
      <c r="L1750" s="79">
        <f>J1750/C1751</f>
        <v>2</v>
      </c>
      <c r="N1750" s="24" t="s">
        <v>1967</v>
      </c>
      <c r="R1750">
        <v>1749</v>
      </c>
    </row>
    <row r="1751" spans="1:18" ht="16.5" thickTop="1" thickBot="1" x14ac:dyDescent="0.25">
      <c r="A1751" s="1">
        <f>A1750</f>
        <v>166</v>
      </c>
      <c r="B1751" s="27" t="s">
        <v>1968</v>
      </c>
      <c r="C1751" s="9">
        <v>12.5</v>
      </c>
      <c r="D1751" t="s">
        <v>63</v>
      </c>
      <c r="G1751" t="s">
        <v>332</v>
      </c>
      <c r="J1751">
        <f>C1752/(J1750/C1751)</f>
        <v>200</v>
      </c>
      <c r="K1751" s="107"/>
      <c r="N1751" s="24" t="s">
        <v>1967</v>
      </c>
      <c r="R1751">
        <v>1750</v>
      </c>
    </row>
    <row r="1752" spans="1:18" ht="14.25" thickTop="1" thickBot="1" x14ac:dyDescent="0.25">
      <c r="B1752" t="s">
        <v>55</v>
      </c>
      <c r="C1752" s="106">
        <v>400</v>
      </c>
      <c r="D1752" t="s">
        <v>53</v>
      </c>
      <c r="K1752" s="108"/>
      <c r="N1752" s="24" t="s">
        <v>1967</v>
      </c>
      <c r="R1752">
        <v>1751</v>
      </c>
    </row>
    <row r="1753" spans="1:18" ht="4.5" customHeight="1" thickTop="1" x14ac:dyDescent="0.2">
      <c r="N1753" s="24" t="s">
        <v>1967</v>
      </c>
      <c r="R1753">
        <v>1752</v>
      </c>
    </row>
    <row r="1754" spans="1:18" ht="13.5" thickBot="1" x14ac:dyDescent="0.25">
      <c r="C1754" s="4" t="s">
        <v>56</v>
      </c>
      <c r="D1754" s="18"/>
      <c r="E1754" s="4" t="s">
        <v>69</v>
      </c>
      <c r="F1754" s="19"/>
      <c r="G1754" s="4" t="s">
        <v>70</v>
      </c>
      <c r="H1754" s="19"/>
      <c r="I1754" s="20" t="s">
        <v>60</v>
      </c>
      <c r="J1754" s="21" t="s">
        <v>62</v>
      </c>
      <c r="K1754" s="22" t="s">
        <v>64</v>
      </c>
      <c r="N1754" s="24" t="s">
        <v>1967</v>
      </c>
      <c r="R1754">
        <v>1753</v>
      </c>
    </row>
    <row r="1755" spans="1:18" ht="16.5" thickTop="1" thickBot="1" x14ac:dyDescent="0.3">
      <c r="A1755" s="1">
        <v>556</v>
      </c>
      <c r="B1755" t="s">
        <v>1961</v>
      </c>
      <c r="C1755" s="109">
        <v>100</v>
      </c>
      <c r="D1755" s="7" t="s">
        <v>59</v>
      </c>
      <c r="E1755" s="110">
        <f>$G1755*C1751</f>
        <v>10</v>
      </c>
      <c r="F1755" s="3" t="s">
        <v>59</v>
      </c>
      <c r="G1755" s="17">
        <v>0.8</v>
      </c>
      <c r="H1755" s="3" t="s">
        <v>59</v>
      </c>
      <c r="I1755" s="112">
        <f>E1755*C1752</f>
        <v>4000</v>
      </c>
      <c r="J1755" s="65" t="s">
        <v>61</v>
      </c>
      <c r="K1755" s="8">
        <f>I1755/C1755</f>
        <v>40</v>
      </c>
      <c r="N1755" s="24" t="s">
        <v>1967</v>
      </c>
      <c r="R1755">
        <v>1754</v>
      </c>
    </row>
    <row r="1756" spans="1:18" ht="16.5" thickTop="1" thickBot="1" x14ac:dyDescent="0.3">
      <c r="A1756" s="1">
        <v>557</v>
      </c>
      <c r="B1756" t="s">
        <v>1963</v>
      </c>
      <c r="C1756" s="109">
        <v>100</v>
      </c>
      <c r="D1756" s="7" t="s">
        <v>59</v>
      </c>
      <c r="E1756" s="110">
        <f>$G1756*C1751</f>
        <v>10</v>
      </c>
      <c r="F1756" s="3" t="s">
        <v>59</v>
      </c>
      <c r="G1756" s="17">
        <v>0.8</v>
      </c>
      <c r="H1756" s="3" t="s">
        <v>59</v>
      </c>
      <c r="I1756" s="114">
        <f>E1756*C1752</f>
        <v>4000</v>
      </c>
      <c r="J1756" s="10" t="s">
        <v>61</v>
      </c>
      <c r="K1756" s="8">
        <f>I1756/C1756</f>
        <v>40</v>
      </c>
      <c r="N1756" s="24" t="s">
        <v>1967</v>
      </c>
      <c r="R1756">
        <v>1755</v>
      </c>
    </row>
    <row r="1757" spans="1:18" ht="16.5" thickTop="1" thickBot="1" x14ac:dyDescent="0.3">
      <c r="A1757" s="1">
        <v>558</v>
      </c>
      <c r="B1757" t="s">
        <v>1965</v>
      </c>
      <c r="C1757" s="109">
        <v>100</v>
      </c>
      <c r="D1757" s="7" t="s">
        <v>59</v>
      </c>
      <c r="E1757" s="115">
        <f>$G1757*C1751</f>
        <v>1.25</v>
      </c>
      <c r="F1757" s="3" t="s">
        <v>59</v>
      </c>
      <c r="G1757" s="9">
        <v>0.1</v>
      </c>
      <c r="H1757" s="3" t="s">
        <v>59</v>
      </c>
      <c r="I1757" s="113">
        <f>E1757*C1752</f>
        <v>500</v>
      </c>
      <c r="J1757" s="60" t="s">
        <v>61</v>
      </c>
      <c r="K1757" s="8">
        <f>I1757/C1757</f>
        <v>5</v>
      </c>
      <c r="N1757" s="24" t="s">
        <v>1967</v>
      </c>
      <c r="R1757">
        <v>1756</v>
      </c>
    </row>
    <row r="1758" spans="1:18" ht="15.75" thickTop="1" x14ac:dyDescent="0.25">
      <c r="B1758" t="s">
        <v>180</v>
      </c>
      <c r="D1758" s="7"/>
      <c r="E1758" s="7"/>
      <c r="F1758" s="7"/>
      <c r="G1758" s="7"/>
      <c r="H1758" s="7"/>
      <c r="I1758" s="31"/>
      <c r="J1758" s="6"/>
      <c r="K1758" s="8">
        <f>C1752-SUM(K1755:K1757)</f>
        <v>315</v>
      </c>
      <c r="N1758" s="24" t="s">
        <v>1967</v>
      </c>
      <c r="R1758">
        <v>1757</v>
      </c>
    </row>
    <row r="1759" spans="1:18" s="13" customFormat="1" ht="7.5" customHeight="1" thickBot="1" x14ac:dyDescent="0.25">
      <c r="A1759" s="34"/>
      <c r="N1759" s="24" t="s">
        <v>1967</v>
      </c>
      <c r="R1759">
        <v>1758</v>
      </c>
    </row>
    <row r="1760" spans="1:18" ht="17.25" thickTop="1" thickBot="1" x14ac:dyDescent="0.3">
      <c r="A1760" s="30">
        <v>167</v>
      </c>
      <c r="G1760" t="s">
        <v>333</v>
      </c>
      <c r="J1760" s="105">
        <v>25</v>
      </c>
      <c r="K1760" t="s">
        <v>334</v>
      </c>
      <c r="L1760" s="79">
        <f>J1760/C1761</f>
        <v>1</v>
      </c>
      <c r="N1760" t="s">
        <v>1995</v>
      </c>
      <c r="O1760" t="s">
        <v>1996</v>
      </c>
      <c r="R1760">
        <v>1759</v>
      </c>
    </row>
    <row r="1761" spans="1:18" ht="17.25" thickTop="1" thickBot="1" x14ac:dyDescent="0.3">
      <c r="A1761" s="1">
        <f>A1760</f>
        <v>167</v>
      </c>
      <c r="B1761" s="30" t="s">
        <v>1994</v>
      </c>
      <c r="C1761" s="106">
        <v>25</v>
      </c>
      <c r="D1761" t="s">
        <v>63</v>
      </c>
      <c r="G1761" t="s">
        <v>332</v>
      </c>
      <c r="J1761">
        <f>C1762/(J1760/C1761)</f>
        <v>100</v>
      </c>
      <c r="K1761" s="107"/>
      <c r="N1761" t="s">
        <v>1995</v>
      </c>
      <c r="R1761">
        <v>1760</v>
      </c>
    </row>
    <row r="1762" spans="1:18" ht="14.25" thickTop="1" thickBot="1" x14ac:dyDescent="0.25">
      <c r="B1762" t="s">
        <v>55</v>
      </c>
      <c r="C1762" s="106">
        <v>100</v>
      </c>
      <c r="D1762" t="s">
        <v>53</v>
      </c>
      <c r="K1762" s="108"/>
      <c r="N1762" t="s">
        <v>1995</v>
      </c>
      <c r="R1762">
        <v>1761</v>
      </c>
    </row>
    <row r="1763" spans="1:18" ht="4.5" customHeight="1" thickTop="1" x14ac:dyDescent="0.2">
      <c r="N1763" t="s">
        <v>1995</v>
      </c>
      <c r="R1763">
        <v>1762</v>
      </c>
    </row>
    <row r="1764" spans="1:18" ht="13.5" thickBot="1" x14ac:dyDescent="0.25">
      <c r="C1764" s="4" t="s">
        <v>56</v>
      </c>
      <c r="D1764" s="18"/>
      <c r="E1764" s="4" t="s">
        <v>69</v>
      </c>
      <c r="F1764" s="19"/>
      <c r="G1764" s="4" t="s">
        <v>70</v>
      </c>
      <c r="H1764" s="19"/>
      <c r="I1764" s="20" t="s">
        <v>60</v>
      </c>
      <c r="J1764" s="21" t="s">
        <v>62</v>
      </c>
      <c r="K1764" s="22" t="s">
        <v>64</v>
      </c>
      <c r="N1764" t="s">
        <v>1995</v>
      </c>
      <c r="R1764">
        <v>1763</v>
      </c>
    </row>
    <row r="1765" spans="1:18" ht="16.5" thickTop="1" thickBot="1" x14ac:dyDescent="0.3">
      <c r="A1765" s="1">
        <v>559</v>
      </c>
      <c r="B1765" t="s">
        <v>1982</v>
      </c>
      <c r="C1765" s="109">
        <v>100</v>
      </c>
      <c r="D1765" s="7" t="s">
        <v>59</v>
      </c>
      <c r="E1765" s="110">
        <f>$G1765*C1761</f>
        <v>20</v>
      </c>
      <c r="F1765" s="3" t="s">
        <v>59</v>
      </c>
      <c r="G1765" s="111">
        <v>0.8</v>
      </c>
      <c r="H1765" s="3" t="s">
        <v>59</v>
      </c>
      <c r="I1765" s="112">
        <f>E1765*C1762</f>
        <v>2000</v>
      </c>
      <c r="J1765" s="65" t="s">
        <v>61</v>
      </c>
      <c r="K1765" s="8">
        <f>I1765/C1765</f>
        <v>20</v>
      </c>
      <c r="N1765" t="s">
        <v>1995</v>
      </c>
      <c r="R1765">
        <v>1764</v>
      </c>
    </row>
    <row r="1766" spans="1:18" ht="16.5" thickTop="1" thickBot="1" x14ac:dyDescent="0.3">
      <c r="A1766" s="1">
        <v>560</v>
      </c>
      <c r="B1766" t="s">
        <v>1984</v>
      </c>
      <c r="C1766" s="109">
        <v>100</v>
      </c>
      <c r="D1766" s="7" t="s">
        <v>59</v>
      </c>
      <c r="E1766" s="110">
        <f>$G1766*C1761</f>
        <v>20</v>
      </c>
      <c r="F1766" s="3" t="s">
        <v>59</v>
      </c>
      <c r="G1766" s="111">
        <v>0.8</v>
      </c>
      <c r="H1766" s="3" t="s">
        <v>59</v>
      </c>
      <c r="I1766" s="113">
        <f>E1766*C1762</f>
        <v>2000</v>
      </c>
      <c r="J1766" s="60" t="s">
        <v>61</v>
      </c>
      <c r="K1766" s="8">
        <f>I1766/C1766</f>
        <v>20</v>
      </c>
      <c r="N1766" t="s">
        <v>1995</v>
      </c>
      <c r="R1766">
        <v>1765</v>
      </c>
    </row>
    <row r="1767" spans="1:18" ht="15.75" thickTop="1" x14ac:dyDescent="0.25">
      <c r="B1767" t="s">
        <v>180</v>
      </c>
      <c r="D1767" s="7"/>
      <c r="E1767" s="7"/>
      <c r="F1767" s="7"/>
      <c r="G1767" s="7"/>
      <c r="H1767" s="7"/>
      <c r="I1767" s="31"/>
      <c r="J1767" s="6"/>
      <c r="K1767" s="8">
        <f>C1762-SUM(K1765:K1766)</f>
        <v>60</v>
      </c>
      <c r="N1767" t="s">
        <v>1995</v>
      </c>
      <c r="R1767">
        <v>1766</v>
      </c>
    </row>
    <row r="1768" spans="1:18" s="13" customFormat="1" ht="7.5" customHeight="1" thickBot="1" x14ac:dyDescent="0.25">
      <c r="A1768" s="34"/>
      <c r="N1768" s="13" t="s">
        <v>1995</v>
      </c>
      <c r="R1768">
        <v>1767</v>
      </c>
    </row>
    <row r="1769" spans="1:18" ht="17.25" thickTop="1" thickBot="1" x14ac:dyDescent="0.3">
      <c r="A1769" s="30">
        <v>168</v>
      </c>
      <c r="G1769" t="s">
        <v>333</v>
      </c>
      <c r="J1769" s="105">
        <v>25</v>
      </c>
      <c r="K1769" t="s">
        <v>334</v>
      </c>
      <c r="L1769" s="79">
        <f>J1769/C1770</f>
        <v>1</v>
      </c>
      <c r="N1769" t="s">
        <v>1995</v>
      </c>
      <c r="R1769">
        <v>1768</v>
      </c>
    </row>
    <row r="1770" spans="1:18" ht="17.25" thickTop="1" thickBot="1" x14ac:dyDescent="0.3">
      <c r="A1770" s="1">
        <f>A1769</f>
        <v>168</v>
      </c>
      <c r="B1770" s="30" t="s">
        <v>1997</v>
      </c>
      <c r="C1770" s="106">
        <v>25</v>
      </c>
      <c r="D1770" t="s">
        <v>63</v>
      </c>
      <c r="G1770" t="s">
        <v>332</v>
      </c>
      <c r="J1770">
        <f>C1771/(J1769/C1770)</f>
        <v>100</v>
      </c>
      <c r="K1770" s="107"/>
      <c r="N1770" t="s">
        <v>1995</v>
      </c>
      <c r="R1770">
        <v>1769</v>
      </c>
    </row>
    <row r="1771" spans="1:18" ht="14.25" thickTop="1" thickBot="1" x14ac:dyDescent="0.25">
      <c r="B1771" t="s">
        <v>55</v>
      </c>
      <c r="C1771" s="106">
        <v>100</v>
      </c>
      <c r="D1771" t="s">
        <v>53</v>
      </c>
      <c r="K1771" s="108"/>
      <c r="N1771" t="s">
        <v>1995</v>
      </c>
      <c r="R1771">
        <v>1770</v>
      </c>
    </row>
    <row r="1772" spans="1:18" ht="4.5" customHeight="1" thickTop="1" x14ac:dyDescent="0.2">
      <c r="N1772" t="s">
        <v>1995</v>
      </c>
      <c r="R1772">
        <v>1771</v>
      </c>
    </row>
    <row r="1773" spans="1:18" ht="13.5" thickBot="1" x14ac:dyDescent="0.25">
      <c r="C1773" s="4" t="s">
        <v>56</v>
      </c>
      <c r="D1773" s="18"/>
      <c r="E1773" s="4" t="s">
        <v>69</v>
      </c>
      <c r="F1773" s="19"/>
      <c r="G1773" s="4" t="s">
        <v>70</v>
      </c>
      <c r="H1773" s="19"/>
      <c r="I1773" s="20" t="s">
        <v>60</v>
      </c>
      <c r="J1773" s="21" t="s">
        <v>62</v>
      </c>
      <c r="K1773" s="22" t="s">
        <v>64</v>
      </c>
      <c r="N1773" t="s">
        <v>1995</v>
      </c>
      <c r="R1773">
        <v>1772</v>
      </c>
    </row>
    <row r="1774" spans="1:18" ht="16.5" thickTop="1" thickBot="1" x14ac:dyDescent="0.3">
      <c r="A1774" s="1">
        <v>561</v>
      </c>
      <c r="B1774" t="s">
        <v>1986</v>
      </c>
      <c r="C1774" s="109">
        <v>100</v>
      </c>
      <c r="D1774" s="7" t="s">
        <v>59</v>
      </c>
      <c r="E1774" s="110">
        <f>$G1774*C1770</f>
        <v>20</v>
      </c>
      <c r="F1774" s="3" t="s">
        <v>59</v>
      </c>
      <c r="G1774" s="111">
        <v>0.8</v>
      </c>
      <c r="H1774" s="3" t="s">
        <v>59</v>
      </c>
      <c r="I1774" s="112">
        <f>E1774*C1771</f>
        <v>2000</v>
      </c>
      <c r="J1774" s="65" t="s">
        <v>61</v>
      </c>
      <c r="K1774" s="8">
        <f>I1774/C1774</f>
        <v>20</v>
      </c>
      <c r="N1774" t="s">
        <v>1995</v>
      </c>
      <c r="R1774">
        <v>1773</v>
      </c>
    </row>
    <row r="1775" spans="1:18" ht="16.5" thickTop="1" thickBot="1" x14ac:dyDescent="0.3">
      <c r="A1775" s="1">
        <v>562</v>
      </c>
      <c r="B1775" t="s">
        <v>1988</v>
      </c>
      <c r="C1775" s="109">
        <v>100</v>
      </c>
      <c r="D1775" s="7" t="s">
        <v>59</v>
      </c>
      <c r="E1775" s="110">
        <f>$G1775*C1770</f>
        <v>20</v>
      </c>
      <c r="F1775" s="3" t="s">
        <v>59</v>
      </c>
      <c r="G1775" s="111">
        <v>0.8</v>
      </c>
      <c r="H1775" s="3" t="s">
        <v>59</v>
      </c>
      <c r="I1775" s="113">
        <f>E1775*C1771</f>
        <v>2000</v>
      </c>
      <c r="J1775" s="60" t="s">
        <v>61</v>
      </c>
      <c r="K1775" s="8">
        <f>I1775/C1775</f>
        <v>20</v>
      </c>
      <c r="N1775" t="s">
        <v>1995</v>
      </c>
      <c r="R1775">
        <v>1774</v>
      </c>
    </row>
    <row r="1776" spans="1:18" ht="15.75" thickTop="1" x14ac:dyDescent="0.25">
      <c r="B1776" t="s">
        <v>180</v>
      </c>
      <c r="D1776" s="7"/>
      <c r="E1776" s="7"/>
      <c r="F1776" s="7"/>
      <c r="G1776" s="7"/>
      <c r="H1776" s="7"/>
      <c r="I1776" s="31"/>
      <c r="J1776" s="6"/>
      <c r="K1776" s="8">
        <f>C1771-SUM(K1774:K1775)</f>
        <v>60</v>
      </c>
      <c r="N1776" t="s">
        <v>1995</v>
      </c>
      <c r="R1776">
        <v>1775</v>
      </c>
    </row>
    <row r="1777" spans="1:18" s="13" customFormat="1" ht="7.5" customHeight="1" thickBot="1" x14ac:dyDescent="0.25">
      <c r="A1777" s="34"/>
      <c r="N1777" s="13" t="s">
        <v>1995</v>
      </c>
      <c r="R1777">
        <v>1776</v>
      </c>
    </row>
    <row r="1778" spans="1:18" ht="17.25" thickTop="1" thickBot="1" x14ac:dyDescent="0.3">
      <c r="A1778" s="30">
        <v>169</v>
      </c>
      <c r="B1778" s="30"/>
      <c r="G1778" t="s">
        <v>333</v>
      </c>
      <c r="J1778" s="105">
        <v>25</v>
      </c>
      <c r="K1778" t="s">
        <v>334</v>
      </c>
      <c r="L1778" s="79">
        <f>J1778/C1779</f>
        <v>1</v>
      </c>
      <c r="N1778" s="24" t="s">
        <v>885</v>
      </c>
      <c r="R1778">
        <v>1777</v>
      </c>
    </row>
    <row r="1779" spans="1:18" ht="16.5" thickTop="1" thickBot="1" x14ac:dyDescent="0.25">
      <c r="A1779" s="1">
        <f>A1778</f>
        <v>169</v>
      </c>
      <c r="B1779" s="27" t="s">
        <v>885</v>
      </c>
      <c r="C1779" s="106">
        <v>25</v>
      </c>
      <c r="D1779" t="s">
        <v>63</v>
      </c>
      <c r="G1779" t="s">
        <v>332</v>
      </c>
      <c r="J1779">
        <f>C1780/(J1778/C1779)</f>
        <v>200</v>
      </c>
      <c r="K1779" s="107"/>
      <c r="N1779" s="24" t="s">
        <v>885</v>
      </c>
      <c r="R1779">
        <v>1778</v>
      </c>
    </row>
    <row r="1780" spans="1:18" ht="14.25" thickTop="1" thickBot="1" x14ac:dyDescent="0.25">
      <c r="B1780" t="s">
        <v>55</v>
      </c>
      <c r="C1780" s="106">
        <v>200</v>
      </c>
      <c r="D1780" t="s">
        <v>53</v>
      </c>
      <c r="K1780" s="108"/>
      <c r="N1780" s="24" t="s">
        <v>885</v>
      </c>
      <c r="R1780">
        <v>1779</v>
      </c>
    </row>
    <row r="1781" spans="1:18" ht="4.5" customHeight="1" thickTop="1" x14ac:dyDescent="0.2">
      <c r="N1781" s="24" t="s">
        <v>885</v>
      </c>
      <c r="R1781">
        <v>1780</v>
      </c>
    </row>
    <row r="1782" spans="1:18" ht="13.5" thickBot="1" x14ac:dyDescent="0.25">
      <c r="C1782" s="4" t="s">
        <v>56</v>
      </c>
      <c r="D1782" s="18"/>
      <c r="E1782" s="4" t="s">
        <v>69</v>
      </c>
      <c r="F1782" s="19"/>
      <c r="G1782" s="4" t="s">
        <v>70</v>
      </c>
      <c r="H1782" s="19"/>
      <c r="I1782" s="20" t="s">
        <v>60</v>
      </c>
      <c r="J1782" s="21" t="s">
        <v>62</v>
      </c>
      <c r="K1782" s="22" t="s">
        <v>64</v>
      </c>
      <c r="N1782" s="24" t="s">
        <v>885</v>
      </c>
      <c r="R1782">
        <v>1781</v>
      </c>
    </row>
    <row r="1783" spans="1:18" ht="16.5" thickTop="1" thickBot="1" x14ac:dyDescent="0.3">
      <c r="A1783" s="1">
        <v>563</v>
      </c>
      <c r="B1783" t="s">
        <v>1991</v>
      </c>
      <c r="C1783" s="109">
        <v>100</v>
      </c>
      <c r="D1783" s="7" t="s">
        <v>59</v>
      </c>
      <c r="E1783" s="110">
        <f>$G1783*C1779</f>
        <v>20</v>
      </c>
      <c r="F1783" s="3" t="s">
        <v>59</v>
      </c>
      <c r="G1783" s="17">
        <v>0.8</v>
      </c>
      <c r="H1783" s="3" t="s">
        <v>59</v>
      </c>
      <c r="I1783" s="112">
        <f>E1783*C1780</f>
        <v>4000</v>
      </c>
      <c r="J1783" s="65" t="s">
        <v>61</v>
      </c>
      <c r="K1783" s="8">
        <f>I1783/C1783</f>
        <v>40</v>
      </c>
      <c r="N1783" s="24" t="s">
        <v>885</v>
      </c>
      <c r="R1783">
        <v>1782</v>
      </c>
    </row>
    <row r="1784" spans="1:18" ht="16.5" thickTop="1" thickBot="1" x14ac:dyDescent="0.3">
      <c r="A1784" s="1">
        <v>564</v>
      </c>
      <c r="B1784" t="s">
        <v>1992</v>
      </c>
      <c r="C1784" s="109">
        <v>100</v>
      </c>
      <c r="D1784" s="7" t="s">
        <v>59</v>
      </c>
      <c r="E1784" s="110">
        <f>$G1784*C1779</f>
        <v>20</v>
      </c>
      <c r="F1784" s="3" t="s">
        <v>59</v>
      </c>
      <c r="G1784" s="17">
        <v>0.8</v>
      </c>
      <c r="H1784" s="3" t="s">
        <v>59</v>
      </c>
      <c r="I1784" s="114">
        <f>E1784*C1780</f>
        <v>4000</v>
      </c>
      <c r="J1784" s="10" t="s">
        <v>61</v>
      </c>
      <c r="K1784" s="8">
        <f>I1784/C1784</f>
        <v>40</v>
      </c>
      <c r="N1784" s="24" t="s">
        <v>885</v>
      </c>
      <c r="R1784">
        <v>1783</v>
      </c>
    </row>
    <row r="1785" spans="1:18" ht="16.5" thickTop="1" thickBot="1" x14ac:dyDescent="0.3">
      <c r="A1785" s="1">
        <v>565</v>
      </c>
      <c r="B1785" t="s">
        <v>1993</v>
      </c>
      <c r="C1785" s="109">
        <v>100</v>
      </c>
      <c r="D1785" s="7" t="s">
        <v>59</v>
      </c>
      <c r="E1785" s="115">
        <f>$G1785*C1779</f>
        <v>2.5</v>
      </c>
      <c r="F1785" s="3" t="s">
        <v>59</v>
      </c>
      <c r="G1785" s="9">
        <v>0.1</v>
      </c>
      <c r="H1785" s="3" t="s">
        <v>59</v>
      </c>
      <c r="I1785" s="113">
        <f>E1785*C1780</f>
        <v>500</v>
      </c>
      <c r="J1785" s="60" t="s">
        <v>61</v>
      </c>
      <c r="K1785" s="8">
        <f>I1785/C1785</f>
        <v>5</v>
      </c>
      <c r="N1785" s="24" t="s">
        <v>885</v>
      </c>
      <c r="R1785">
        <v>1784</v>
      </c>
    </row>
    <row r="1786" spans="1:18" ht="15.75" thickTop="1" x14ac:dyDescent="0.25">
      <c r="B1786" t="s">
        <v>180</v>
      </c>
      <c r="D1786" s="7"/>
      <c r="E1786" s="7"/>
      <c r="F1786" s="7"/>
      <c r="G1786" s="7"/>
      <c r="H1786" s="7"/>
      <c r="I1786" s="31"/>
      <c r="J1786" s="6"/>
      <c r="K1786" s="8">
        <f>C1780-SUM(K1783:K1785)</f>
        <v>115</v>
      </c>
      <c r="N1786" s="24" t="s">
        <v>885</v>
      </c>
      <c r="R1786">
        <v>1785</v>
      </c>
    </row>
    <row r="1787" spans="1:18" s="13" customFormat="1" ht="7.5" customHeight="1" thickBot="1" x14ac:dyDescent="0.25">
      <c r="A1787" s="34"/>
      <c r="N1787" s="24" t="s">
        <v>885</v>
      </c>
      <c r="R1787">
        <v>1786</v>
      </c>
    </row>
    <row r="1788" spans="1:18" ht="17.25" thickTop="1" thickBot="1" x14ac:dyDescent="0.3">
      <c r="A1788" s="30">
        <v>170</v>
      </c>
      <c r="B1788" s="30"/>
      <c r="G1788" t="s">
        <v>333</v>
      </c>
      <c r="J1788" s="105">
        <v>25</v>
      </c>
      <c r="K1788" t="s">
        <v>334</v>
      </c>
      <c r="L1788" s="79">
        <f>J1788/C1789</f>
        <v>1</v>
      </c>
      <c r="N1788" s="24" t="s">
        <v>885</v>
      </c>
      <c r="R1788">
        <v>1787</v>
      </c>
    </row>
    <row r="1789" spans="1:18" ht="16.5" thickTop="1" thickBot="1" x14ac:dyDescent="0.25">
      <c r="A1789" s="1">
        <f>A1788</f>
        <v>170</v>
      </c>
      <c r="B1789" s="27" t="s">
        <v>1998</v>
      </c>
      <c r="C1789" s="106">
        <v>25</v>
      </c>
      <c r="D1789" t="s">
        <v>63</v>
      </c>
      <c r="G1789" t="s">
        <v>332</v>
      </c>
      <c r="J1789">
        <f>C1790/(J1788/C1789)</f>
        <v>200</v>
      </c>
      <c r="K1789" s="107"/>
      <c r="N1789" s="24" t="s">
        <v>885</v>
      </c>
      <c r="R1789">
        <v>1788</v>
      </c>
    </row>
    <row r="1790" spans="1:18" ht="14.25" thickTop="1" thickBot="1" x14ac:dyDescent="0.25">
      <c r="B1790" t="s">
        <v>55</v>
      </c>
      <c r="C1790" s="106">
        <v>200</v>
      </c>
      <c r="D1790" t="s">
        <v>53</v>
      </c>
      <c r="K1790" s="108"/>
      <c r="N1790" s="24" t="s">
        <v>885</v>
      </c>
      <c r="R1790">
        <v>1789</v>
      </c>
    </row>
    <row r="1791" spans="1:18" ht="13.5" thickTop="1" x14ac:dyDescent="0.2">
      <c r="N1791" s="24" t="s">
        <v>885</v>
      </c>
      <c r="R1791">
        <v>1790</v>
      </c>
    </row>
    <row r="1792" spans="1:18" ht="13.5" thickBot="1" x14ac:dyDescent="0.25">
      <c r="C1792" s="4" t="s">
        <v>56</v>
      </c>
      <c r="D1792" s="18"/>
      <c r="E1792" s="4" t="s">
        <v>69</v>
      </c>
      <c r="F1792" s="19"/>
      <c r="G1792" s="4" t="s">
        <v>70</v>
      </c>
      <c r="H1792" s="19"/>
      <c r="I1792" s="20" t="s">
        <v>60</v>
      </c>
      <c r="J1792" s="21" t="s">
        <v>62</v>
      </c>
      <c r="K1792" s="22" t="s">
        <v>64</v>
      </c>
      <c r="N1792" s="24" t="s">
        <v>885</v>
      </c>
      <c r="R1792">
        <v>1791</v>
      </c>
    </row>
    <row r="1793" spans="1:18" ht="16.5" thickTop="1" thickBot="1" x14ac:dyDescent="0.3">
      <c r="A1793" s="1">
        <v>326</v>
      </c>
      <c r="B1793" s="47" t="s">
        <v>864</v>
      </c>
      <c r="C1793" s="109">
        <v>100</v>
      </c>
      <c r="D1793" s="7" t="s">
        <v>59</v>
      </c>
      <c r="E1793" s="110">
        <f>$G1793*C1789</f>
        <v>20</v>
      </c>
      <c r="F1793" s="3" t="s">
        <v>59</v>
      </c>
      <c r="G1793" s="17">
        <v>0.8</v>
      </c>
      <c r="H1793" s="3" t="s">
        <v>59</v>
      </c>
      <c r="I1793" s="112">
        <f>E1793*C1790</f>
        <v>4000</v>
      </c>
      <c r="J1793" s="65" t="s">
        <v>61</v>
      </c>
      <c r="K1793" s="8">
        <f>I1793/C1793</f>
        <v>40</v>
      </c>
      <c r="N1793" s="24" t="s">
        <v>885</v>
      </c>
      <c r="R1793">
        <v>1792</v>
      </c>
    </row>
    <row r="1794" spans="1:18" ht="16.5" thickTop="1" thickBot="1" x14ac:dyDescent="0.3">
      <c r="A1794" s="1">
        <v>327</v>
      </c>
      <c r="B1794" s="47" t="s">
        <v>867</v>
      </c>
      <c r="C1794" s="109">
        <v>100</v>
      </c>
      <c r="D1794" s="7" t="s">
        <v>59</v>
      </c>
      <c r="E1794" s="110">
        <f>$G1794*C1789</f>
        <v>20</v>
      </c>
      <c r="F1794" s="3" t="s">
        <v>59</v>
      </c>
      <c r="G1794" s="17">
        <v>0.8</v>
      </c>
      <c r="H1794" s="3" t="s">
        <v>59</v>
      </c>
      <c r="I1794" s="114">
        <f>E1794*C1790</f>
        <v>4000</v>
      </c>
      <c r="J1794" s="10" t="s">
        <v>61</v>
      </c>
      <c r="K1794" s="8">
        <f>I1794/C1794</f>
        <v>40</v>
      </c>
      <c r="N1794" s="24" t="s">
        <v>885</v>
      </c>
      <c r="R1794">
        <v>1793</v>
      </c>
    </row>
    <row r="1795" spans="1:18" ht="16.5" thickTop="1" thickBot="1" x14ac:dyDescent="0.3">
      <c r="A1795" s="1">
        <v>13</v>
      </c>
      <c r="B1795" t="s">
        <v>448</v>
      </c>
      <c r="C1795" s="109">
        <v>100</v>
      </c>
      <c r="D1795" s="7" t="s">
        <v>59</v>
      </c>
      <c r="E1795" s="115">
        <f>$G1795*C1789</f>
        <v>2.5</v>
      </c>
      <c r="F1795" s="3" t="s">
        <v>59</v>
      </c>
      <c r="G1795" s="9">
        <v>0.1</v>
      </c>
      <c r="H1795" s="3" t="s">
        <v>59</v>
      </c>
      <c r="I1795" s="113">
        <f>E1795*C1790</f>
        <v>500</v>
      </c>
      <c r="J1795" s="60" t="s">
        <v>61</v>
      </c>
      <c r="K1795" s="8">
        <f>I1795/C1795</f>
        <v>5</v>
      </c>
      <c r="N1795" s="24" t="s">
        <v>885</v>
      </c>
      <c r="R1795">
        <v>1794</v>
      </c>
    </row>
    <row r="1796" spans="1:18" ht="15.75" thickTop="1" x14ac:dyDescent="0.25">
      <c r="B1796" t="s">
        <v>180</v>
      </c>
      <c r="D1796" s="7"/>
      <c r="E1796" s="7"/>
      <c r="F1796" s="7"/>
      <c r="G1796" s="7"/>
      <c r="H1796" s="7"/>
      <c r="I1796" s="31"/>
      <c r="J1796" s="6"/>
      <c r="K1796" s="8">
        <f>C1790-SUM(K1793:K1795)</f>
        <v>115</v>
      </c>
      <c r="N1796" s="24" t="s">
        <v>885</v>
      </c>
      <c r="R1796">
        <v>1795</v>
      </c>
    </row>
    <row r="1797" spans="1:18" s="13" customFormat="1" ht="7.5" customHeight="1" thickBot="1" x14ac:dyDescent="0.25">
      <c r="A1797" s="34"/>
      <c r="N1797" s="24" t="s">
        <v>885</v>
      </c>
      <c r="R1797">
        <v>1796</v>
      </c>
    </row>
    <row r="1798" spans="1:18" ht="17.25" thickTop="1" thickBot="1" x14ac:dyDescent="0.3">
      <c r="A1798" s="30">
        <v>171</v>
      </c>
      <c r="B1798" s="30"/>
      <c r="G1798" t="s">
        <v>2002</v>
      </c>
      <c r="J1798" s="33">
        <v>25</v>
      </c>
      <c r="K1798" t="s">
        <v>334</v>
      </c>
      <c r="L1798" s="79">
        <f>J1798/C1799</f>
        <v>2</v>
      </c>
      <c r="N1798" s="24" t="s">
        <v>887</v>
      </c>
      <c r="R1798">
        <v>1797</v>
      </c>
    </row>
    <row r="1799" spans="1:18" ht="16.5" thickTop="1" thickBot="1" x14ac:dyDescent="0.25">
      <c r="A1799" s="1">
        <f>A1798</f>
        <v>171</v>
      </c>
      <c r="B1799" s="27" t="s">
        <v>2005</v>
      </c>
      <c r="C1799" s="9">
        <v>12.5</v>
      </c>
      <c r="D1799" t="s">
        <v>63</v>
      </c>
      <c r="G1799" t="s">
        <v>2003</v>
      </c>
      <c r="J1799">
        <f>C1800/(J1798/C1799)</f>
        <v>150</v>
      </c>
      <c r="K1799" s="11"/>
      <c r="N1799" s="24" t="s">
        <v>887</v>
      </c>
      <c r="R1799">
        <v>1798</v>
      </c>
    </row>
    <row r="1800" spans="1:18" ht="14.25" thickTop="1" thickBot="1" x14ac:dyDescent="0.25">
      <c r="B1800" t="s">
        <v>289</v>
      </c>
      <c r="C1800" s="9">
        <v>300</v>
      </c>
      <c r="D1800" t="s">
        <v>53</v>
      </c>
      <c r="K1800" s="12"/>
      <c r="N1800" s="24" t="s">
        <v>887</v>
      </c>
      <c r="R1800">
        <v>1799</v>
      </c>
    </row>
    <row r="1801" spans="1:18" ht="13.5" thickTop="1" x14ac:dyDescent="0.2">
      <c r="N1801" s="24" t="s">
        <v>887</v>
      </c>
      <c r="R1801">
        <v>1800</v>
      </c>
    </row>
    <row r="1802" spans="1:18" x14ac:dyDescent="0.2">
      <c r="C1802" s="4" t="s">
        <v>56</v>
      </c>
      <c r="D1802" s="18"/>
      <c r="E1802" s="4" t="s">
        <v>69</v>
      </c>
      <c r="F1802" s="19"/>
      <c r="G1802" s="4" t="s">
        <v>70</v>
      </c>
      <c r="H1802" s="19"/>
      <c r="I1802" s="20" t="s">
        <v>181</v>
      </c>
      <c r="J1802" s="21" t="s">
        <v>2004</v>
      </c>
      <c r="K1802" s="22" t="s">
        <v>64</v>
      </c>
      <c r="N1802" s="24" t="s">
        <v>887</v>
      </c>
      <c r="R1802">
        <v>1801</v>
      </c>
    </row>
    <row r="1803" spans="1:18" ht="15.75" thickBot="1" x14ac:dyDescent="0.3">
      <c r="A1803" s="1">
        <v>567</v>
      </c>
      <c r="B1803" t="s">
        <v>1999</v>
      </c>
      <c r="C1803" s="16">
        <v>100</v>
      </c>
      <c r="D1803" s="7" t="s">
        <v>59</v>
      </c>
      <c r="E1803" s="25">
        <f>$G1803*C1799</f>
        <v>10</v>
      </c>
      <c r="F1803" s="3" t="s">
        <v>59</v>
      </c>
      <c r="G1803" s="17">
        <v>0.8</v>
      </c>
      <c r="H1803" s="3" t="s">
        <v>59</v>
      </c>
      <c r="I1803" s="23">
        <f>E1803*C1800</f>
        <v>3000</v>
      </c>
      <c r="J1803" s="10" t="s">
        <v>61</v>
      </c>
      <c r="K1803" s="8">
        <f>I1803/C1803</f>
        <v>30</v>
      </c>
      <c r="N1803" s="24" t="s">
        <v>887</v>
      </c>
      <c r="R1803">
        <v>1802</v>
      </c>
    </row>
    <row r="1804" spans="1:18" ht="16.5" thickTop="1" thickBot="1" x14ac:dyDescent="0.3">
      <c r="A1804" s="1">
        <v>568</v>
      </c>
      <c r="B1804" t="s">
        <v>2000</v>
      </c>
      <c r="C1804" s="14">
        <v>100</v>
      </c>
      <c r="D1804" s="7" t="s">
        <v>59</v>
      </c>
      <c r="E1804" s="25">
        <f>$G1804*C1799</f>
        <v>10</v>
      </c>
      <c r="F1804" s="3" t="s">
        <v>59</v>
      </c>
      <c r="G1804" s="17">
        <v>0.8</v>
      </c>
      <c r="H1804" s="3" t="s">
        <v>59</v>
      </c>
      <c r="I1804" s="23">
        <f>E1804*C1800</f>
        <v>3000</v>
      </c>
      <c r="J1804" s="10" t="s">
        <v>61</v>
      </c>
      <c r="K1804" s="8">
        <f>I1804/C1804</f>
        <v>30</v>
      </c>
      <c r="N1804" s="24" t="s">
        <v>887</v>
      </c>
      <c r="R1804">
        <v>1803</v>
      </c>
    </row>
    <row r="1805" spans="1:18" ht="16.5" thickTop="1" thickBot="1" x14ac:dyDescent="0.3">
      <c r="A1805" s="1">
        <v>569</v>
      </c>
      <c r="B1805" t="s">
        <v>2001</v>
      </c>
      <c r="C1805" s="14">
        <v>100</v>
      </c>
      <c r="D1805" s="7" t="s">
        <v>59</v>
      </c>
      <c r="E1805" s="26">
        <f>$G1805*C1799</f>
        <v>1</v>
      </c>
      <c r="F1805" s="3" t="s">
        <v>59</v>
      </c>
      <c r="G1805" s="9">
        <v>0.08</v>
      </c>
      <c r="H1805" s="3" t="s">
        <v>59</v>
      </c>
      <c r="I1805" s="23">
        <f>E1805*C1800</f>
        <v>300</v>
      </c>
      <c r="J1805" s="10" t="s">
        <v>61</v>
      </c>
      <c r="K1805" s="15">
        <f>I1805/C1805</f>
        <v>3</v>
      </c>
      <c r="N1805" s="24" t="s">
        <v>887</v>
      </c>
      <c r="R1805">
        <v>1804</v>
      </c>
    </row>
    <row r="1806" spans="1:18" ht="15.75" thickTop="1" x14ac:dyDescent="0.25">
      <c r="B1806" t="s">
        <v>180</v>
      </c>
      <c r="D1806" s="3"/>
      <c r="F1806" s="3"/>
      <c r="H1806" s="3"/>
      <c r="I1806" s="2"/>
      <c r="J1806" s="6"/>
      <c r="K1806" s="8">
        <f>C1800-SUM(K1803:K1805)</f>
        <v>237</v>
      </c>
      <c r="N1806" s="24" t="s">
        <v>887</v>
      </c>
      <c r="R1806">
        <v>1805</v>
      </c>
    </row>
    <row r="1807" spans="1:18" s="13" customFormat="1" ht="13.5" thickBot="1" x14ac:dyDescent="0.25">
      <c r="A1807" s="34"/>
      <c r="N1807" s="24" t="s">
        <v>887</v>
      </c>
      <c r="R1807">
        <v>1806</v>
      </c>
    </row>
    <row r="1808" spans="1:18" ht="17.25" thickTop="1" thickBot="1" x14ac:dyDescent="0.3">
      <c r="A1808" s="30">
        <v>173</v>
      </c>
      <c r="B1808" s="30"/>
      <c r="G1808" t="s">
        <v>333</v>
      </c>
      <c r="J1808" s="33">
        <v>25</v>
      </c>
      <c r="K1808" t="s">
        <v>334</v>
      </c>
      <c r="L1808" s="79">
        <f>J1808/C1809</f>
        <v>2</v>
      </c>
      <c r="N1808" s="24" t="s">
        <v>1301</v>
      </c>
      <c r="R1808">
        <v>1807</v>
      </c>
    </row>
    <row r="1809" spans="1:18" ht="16.5" thickTop="1" thickBot="1" x14ac:dyDescent="0.25">
      <c r="A1809" s="1">
        <f>A1808</f>
        <v>173</v>
      </c>
      <c r="B1809" s="27" t="s">
        <v>2044</v>
      </c>
      <c r="C1809" s="9">
        <v>12.5</v>
      </c>
      <c r="D1809" t="s">
        <v>63</v>
      </c>
      <c r="G1809" t="s">
        <v>332</v>
      </c>
      <c r="J1809">
        <f>C1810/(J1808/C1809)</f>
        <v>50</v>
      </c>
      <c r="K1809" s="11"/>
      <c r="N1809" s="24" t="s">
        <v>1301</v>
      </c>
      <c r="R1809">
        <v>1808</v>
      </c>
    </row>
    <row r="1810" spans="1:18" ht="14.25" thickTop="1" thickBot="1" x14ac:dyDescent="0.25">
      <c r="B1810" t="s">
        <v>55</v>
      </c>
      <c r="C1810" s="9">
        <v>100</v>
      </c>
      <c r="D1810" t="s">
        <v>53</v>
      </c>
      <c r="K1810" s="12"/>
      <c r="N1810" s="24" t="s">
        <v>1301</v>
      </c>
      <c r="R1810">
        <v>1809</v>
      </c>
    </row>
    <row r="1811" spans="1:18" ht="13.5" thickTop="1" x14ac:dyDescent="0.2">
      <c r="N1811" s="24" t="s">
        <v>1301</v>
      </c>
      <c r="R1811">
        <v>1810</v>
      </c>
    </row>
    <row r="1812" spans="1:18" x14ac:dyDescent="0.2">
      <c r="C1812" s="4" t="s">
        <v>56</v>
      </c>
      <c r="D1812" s="18"/>
      <c r="E1812" s="4" t="s">
        <v>69</v>
      </c>
      <c r="F1812" s="19"/>
      <c r="G1812" s="4" t="s">
        <v>70</v>
      </c>
      <c r="H1812" s="19"/>
      <c r="I1812" s="20" t="s">
        <v>60</v>
      </c>
      <c r="J1812" s="21" t="s">
        <v>62</v>
      </c>
      <c r="K1812" s="22" t="s">
        <v>64</v>
      </c>
      <c r="N1812" s="24" t="s">
        <v>1301</v>
      </c>
      <c r="R1812">
        <v>1811</v>
      </c>
    </row>
    <row r="1813" spans="1:18" ht="15.75" thickBot="1" x14ac:dyDescent="0.3">
      <c r="A1813" s="1">
        <v>9</v>
      </c>
      <c r="B1813" t="s">
        <v>174</v>
      </c>
      <c r="C1813" s="16">
        <v>100</v>
      </c>
      <c r="D1813" s="7" t="s">
        <v>59</v>
      </c>
      <c r="E1813" s="25">
        <f>$G1813*C1809</f>
        <v>10</v>
      </c>
      <c r="F1813" s="3" t="s">
        <v>59</v>
      </c>
      <c r="G1813" s="17">
        <v>0.8</v>
      </c>
      <c r="H1813" s="3" t="s">
        <v>59</v>
      </c>
      <c r="I1813" s="23">
        <f>E1813*C1810</f>
        <v>1000</v>
      </c>
      <c r="J1813" s="10" t="s">
        <v>61</v>
      </c>
      <c r="K1813" s="8">
        <f>I1813/C1813</f>
        <v>10</v>
      </c>
      <c r="N1813" s="24" t="s">
        <v>1301</v>
      </c>
      <c r="R1813">
        <v>1812</v>
      </c>
    </row>
    <row r="1814" spans="1:18" ht="16.5" thickTop="1" thickBot="1" x14ac:dyDescent="0.3">
      <c r="A1814" s="1">
        <v>10</v>
      </c>
      <c r="B1814" t="s">
        <v>175</v>
      </c>
      <c r="C1814" s="14">
        <v>100</v>
      </c>
      <c r="D1814" s="7" t="s">
        <v>59</v>
      </c>
      <c r="E1814" s="25">
        <f>$G1814*C1809</f>
        <v>10</v>
      </c>
      <c r="F1814" s="3" t="s">
        <v>59</v>
      </c>
      <c r="G1814" s="17">
        <v>0.8</v>
      </c>
      <c r="H1814" s="3" t="s">
        <v>59</v>
      </c>
      <c r="I1814" s="23">
        <f>E1814*C1810</f>
        <v>1000</v>
      </c>
      <c r="J1814" s="10" t="s">
        <v>61</v>
      </c>
      <c r="K1814" s="8">
        <f>I1814/C1814</f>
        <v>10</v>
      </c>
      <c r="N1814" s="24" t="s">
        <v>1301</v>
      </c>
      <c r="R1814">
        <v>1813</v>
      </c>
    </row>
    <row r="1815" spans="1:18" ht="16.5" thickTop="1" thickBot="1" x14ac:dyDescent="0.3">
      <c r="C1815" s="14"/>
      <c r="D1815" s="7"/>
      <c r="E1815" s="26"/>
      <c r="F1815" s="3"/>
      <c r="G1815" s="9"/>
      <c r="H1815" s="3"/>
      <c r="I1815" s="23"/>
      <c r="J1815" s="10"/>
      <c r="K1815" s="15"/>
      <c r="N1815" s="24" t="s">
        <v>1301</v>
      </c>
      <c r="R1815">
        <v>1814</v>
      </c>
    </row>
    <row r="1816" spans="1:18" ht="15.75" thickTop="1" x14ac:dyDescent="0.25">
      <c r="B1816" t="s">
        <v>180</v>
      </c>
      <c r="D1816" s="3"/>
      <c r="F1816" s="3"/>
      <c r="H1816" s="3"/>
      <c r="I1816" s="2"/>
      <c r="J1816" s="6"/>
      <c r="K1816" s="8">
        <f>C1810-SUM(K1813:K1815)</f>
        <v>80</v>
      </c>
      <c r="N1816" s="24" t="s">
        <v>1301</v>
      </c>
      <c r="R1816">
        <v>1815</v>
      </c>
    </row>
    <row r="1817" spans="1:18" s="13" customFormat="1" ht="13.5" thickBot="1" x14ac:dyDescent="0.25">
      <c r="N1817" s="13" t="s">
        <v>1301</v>
      </c>
      <c r="R1817" s="13">
        <v>1816</v>
      </c>
    </row>
    <row r="1818" spans="1:18" ht="17.25" thickTop="1" thickBot="1" x14ac:dyDescent="0.3">
      <c r="A1818" s="30">
        <v>174</v>
      </c>
      <c r="B1818" s="30"/>
      <c r="G1818" t="s">
        <v>333</v>
      </c>
      <c r="J1818" s="33">
        <v>25</v>
      </c>
      <c r="K1818" t="s">
        <v>334</v>
      </c>
      <c r="L1818" s="79">
        <f>J1818/C1819</f>
        <v>2.5</v>
      </c>
      <c r="N1818" t="s">
        <v>1969</v>
      </c>
      <c r="R1818">
        <v>1817</v>
      </c>
    </row>
    <row r="1819" spans="1:18" ht="16.5" thickTop="1" thickBot="1" x14ac:dyDescent="0.25">
      <c r="A1819" s="1">
        <f>A1818</f>
        <v>174</v>
      </c>
      <c r="B1819" s="27" t="s">
        <v>2046</v>
      </c>
      <c r="C1819" s="35">
        <v>10</v>
      </c>
      <c r="D1819" t="s">
        <v>63</v>
      </c>
      <c r="G1819" t="s">
        <v>332</v>
      </c>
      <c r="J1819">
        <f>C1820/(J1818/C1819)</f>
        <v>120</v>
      </c>
      <c r="K1819" s="11"/>
      <c r="N1819" t="s">
        <v>1969</v>
      </c>
      <c r="R1819">
        <v>1818</v>
      </c>
    </row>
    <row r="1820" spans="1:18" ht="14.25" thickTop="1" thickBot="1" x14ac:dyDescent="0.25">
      <c r="B1820" t="s">
        <v>55</v>
      </c>
      <c r="C1820" s="9">
        <v>300</v>
      </c>
      <c r="D1820" t="s">
        <v>334</v>
      </c>
      <c r="K1820" s="12"/>
      <c r="N1820" t="s">
        <v>1969</v>
      </c>
      <c r="R1820">
        <v>1819</v>
      </c>
    </row>
    <row r="1821" spans="1:18" ht="6.75" customHeight="1" thickTop="1" x14ac:dyDescent="0.2">
      <c r="N1821" t="s">
        <v>1969</v>
      </c>
      <c r="R1821">
        <v>1820</v>
      </c>
    </row>
    <row r="1822" spans="1:18" ht="29.25" customHeight="1" x14ac:dyDescent="0.2">
      <c r="C1822" s="487" t="s">
        <v>284</v>
      </c>
      <c r="D1822" s="488"/>
      <c r="E1822" s="489" t="s">
        <v>285</v>
      </c>
      <c r="F1822" s="487"/>
      <c r="G1822" s="490" t="s">
        <v>286</v>
      </c>
      <c r="H1822" s="491"/>
      <c r="I1822" s="20" t="s">
        <v>287</v>
      </c>
      <c r="J1822" s="21"/>
      <c r="K1822" s="39" t="s">
        <v>288</v>
      </c>
      <c r="N1822" t="s">
        <v>1969</v>
      </c>
      <c r="R1822">
        <v>1821</v>
      </c>
    </row>
    <row r="1823" spans="1:18" ht="15.75" thickBot="1" x14ac:dyDescent="0.3">
      <c r="A1823" s="1">
        <v>276</v>
      </c>
      <c r="B1823" t="s">
        <v>325</v>
      </c>
      <c r="C1823" s="16">
        <v>100</v>
      </c>
      <c r="D1823" s="7" t="s">
        <v>179</v>
      </c>
      <c r="E1823" s="37">
        <f>G1823*C1819</f>
        <v>8</v>
      </c>
      <c r="F1823" s="3" t="s">
        <v>179</v>
      </c>
      <c r="G1823" s="36">
        <v>0.8</v>
      </c>
      <c r="H1823" s="3" t="s">
        <v>179</v>
      </c>
      <c r="I1823" s="23">
        <f>E1823*C1820</f>
        <v>2400</v>
      </c>
      <c r="J1823" s="10" t="s">
        <v>61</v>
      </c>
      <c r="K1823" s="15">
        <f t="shared" ref="K1823:K1829" si="17">I1823/C1823</f>
        <v>24</v>
      </c>
      <c r="N1823" t="s">
        <v>1969</v>
      </c>
      <c r="R1823">
        <v>1822</v>
      </c>
    </row>
    <row r="1824" spans="1:18" ht="16.5" thickTop="1" thickBot="1" x14ac:dyDescent="0.3">
      <c r="A1824" s="1">
        <v>277</v>
      </c>
      <c r="B1824" t="s">
        <v>324</v>
      </c>
      <c r="C1824" s="16">
        <v>100</v>
      </c>
      <c r="D1824" s="7" t="s">
        <v>179</v>
      </c>
      <c r="E1824" s="37">
        <f>G1824*C1819</f>
        <v>8</v>
      </c>
      <c r="F1824" s="3" t="s">
        <v>179</v>
      </c>
      <c r="G1824" s="36">
        <v>0.8</v>
      </c>
      <c r="H1824" s="3" t="s">
        <v>179</v>
      </c>
      <c r="I1824" s="23">
        <f>E1824*C1820</f>
        <v>2400</v>
      </c>
      <c r="J1824" s="10" t="s">
        <v>61</v>
      </c>
      <c r="K1824" s="15">
        <f t="shared" si="17"/>
        <v>24</v>
      </c>
      <c r="N1824" t="s">
        <v>1969</v>
      </c>
      <c r="R1824">
        <v>1823</v>
      </c>
    </row>
    <row r="1825" spans="1:18" ht="16.5" thickTop="1" thickBot="1" x14ac:dyDescent="0.3">
      <c r="A1825" s="1">
        <v>347</v>
      </c>
      <c r="B1825" t="s">
        <v>947</v>
      </c>
      <c r="C1825" s="16">
        <v>100</v>
      </c>
      <c r="D1825" s="7" t="s">
        <v>179</v>
      </c>
      <c r="E1825" s="37">
        <f>G1825*C1819</f>
        <v>0</v>
      </c>
      <c r="F1825" s="3" t="s">
        <v>179</v>
      </c>
      <c r="G1825" s="36"/>
      <c r="H1825" s="3" t="s">
        <v>179</v>
      </c>
      <c r="I1825" s="23">
        <f>E1825*C1820</f>
        <v>0</v>
      </c>
      <c r="J1825" s="10" t="s">
        <v>61</v>
      </c>
      <c r="K1825" s="15">
        <f t="shared" si="17"/>
        <v>0</v>
      </c>
      <c r="N1825" t="s">
        <v>1969</v>
      </c>
      <c r="R1825">
        <v>1824</v>
      </c>
    </row>
    <row r="1826" spans="1:18" ht="16.5" thickTop="1" thickBot="1" x14ac:dyDescent="0.3">
      <c r="A1826" s="1">
        <v>278</v>
      </c>
      <c r="B1826" t="s">
        <v>326</v>
      </c>
      <c r="C1826" s="16">
        <v>100</v>
      </c>
      <c r="D1826" s="7" t="s">
        <v>179</v>
      </c>
      <c r="E1826" s="37">
        <f>G1826*C1819</f>
        <v>0</v>
      </c>
      <c r="F1826" s="3" t="s">
        <v>179</v>
      </c>
      <c r="G1826" s="36"/>
      <c r="H1826" s="3" t="s">
        <v>179</v>
      </c>
      <c r="I1826" s="23">
        <f>E1826*C1820</f>
        <v>0</v>
      </c>
      <c r="J1826" s="10" t="s">
        <v>61</v>
      </c>
      <c r="K1826" s="15">
        <f t="shared" si="17"/>
        <v>0</v>
      </c>
      <c r="N1826" t="s">
        <v>1969</v>
      </c>
      <c r="R1826">
        <v>1825</v>
      </c>
    </row>
    <row r="1827" spans="1:18" ht="16.5" thickTop="1" thickBot="1" x14ac:dyDescent="0.3">
      <c r="A1827" s="1">
        <v>279</v>
      </c>
      <c r="B1827" t="s">
        <v>327</v>
      </c>
      <c r="C1827" s="16">
        <v>100</v>
      </c>
      <c r="D1827" s="7" t="s">
        <v>179</v>
      </c>
      <c r="E1827" s="37">
        <f>G1827*C1819</f>
        <v>0</v>
      </c>
      <c r="F1827" s="3" t="s">
        <v>179</v>
      </c>
      <c r="G1827" s="36"/>
      <c r="H1827" s="3" t="s">
        <v>179</v>
      </c>
      <c r="I1827" s="23">
        <f>E1827*C1820</f>
        <v>0</v>
      </c>
      <c r="J1827" s="10" t="s">
        <v>61</v>
      </c>
      <c r="K1827" s="15">
        <f t="shared" si="17"/>
        <v>0</v>
      </c>
      <c r="N1827" t="s">
        <v>1969</v>
      </c>
      <c r="R1827">
        <v>1826</v>
      </c>
    </row>
    <row r="1828" spans="1:18" ht="16.5" thickTop="1" thickBot="1" x14ac:dyDescent="0.3">
      <c r="A1828" s="1">
        <v>280</v>
      </c>
      <c r="B1828" t="s">
        <v>328</v>
      </c>
      <c r="C1828" s="16">
        <v>100</v>
      </c>
      <c r="D1828" s="7" t="s">
        <v>179</v>
      </c>
      <c r="E1828" s="37">
        <f>G1828*C1819</f>
        <v>0</v>
      </c>
      <c r="F1828" s="3" t="s">
        <v>179</v>
      </c>
      <c r="G1828" s="36"/>
      <c r="H1828" s="3" t="s">
        <v>179</v>
      </c>
      <c r="I1828" s="23">
        <f>E1828*C1820</f>
        <v>0</v>
      </c>
      <c r="J1828" s="10" t="s">
        <v>61</v>
      </c>
      <c r="K1828" s="15">
        <f t="shared" si="17"/>
        <v>0</v>
      </c>
      <c r="N1828" t="s">
        <v>1969</v>
      </c>
      <c r="R1828">
        <v>1827</v>
      </c>
    </row>
    <row r="1829" spans="1:18" ht="16.5" thickTop="1" thickBot="1" x14ac:dyDescent="0.3">
      <c r="A1829" s="1">
        <v>281</v>
      </c>
      <c r="B1829" t="s">
        <v>329</v>
      </c>
      <c r="C1829" s="16">
        <v>100</v>
      </c>
      <c r="D1829" s="7" t="s">
        <v>179</v>
      </c>
      <c r="E1829" s="37">
        <f>G1829*C1819</f>
        <v>0</v>
      </c>
      <c r="F1829" s="3" t="s">
        <v>179</v>
      </c>
      <c r="G1829" s="36"/>
      <c r="H1829" s="3" t="s">
        <v>179</v>
      </c>
      <c r="I1829" s="23">
        <f>E1829*C1820</f>
        <v>0</v>
      </c>
      <c r="J1829" s="10" t="s">
        <v>61</v>
      </c>
      <c r="K1829" s="15">
        <f t="shared" si="17"/>
        <v>0</v>
      </c>
      <c r="N1829" t="s">
        <v>1969</v>
      </c>
      <c r="R1829">
        <v>1828</v>
      </c>
    </row>
    <row r="1830" spans="1:18" ht="15.75" thickTop="1" x14ac:dyDescent="0.25">
      <c r="B1830" t="s">
        <v>180</v>
      </c>
      <c r="D1830" s="3"/>
      <c r="F1830" s="3"/>
      <c r="H1830" s="3"/>
      <c r="I1830" s="2"/>
      <c r="J1830" s="6"/>
      <c r="K1830" s="8">
        <f>C1820-SUM(K1823:K1829)</f>
        <v>252</v>
      </c>
      <c r="N1830" t="s">
        <v>1969</v>
      </c>
      <c r="R1830">
        <v>1829</v>
      </c>
    </row>
    <row r="1831" spans="1:18" s="13" customFormat="1" ht="13.5" thickBot="1" x14ac:dyDescent="0.25">
      <c r="A1831" s="34"/>
      <c r="N1831" t="s">
        <v>1969</v>
      </c>
      <c r="R1831">
        <v>1830</v>
      </c>
    </row>
    <row r="1832" spans="1:18" ht="17.25" thickTop="1" thickBot="1" x14ac:dyDescent="0.3">
      <c r="A1832" s="30">
        <v>175</v>
      </c>
      <c r="B1832" s="30" t="s">
        <v>1584</v>
      </c>
      <c r="G1832" t="s">
        <v>333</v>
      </c>
      <c r="J1832" s="105">
        <v>25</v>
      </c>
      <c r="K1832" t="s">
        <v>334</v>
      </c>
      <c r="L1832" s="79">
        <f>J1832/C1833</f>
        <v>2</v>
      </c>
      <c r="R1832">
        <v>1831</v>
      </c>
    </row>
    <row r="1833" spans="1:18" ht="16.5" thickTop="1" thickBot="1" x14ac:dyDescent="0.25">
      <c r="A1833" s="1">
        <f>A1832</f>
        <v>175</v>
      </c>
      <c r="B1833" s="27"/>
      <c r="C1833" s="106">
        <v>12.5</v>
      </c>
      <c r="D1833" t="s">
        <v>63</v>
      </c>
      <c r="G1833" t="s">
        <v>332</v>
      </c>
      <c r="J1833">
        <f>C1834/(J1832/C1833)</f>
        <v>150</v>
      </c>
      <c r="K1833" s="107"/>
      <c r="R1833">
        <v>1832</v>
      </c>
    </row>
    <row r="1834" spans="1:18" ht="14.25" thickTop="1" thickBot="1" x14ac:dyDescent="0.25">
      <c r="B1834" t="s">
        <v>55</v>
      </c>
      <c r="C1834" s="106">
        <v>300</v>
      </c>
      <c r="D1834" t="s">
        <v>53</v>
      </c>
      <c r="K1834" s="108"/>
      <c r="R1834">
        <v>1833</v>
      </c>
    </row>
    <row r="1835" spans="1:18" ht="4.5" customHeight="1" thickTop="1" x14ac:dyDescent="0.2">
      <c r="R1835">
        <v>1834</v>
      </c>
    </row>
    <row r="1836" spans="1:18" ht="13.5" thickBot="1" x14ac:dyDescent="0.25">
      <c r="C1836" s="4" t="s">
        <v>56</v>
      </c>
      <c r="D1836" s="18"/>
      <c r="E1836" s="4" t="s">
        <v>69</v>
      </c>
      <c r="F1836" s="19"/>
      <c r="G1836" s="4" t="s">
        <v>70</v>
      </c>
      <c r="H1836" s="19"/>
      <c r="I1836" s="20" t="s">
        <v>60</v>
      </c>
      <c r="J1836" s="21" t="s">
        <v>62</v>
      </c>
      <c r="K1836" s="22" t="s">
        <v>64</v>
      </c>
      <c r="R1836">
        <v>1835</v>
      </c>
    </row>
    <row r="1837" spans="1:18" ht="16.5" thickTop="1" thickBot="1" x14ac:dyDescent="0.3">
      <c r="A1837" s="1">
        <v>605</v>
      </c>
      <c r="B1837" t="s">
        <v>1385</v>
      </c>
      <c r="C1837" s="109">
        <v>100</v>
      </c>
      <c r="D1837" s="7" t="s">
        <v>59</v>
      </c>
      <c r="E1837" s="110">
        <f>$G1837*C1833</f>
        <v>10</v>
      </c>
      <c r="F1837" s="3" t="s">
        <v>59</v>
      </c>
      <c r="G1837" s="111">
        <v>0.8</v>
      </c>
      <c r="H1837" s="3" t="s">
        <v>59</v>
      </c>
      <c r="I1837" s="112">
        <f>E1837*C1834</f>
        <v>3000</v>
      </c>
      <c r="J1837" s="65" t="s">
        <v>61</v>
      </c>
      <c r="K1837" s="8">
        <f>I1837/C1837</f>
        <v>30</v>
      </c>
      <c r="R1837">
        <v>1836</v>
      </c>
    </row>
    <row r="1838" spans="1:18" ht="16.5" thickTop="1" thickBot="1" x14ac:dyDescent="0.3">
      <c r="A1838" s="1">
        <v>606</v>
      </c>
      <c r="B1838" t="s">
        <v>1393</v>
      </c>
      <c r="C1838" s="109">
        <v>100</v>
      </c>
      <c r="D1838" s="7" t="s">
        <v>59</v>
      </c>
      <c r="E1838" s="110">
        <f>$G1838*C1833</f>
        <v>10</v>
      </c>
      <c r="F1838" s="3" t="s">
        <v>59</v>
      </c>
      <c r="G1838" s="111">
        <v>0.8</v>
      </c>
      <c r="H1838" s="3" t="s">
        <v>59</v>
      </c>
      <c r="I1838" s="113">
        <f>E1838*C1834</f>
        <v>3000</v>
      </c>
      <c r="J1838" s="60" t="s">
        <v>61</v>
      </c>
      <c r="K1838" s="8">
        <f>I1838/C1838</f>
        <v>30</v>
      </c>
      <c r="R1838">
        <v>1837</v>
      </c>
    </row>
    <row r="1839" spans="1:18" ht="15.75" thickTop="1" x14ac:dyDescent="0.25">
      <c r="B1839" t="s">
        <v>180</v>
      </c>
      <c r="D1839" s="7"/>
      <c r="E1839" s="7"/>
      <c r="F1839" s="7"/>
      <c r="G1839" s="7"/>
      <c r="H1839" s="7"/>
      <c r="I1839" s="31"/>
      <c r="J1839" s="6"/>
      <c r="K1839" s="8">
        <f>C1834-SUM(K1837:K1838)</f>
        <v>240</v>
      </c>
      <c r="R1839">
        <v>1838</v>
      </c>
    </row>
    <row r="1840" spans="1:18" s="13" customFormat="1" ht="7.5" customHeight="1" thickBot="1" x14ac:dyDescent="0.25">
      <c r="A1840" s="34"/>
      <c r="R1840">
        <v>1839</v>
      </c>
    </row>
    <row r="1841" spans="1:18" ht="17.25" thickTop="1" thickBot="1" x14ac:dyDescent="0.3">
      <c r="A1841" s="30">
        <v>176</v>
      </c>
      <c r="B1841" s="30"/>
      <c r="G1841" t="s">
        <v>2002</v>
      </c>
      <c r="J1841" s="33">
        <v>25</v>
      </c>
      <c r="K1841" t="s">
        <v>334</v>
      </c>
      <c r="L1841" s="79">
        <f>J1841/C1842</f>
        <v>2.5</v>
      </c>
      <c r="N1841" t="s">
        <v>1969</v>
      </c>
      <c r="R1841">
        <v>1840</v>
      </c>
    </row>
    <row r="1842" spans="1:18" ht="16.5" thickTop="1" thickBot="1" x14ac:dyDescent="0.25">
      <c r="A1842" s="1">
        <f>A1841</f>
        <v>176</v>
      </c>
      <c r="B1842" s="27" t="s">
        <v>2085</v>
      </c>
      <c r="C1842" s="9">
        <v>10</v>
      </c>
      <c r="D1842" t="s">
        <v>63</v>
      </c>
      <c r="G1842" t="s">
        <v>2003</v>
      </c>
      <c r="J1842">
        <f>C1843/(J1841/C1842)</f>
        <v>120</v>
      </c>
      <c r="K1842" s="11"/>
      <c r="N1842" t="s">
        <v>1969</v>
      </c>
      <c r="R1842">
        <v>1841</v>
      </c>
    </row>
    <row r="1843" spans="1:18" ht="14.25" thickTop="1" thickBot="1" x14ac:dyDescent="0.25">
      <c r="B1843" t="s">
        <v>289</v>
      </c>
      <c r="C1843" s="9">
        <v>300</v>
      </c>
      <c r="D1843" t="s">
        <v>53</v>
      </c>
      <c r="K1843" s="12"/>
      <c r="N1843" t="s">
        <v>1969</v>
      </c>
      <c r="R1843">
        <v>1842</v>
      </c>
    </row>
    <row r="1844" spans="1:18" ht="13.5" thickTop="1" x14ac:dyDescent="0.2">
      <c r="N1844" t="s">
        <v>1969</v>
      </c>
      <c r="R1844">
        <v>1843</v>
      </c>
    </row>
    <row r="1845" spans="1:18" x14ac:dyDescent="0.2">
      <c r="C1845" s="4" t="s">
        <v>56</v>
      </c>
      <c r="D1845" s="18"/>
      <c r="E1845" s="4" t="s">
        <v>69</v>
      </c>
      <c r="F1845" s="19"/>
      <c r="G1845" s="4" t="s">
        <v>70</v>
      </c>
      <c r="H1845" s="19"/>
      <c r="I1845" s="20" t="s">
        <v>181</v>
      </c>
      <c r="J1845" s="21" t="s">
        <v>2004</v>
      </c>
      <c r="K1845" s="22" t="s">
        <v>64</v>
      </c>
      <c r="N1845" t="s">
        <v>1969</v>
      </c>
      <c r="R1845">
        <v>1844</v>
      </c>
    </row>
    <row r="1846" spans="1:18" ht="15.75" thickBot="1" x14ac:dyDescent="0.3">
      <c r="A1846" s="1">
        <v>462</v>
      </c>
      <c r="B1846" t="s">
        <v>1037</v>
      </c>
      <c r="C1846" s="16">
        <v>200</v>
      </c>
      <c r="D1846" s="7" t="s">
        <v>59</v>
      </c>
      <c r="E1846" s="25">
        <f>$G1846*C1842</f>
        <v>8</v>
      </c>
      <c r="F1846" s="3" t="s">
        <v>59</v>
      </c>
      <c r="G1846" s="17">
        <v>0.8</v>
      </c>
      <c r="H1846" s="3" t="s">
        <v>59</v>
      </c>
      <c r="I1846" s="23">
        <f>E1846*C1843</f>
        <v>2400</v>
      </c>
      <c r="J1846" s="10" t="s">
        <v>61</v>
      </c>
      <c r="K1846" s="8">
        <f>I1846/C1846</f>
        <v>12</v>
      </c>
      <c r="N1846" t="s">
        <v>1969</v>
      </c>
      <c r="R1846">
        <v>1845</v>
      </c>
    </row>
    <row r="1847" spans="1:18" ht="16.5" thickTop="1" thickBot="1" x14ac:dyDescent="0.3">
      <c r="A1847" s="1">
        <v>463</v>
      </c>
      <c r="B1847" t="s">
        <v>1120</v>
      </c>
      <c r="C1847" s="14">
        <v>200</v>
      </c>
      <c r="D1847" s="7" t="s">
        <v>59</v>
      </c>
      <c r="E1847" s="25">
        <f>$G1847*C1842</f>
        <v>8</v>
      </c>
      <c r="F1847" s="3" t="s">
        <v>59</v>
      </c>
      <c r="G1847" s="17">
        <v>0.8</v>
      </c>
      <c r="H1847" s="3" t="s">
        <v>59</v>
      </c>
      <c r="I1847" s="23">
        <f>E1847*C1843</f>
        <v>2400</v>
      </c>
      <c r="J1847" s="10" t="s">
        <v>61</v>
      </c>
      <c r="K1847" s="8">
        <f>I1847/C1847</f>
        <v>12</v>
      </c>
      <c r="N1847" t="s">
        <v>1969</v>
      </c>
      <c r="R1847">
        <v>1846</v>
      </c>
    </row>
    <row r="1848" spans="1:18" ht="16.5" thickTop="1" thickBot="1" x14ac:dyDescent="0.3">
      <c r="A1848" s="1">
        <v>464</v>
      </c>
      <c r="B1848" t="s">
        <v>1122</v>
      </c>
      <c r="C1848" s="14">
        <v>100</v>
      </c>
      <c r="D1848" s="7" t="s">
        <v>59</v>
      </c>
      <c r="E1848" s="26">
        <f>$G1848*C1842</f>
        <v>0.8</v>
      </c>
      <c r="F1848" s="3" t="s">
        <v>59</v>
      </c>
      <c r="G1848" s="9">
        <v>0.08</v>
      </c>
      <c r="H1848" s="3" t="s">
        <v>59</v>
      </c>
      <c r="I1848" s="23">
        <f>E1848*C1843</f>
        <v>240</v>
      </c>
      <c r="J1848" s="10" t="s">
        <v>61</v>
      </c>
      <c r="K1848" s="15">
        <f>I1848/C1848</f>
        <v>2.4</v>
      </c>
      <c r="N1848" t="s">
        <v>1969</v>
      </c>
      <c r="R1848">
        <v>1847</v>
      </c>
    </row>
    <row r="1849" spans="1:18" ht="15.75" thickTop="1" x14ac:dyDescent="0.25">
      <c r="B1849" t="s">
        <v>180</v>
      </c>
      <c r="D1849" s="3"/>
      <c r="F1849" s="3"/>
      <c r="H1849" s="3"/>
      <c r="I1849" s="2"/>
      <c r="J1849" s="6"/>
      <c r="K1849" s="8">
        <f>C1843-SUM(K1846:K1848)</f>
        <v>273.60000000000002</v>
      </c>
      <c r="N1849" t="s">
        <v>1969</v>
      </c>
      <c r="R1849">
        <v>1848</v>
      </c>
    </row>
    <row r="1850" spans="1:18" s="13" customFormat="1" ht="13.5" thickBot="1" x14ac:dyDescent="0.25">
      <c r="A1850" s="34"/>
      <c r="N1850" t="s">
        <v>1969</v>
      </c>
      <c r="R1850">
        <v>1849</v>
      </c>
    </row>
    <row r="1851" spans="1:18" ht="17.25" thickTop="1" thickBot="1" x14ac:dyDescent="0.3">
      <c r="A1851" s="30">
        <v>177</v>
      </c>
      <c r="B1851" s="30"/>
      <c r="G1851" t="s">
        <v>2002</v>
      </c>
      <c r="J1851" s="33">
        <v>25</v>
      </c>
      <c r="K1851" t="s">
        <v>334</v>
      </c>
      <c r="L1851" s="79">
        <f>J1851/C1852</f>
        <v>2.5</v>
      </c>
      <c r="N1851" t="s">
        <v>1969</v>
      </c>
      <c r="R1851">
        <v>1850</v>
      </c>
    </row>
    <row r="1852" spans="1:18" ht="16.5" thickTop="1" thickBot="1" x14ac:dyDescent="0.25">
      <c r="A1852" s="1">
        <f>A1851</f>
        <v>177</v>
      </c>
      <c r="B1852" s="27" t="s">
        <v>2108</v>
      </c>
      <c r="C1852" s="9">
        <v>10</v>
      </c>
      <c r="D1852" t="s">
        <v>63</v>
      </c>
      <c r="G1852" t="s">
        <v>2003</v>
      </c>
      <c r="J1852">
        <f>C1853/(J1851/C1852)</f>
        <v>120</v>
      </c>
      <c r="K1852" s="11"/>
      <c r="N1852" t="s">
        <v>1969</v>
      </c>
      <c r="R1852">
        <v>1851</v>
      </c>
    </row>
    <row r="1853" spans="1:18" ht="14.25" thickTop="1" thickBot="1" x14ac:dyDescent="0.25">
      <c r="B1853" t="s">
        <v>289</v>
      </c>
      <c r="C1853" s="9">
        <v>300</v>
      </c>
      <c r="D1853" t="s">
        <v>53</v>
      </c>
      <c r="K1853" s="12"/>
      <c r="N1853" t="s">
        <v>1969</v>
      </c>
      <c r="R1853">
        <v>1852</v>
      </c>
    </row>
    <row r="1854" spans="1:18" ht="13.5" thickTop="1" x14ac:dyDescent="0.2">
      <c r="N1854" t="s">
        <v>1969</v>
      </c>
      <c r="R1854">
        <v>1853</v>
      </c>
    </row>
    <row r="1855" spans="1:18" x14ac:dyDescent="0.2">
      <c r="C1855" s="4" t="s">
        <v>56</v>
      </c>
      <c r="D1855" s="18"/>
      <c r="E1855" s="4" t="s">
        <v>69</v>
      </c>
      <c r="F1855" s="19"/>
      <c r="G1855" s="4" t="s">
        <v>70</v>
      </c>
      <c r="H1855" s="19"/>
      <c r="I1855" s="20" t="s">
        <v>181</v>
      </c>
      <c r="J1855" s="21" t="s">
        <v>2004</v>
      </c>
      <c r="K1855" s="22" t="s">
        <v>64</v>
      </c>
      <c r="N1855" t="s">
        <v>1969</v>
      </c>
      <c r="R1855">
        <v>1854</v>
      </c>
    </row>
    <row r="1856" spans="1:18" ht="15.75" thickBot="1" x14ac:dyDescent="0.3">
      <c r="A1856" s="1">
        <v>462</v>
      </c>
      <c r="B1856" t="s">
        <v>1037</v>
      </c>
      <c r="C1856" s="16">
        <v>200</v>
      </c>
      <c r="D1856" s="7" t="s">
        <v>59</v>
      </c>
      <c r="E1856" s="25">
        <f>$G1856*C1852</f>
        <v>8</v>
      </c>
      <c r="F1856" s="3" t="s">
        <v>59</v>
      </c>
      <c r="G1856" s="17">
        <v>0.8</v>
      </c>
      <c r="H1856" s="3" t="s">
        <v>59</v>
      </c>
      <c r="I1856" s="23">
        <f>E1856*C1853</f>
        <v>2400</v>
      </c>
      <c r="J1856" s="10" t="s">
        <v>61</v>
      </c>
      <c r="K1856" s="8">
        <f>I1856/C1856</f>
        <v>12</v>
      </c>
      <c r="N1856" t="s">
        <v>1969</v>
      </c>
      <c r="R1856">
        <v>1855</v>
      </c>
    </row>
    <row r="1857" spans="1:25" ht="16.5" thickTop="1" thickBot="1" x14ac:dyDescent="0.3">
      <c r="A1857" s="1">
        <v>611</v>
      </c>
      <c r="B1857" t="s">
        <v>2092</v>
      </c>
      <c r="C1857" s="16">
        <v>200</v>
      </c>
      <c r="D1857" s="7" t="s">
        <v>59</v>
      </c>
      <c r="E1857" s="25">
        <f>$G1857*C1852</f>
        <v>8</v>
      </c>
      <c r="F1857" s="3" t="s">
        <v>59</v>
      </c>
      <c r="G1857" s="17">
        <v>0.8</v>
      </c>
      <c r="H1857" s="3" t="s">
        <v>59</v>
      </c>
      <c r="I1857" s="23">
        <f>E1857*C1853</f>
        <v>2400</v>
      </c>
      <c r="J1857" s="10" t="s">
        <v>61</v>
      </c>
      <c r="K1857" s="8">
        <f>I1857/C1857</f>
        <v>12</v>
      </c>
      <c r="N1857" t="s">
        <v>1969</v>
      </c>
      <c r="R1857">
        <v>1856</v>
      </c>
      <c r="V1857" s="225">
        <v>611</v>
      </c>
      <c r="W1857" s="45"/>
      <c r="X1857" s="45"/>
      <c r="Y1857" s="81" t="s">
        <v>2092</v>
      </c>
    </row>
    <row r="1858" spans="1:25" ht="16.5" thickTop="1" thickBot="1" x14ac:dyDescent="0.3">
      <c r="A1858" s="1">
        <v>464</v>
      </c>
      <c r="B1858" t="s">
        <v>1122</v>
      </c>
      <c r="C1858" s="14">
        <v>100</v>
      </c>
      <c r="D1858" s="7" t="s">
        <v>59</v>
      </c>
      <c r="E1858" s="26">
        <f>$G1858*C1852</f>
        <v>0.8</v>
      </c>
      <c r="F1858" s="3" t="s">
        <v>59</v>
      </c>
      <c r="G1858" s="9">
        <v>0.08</v>
      </c>
      <c r="H1858" s="3" t="s">
        <v>59</v>
      </c>
      <c r="I1858" s="23">
        <f>E1858*C1853</f>
        <v>240</v>
      </c>
      <c r="J1858" s="10" t="s">
        <v>61</v>
      </c>
      <c r="K1858" s="15">
        <f>I1858/C1858</f>
        <v>2.4</v>
      </c>
      <c r="N1858" t="s">
        <v>1969</v>
      </c>
      <c r="R1858">
        <v>1857</v>
      </c>
    </row>
    <row r="1859" spans="1:25" ht="15.75" thickTop="1" x14ac:dyDescent="0.25">
      <c r="B1859" t="s">
        <v>180</v>
      </c>
      <c r="D1859" s="3"/>
      <c r="F1859" s="3"/>
      <c r="H1859" s="3"/>
      <c r="I1859" s="2"/>
      <c r="J1859" s="6"/>
      <c r="K1859" s="8">
        <f>C1853-SUM(K1856:K1858)</f>
        <v>273.60000000000002</v>
      </c>
      <c r="N1859" t="s">
        <v>1969</v>
      </c>
      <c r="R1859">
        <v>1858</v>
      </c>
    </row>
    <row r="1860" spans="1:25" ht="13.5" thickBot="1" x14ac:dyDescent="0.25">
      <c r="A1860" s="34"/>
      <c r="B1860" s="13"/>
      <c r="C1860" s="13"/>
      <c r="D1860" s="13"/>
      <c r="E1860" s="13"/>
      <c r="F1860" s="13"/>
      <c r="G1860" s="13"/>
      <c r="H1860" s="13"/>
      <c r="I1860" s="13"/>
      <c r="J1860" s="13"/>
      <c r="K1860" s="13"/>
      <c r="L1860" s="13"/>
      <c r="M1860" s="13"/>
      <c r="N1860" t="s">
        <v>1969</v>
      </c>
      <c r="R1860">
        <v>1859</v>
      </c>
    </row>
    <row r="1861" spans="1:25" ht="17.25" thickTop="1" thickBot="1" x14ac:dyDescent="0.3">
      <c r="A1861" s="30">
        <v>178</v>
      </c>
      <c r="B1861" s="30"/>
      <c r="G1861" t="s">
        <v>333</v>
      </c>
      <c r="J1861" s="33">
        <v>25</v>
      </c>
      <c r="K1861" t="s">
        <v>334</v>
      </c>
      <c r="L1861" s="79">
        <f>J1861/C1862</f>
        <v>2.5</v>
      </c>
      <c r="N1861" t="s">
        <v>1969</v>
      </c>
      <c r="R1861">
        <v>1860</v>
      </c>
    </row>
    <row r="1862" spans="1:25" ht="16.5" thickTop="1" thickBot="1" x14ac:dyDescent="0.25">
      <c r="A1862" s="1">
        <f>A1861</f>
        <v>178</v>
      </c>
      <c r="B1862" s="27" t="s">
        <v>2110</v>
      </c>
      <c r="C1862" s="35">
        <v>10</v>
      </c>
      <c r="D1862" t="s">
        <v>63</v>
      </c>
      <c r="G1862" t="s">
        <v>332</v>
      </c>
      <c r="J1862">
        <f>C1863/(J1861/C1862)</f>
        <v>120</v>
      </c>
      <c r="K1862" s="11"/>
      <c r="N1862" t="s">
        <v>1969</v>
      </c>
      <c r="R1862">
        <v>1861</v>
      </c>
    </row>
    <row r="1863" spans="1:25" ht="14.25" thickTop="1" thickBot="1" x14ac:dyDescent="0.25">
      <c r="B1863" t="s">
        <v>55</v>
      </c>
      <c r="C1863" s="9">
        <v>300</v>
      </c>
      <c r="D1863" t="s">
        <v>334</v>
      </c>
      <c r="K1863" s="12"/>
      <c r="N1863" t="s">
        <v>1969</v>
      </c>
      <c r="R1863">
        <v>1862</v>
      </c>
    </row>
    <row r="1864" spans="1:25" ht="13.5" thickTop="1" x14ac:dyDescent="0.2">
      <c r="N1864" t="s">
        <v>1969</v>
      </c>
      <c r="R1864">
        <v>1863</v>
      </c>
    </row>
    <row r="1865" spans="1:25" x14ac:dyDescent="0.2">
      <c r="C1865" s="487" t="s">
        <v>284</v>
      </c>
      <c r="D1865" s="488"/>
      <c r="E1865" s="489" t="s">
        <v>285</v>
      </c>
      <c r="F1865" s="487"/>
      <c r="G1865" s="490" t="s">
        <v>286</v>
      </c>
      <c r="H1865" s="491"/>
      <c r="I1865" s="20" t="s">
        <v>287</v>
      </c>
      <c r="J1865" s="21"/>
      <c r="K1865" s="39" t="s">
        <v>288</v>
      </c>
      <c r="N1865" t="s">
        <v>1969</v>
      </c>
      <c r="R1865">
        <v>1864</v>
      </c>
    </row>
    <row r="1866" spans="1:25" ht="15.75" thickBot="1" x14ac:dyDescent="0.3">
      <c r="A1866" s="1">
        <v>608</v>
      </c>
      <c r="B1866" t="s">
        <v>2086</v>
      </c>
      <c r="C1866" s="16">
        <v>100</v>
      </c>
      <c r="D1866" s="7" t="s">
        <v>179</v>
      </c>
      <c r="E1866" s="37">
        <f>G1866*C1862</f>
        <v>3</v>
      </c>
      <c r="F1866" s="3" t="s">
        <v>179</v>
      </c>
      <c r="G1866" s="36">
        <v>0.3</v>
      </c>
      <c r="H1866" s="3" t="s">
        <v>179</v>
      </c>
      <c r="I1866" s="23">
        <f>E1866*C1863</f>
        <v>900</v>
      </c>
      <c r="J1866" s="10" t="s">
        <v>61</v>
      </c>
      <c r="K1866" s="15">
        <f t="shared" ref="K1866:K1872" si="18">I1866/C1866</f>
        <v>9</v>
      </c>
      <c r="N1866" t="s">
        <v>1969</v>
      </c>
      <c r="R1866">
        <v>1865</v>
      </c>
    </row>
    <row r="1867" spans="1:25" ht="16.5" thickTop="1" thickBot="1" x14ac:dyDescent="0.3">
      <c r="A1867" s="1">
        <v>609</v>
      </c>
      <c r="B1867" t="s">
        <v>2088</v>
      </c>
      <c r="C1867" s="16">
        <v>100</v>
      </c>
      <c r="D1867" s="7" t="s">
        <v>179</v>
      </c>
      <c r="E1867" s="37">
        <f>G1867*C1862</f>
        <v>3</v>
      </c>
      <c r="F1867" s="3" t="s">
        <v>179</v>
      </c>
      <c r="G1867" s="36">
        <v>0.3</v>
      </c>
      <c r="H1867" s="3" t="s">
        <v>179</v>
      </c>
      <c r="I1867" s="23">
        <f>E1867*C1863</f>
        <v>900</v>
      </c>
      <c r="J1867" s="10" t="s">
        <v>61</v>
      </c>
      <c r="K1867" s="15">
        <f t="shared" si="18"/>
        <v>9</v>
      </c>
      <c r="N1867" t="s">
        <v>1969</v>
      </c>
      <c r="R1867">
        <v>1866</v>
      </c>
    </row>
    <row r="1868" spans="1:25" ht="16.5" thickTop="1" thickBot="1" x14ac:dyDescent="0.3">
      <c r="A1868" s="1">
        <v>610</v>
      </c>
      <c r="B1868" t="s">
        <v>2090</v>
      </c>
      <c r="C1868" s="16">
        <v>100</v>
      </c>
      <c r="D1868" s="7" t="s">
        <v>179</v>
      </c>
      <c r="E1868" s="37">
        <f>G1868*C1862</f>
        <v>3</v>
      </c>
      <c r="F1868" s="3" t="s">
        <v>179</v>
      </c>
      <c r="G1868" s="36">
        <v>0.3</v>
      </c>
      <c r="H1868" s="3" t="s">
        <v>179</v>
      </c>
      <c r="I1868" s="23">
        <f>E1868*C1863</f>
        <v>900</v>
      </c>
      <c r="J1868" s="10" t="s">
        <v>61</v>
      </c>
      <c r="K1868" s="15">
        <f t="shared" si="18"/>
        <v>9</v>
      </c>
      <c r="N1868" t="s">
        <v>1969</v>
      </c>
      <c r="R1868">
        <v>1867</v>
      </c>
    </row>
    <row r="1869" spans="1:25" ht="16.5" thickTop="1" thickBot="1" x14ac:dyDescent="0.3">
      <c r="A1869" s="1">
        <v>615</v>
      </c>
      <c r="B1869" t="s">
        <v>2100</v>
      </c>
      <c r="C1869" s="16">
        <v>100</v>
      </c>
      <c r="D1869" s="7" t="s">
        <v>179</v>
      </c>
      <c r="E1869" s="37">
        <f>G1869*C1862</f>
        <v>3</v>
      </c>
      <c r="F1869" s="3" t="s">
        <v>179</v>
      </c>
      <c r="G1869" s="36">
        <v>0.3</v>
      </c>
      <c r="H1869" s="3" t="s">
        <v>179</v>
      </c>
      <c r="I1869" s="23">
        <f>E1869*C1863</f>
        <v>900</v>
      </c>
      <c r="J1869" s="10" t="s">
        <v>61</v>
      </c>
      <c r="K1869" s="15">
        <f t="shared" si="18"/>
        <v>9</v>
      </c>
      <c r="N1869" t="s">
        <v>1969</v>
      </c>
      <c r="R1869">
        <v>1868</v>
      </c>
    </row>
    <row r="1870" spans="1:25" ht="16.5" thickTop="1" thickBot="1" x14ac:dyDescent="0.3">
      <c r="A1870" s="1">
        <v>616</v>
      </c>
      <c r="B1870" t="s">
        <v>2102</v>
      </c>
      <c r="C1870" s="16">
        <v>100</v>
      </c>
      <c r="D1870" s="7" t="s">
        <v>179</v>
      </c>
      <c r="E1870" s="37">
        <f>G1870*C1862</f>
        <v>3</v>
      </c>
      <c r="F1870" s="3" t="s">
        <v>179</v>
      </c>
      <c r="G1870" s="36">
        <v>0.3</v>
      </c>
      <c r="H1870" s="3" t="s">
        <v>179</v>
      </c>
      <c r="I1870" s="23">
        <f>E1870*C1863</f>
        <v>900</v>
      </c>
      <c r="J1870" s="10" t="s">
        <v>61</v>
      </c>
      <c r="K1870" s="15">
        <f t="shared" si="18"/>
        <v>9</v>
      </c>
      <c r="N1870" t="s">
        <v>1969</v>
      </c>
      <c r="R1870">
        <v>1869</v>
      </c>
    </row>
    <row r="1871" spans="1:25" ht="16.5" thickTop="1" thickBot="1" x14ac:dyDescent="0.3">
      <c r="A1871" s="1">
        <v>617</v>
      </c>
      <c r="B1871" t="s">
        <v>2104</v>
      </c>
      <c r="C1871" s="16">
        <v>100</v>
      </c>
      <c r="D1871" s="7" t="s">
        <v>179</v>
      </c>
      <c r="E1871" s="37">
        <f>G1871*C1862</f>
        <v>3</v>
      </c>
      <c r="F1871" s="3" t="s">
        <v>179</v>
      </c>
      <c r="G1871" s="36">
        <v>0.3</v>
      </c>
      <c r="H1871" s="3" t="s">
        <v>179</v>
      </c>
      <c r="I1871" s="23">
        <f>E1871*C1863</f>
        <v>900</v>
      </c>
      <c r="J1871" s="10" t="s">
        <v>61</v>
      </c>
      <c r="K1871" s="15">
        <f t="shared" si="18"/>
        <v>9</v>
      </c>
      <c r="N1871" t="s">
        <v>1969</v>
      </c>
      <c r="R1871">
        <v>1870</v>
      </c>
    </row>
    <row r="1872" spans="1:25" ht="16.5" thickTop="1" thickBot="1" x14ac:dyDescent="0.3">
      <c r="A1872" s="1">
        <v>618</v>
      </c>
      <c r="B1872" t="s">
        <v>2106</v>
      </c>
      <c r="C1872" s="16">
        <v>100</v>
      </c>
      <c r="D1872" s="7" t="s">
        <v>179</v>
      </c>
      <c r="E1872" s="37">
        <f>G1872*C1862</f>
        <v>1</v>
      </c>
      <c r="F1872" s="3" t="s">
        <v>179</v>
      </c>
      <c r="G1872" s="36">
        <v>0.1</v>
      </c>
      <c r="H1872" s="3" t="s">
        <v>179</v>
      </c>
      <c r="I1872" s="23">
        <f>E1872*C1863</f>
        <v>300</v>
      </c>
      <c r="J1872" s="10" t="s">
        <v>61</v>
      </c>
      <c r="K1872" s="15">
        <f t="shared" si="18"/>
        <v>3</v>
      </c>
      <c r="N1872" t="s">
        <v>1969</v>
      </c>
      <c r="R1872">
        <v>1871</v>
      </c>
    </row>
    <row r="1873" spans="1:18" ht="15.75" thickTop="1" x14ac:dyDescent="0.25">
      <c r="B1873" t="s">
        <v>180</v>
      </c>
      <c r="D1873" s="3"/>
      <c r="F1873" s="3"/>
      <c r="H1873" s="3"/>
      <c r="I1873" s="2"/>
      <c r="J1873" s="6"/>
      <c r="K1873" s="8">
        <f>C1863-SUM(K1866:K1872)</f>
        <v>243</v>
      </c>
      <c r="N1873" t="s">
        <v>1969</v>
      </c>
      <c r="R1873">
        <v>1872</v>
      </c>
    </row>
    <row r="1874" spans="1:18" ht="13.5" thickBot="1" x14ac:dyDescent="0.25">
      <c r="A1874" s="34"/>
      <c r="B1874" s="13"/>
      <c r="C1874" s="13"/>
      <c r="D1874" s="13"/>
      <c r="E1874" s="13"/>
      <c r="F1874" s="13"/>
      <c r="G1874" s="13"/>
      <c r="H1874" s="13"/>
      <c r="I1874" s="13"/>
      <c r="J1874" s="13"/>
      <c r="K1874" s="13"/>
      <c r="L1874" s="13"/>
      <c r="M1874" s="13"/>
      <c r="N1874" t="s">
        <v>1969</v>
      </c>
      <c r="R1874">
        <v>1873</v>
      </c>
    </row>
    <row r="1875" spans="1:18" ht="17.25" thickTop="1" thickBot="1" x14ac:dyDescent="0.3">
      <c r="A1875" s="30">
        <v>179</v>
      </c>
      <c r="B1875" s="30"/>
      <c r="G1875" t="s">
        <v>333</v>
      </c>
      <c r="J1875" s="33">
        <v>25</v>
      </c>
      <c r="K1875" t="s">
        <v>334</v>
      </c>
      <c r="L1875" s="79">
        <f>J1875/C1876</f>
        <v>2.5</v>
      </c>
      <c r="N1875" t="s">
        <v>1969</v>
      </c>
      <c r="R1875">
        <v>1874</v>
      </c>
    </row>
    <row r="1876" spans="1:18" ht="16.5" thickTop="1" thickBot="1" x14ac:dyDescent="0.25">
      <c r="A1876" s="1">
        <f>A1875</f>
        <v>179</v>
      </c>
      <c r="B1876" s="27" t="s">
        <v>2111</v>
      </c>
      <c r="C1876" s="35">
        <v>10</v>
      </c>
      <c r="D1876" t="s">
        <v>63</v>
      </c>
      <c r="G1876" t="s">
        <v>332</v>
      </c>
      <c r="J1876">
        <f>C1877/(J1875/C1876)</f>
        <v>120</v>
      </c>
      <c r="K1876" s="11"/>
      <c r="N1876" t="s">
        <v>1969</v>
      </c>
      <c r="R1876">
        <v>1875</v>
      </c>
    </row>
    <row r="1877" spans="1:18" ht="14.25" thickTop="1" thickBot="1" x14ac:dyDescent="0.25">
      <c r="B1877" t="s">
        <v>55</v>
      </c>
      <c r="C1877" s="9">
        <v>300</v>
      </c>
      <c r="D1877" t="s">
        <v>334</v>
      </c>
      <c r="K1877" s="12"/>
      <c r="N1877" t="s">
        <v>1969</v>
      </c>
      <c r="R1877">
        <v>1876</v>
      </c>
    </row>
    <row r="1878" spans="1:18" ht="13.5" thickTop="1" x14ac:dyDescent="0.2">
      <c r="N1878" t="s">
        <v>1969</v>
      </c>
      <c r="R1878">
        <v>1877</v>
      </c>
    </row>
    <row r="1879" spans="1:18" x14ac:dyDescent="0.2">
      <c r="C1879" s="487" t="s">
        <v>284</v>
      </c>
      <c r="D1879" s="488"/>
      <c r="E1879" s="489" t="s">
        <v>285</v>
      </c>
      <c r="F1879" s="487"/>
      <c r="G1879" s="490" t="s">
        <v>286</v>
      </c>
      <c r="H1879" s="491"/>
      <c r="I1879" s="20" t="s">
        <v>287</v>
      </c>
      <c r="J1879" s="21"/>
      <c r="K1879" s="39" t="s">
        <v>288</v>
      </c>
      <c r="N1879" t="s">
        <v>1969</v>
      </c>
      <c r="R1879">
        <v>1878</v>
      </c>
    </row>
    <row r="1880" spans="1:18" ht="15.75" thickBot="1" x14ac:dyDescent="0.3">
      <c r="A1880" s="1">
        <v>612</v>
      </c>
      <c r="B1880" t="s">
        <v>2094</v>
      </c>
      <c r="C1880" s="16">
        <v>100</v>
      </c>
      <c r="D1880" s="7" t="s">
        <v>179</v>
      </c>
      <c r="E1880" s="37">
        <f>G1880*C1876</f>
        <v>8</v>
      </c>
      <c r="F1880" s="3" t="s">
        <v>179</v>
      </c>
      <c r="G1880" s="36">
        <v>0.8</v>
      </c>
      <c r="H1880" s="3" t="s">
        <v>179</v>
      </c>
      <c r="I1880" s="23">
        <f>E1880*C1877</f>
        <v>2400</v>
      </c>
      <c r="J1880" s="10" t="s">
        <v>61</v>
      </c>
      <c r="K1880" s="15">
        <f>I1880/C1880</f>
        <v>24</v>
      </c>
      <c r="N1880" t="s">
        <v>1969</v>
      </c>
      <c r="R1880">
        <v>1879</v>
      </c>
    </row>
    <row r="1881" spans="1:18" ht="16.5" thickTop="1" thickBot="1" x14ac:dyDescent="0.3">
      <c r="A1881" s="1">
        <v>614</v>
      </c>
      <c r="B1881" t="s">
        <v>2098</v>
      </c>
      <c r="C1881" s="16">
        <v>100</v>
      </c>
      <c r="D1881" s="7" t="s">
        <v>179</v>
      </c>
      <c r="E1881" s="37">
        <f>G1881*C1876</f>
        <v>8</v>
      </c>
      <c r="F1881" s="3" t="s">
        <v>179</v>
      </c>
      <c r="G1881" s="36">
        <v>0.8</v>
      </c>
      <c r="H1881" s="3" t="s">
        <v>179</v>
      </c>
      <c r="I1881" s="23">
        <f>E1881*C1877</f>
        <v>2400</v>
      </c>
      <c r="J1881" s="10" t="s">
        <v>61</v>
      </c>
      <c r="K1881" s="15">
        <f>I1881/C1881</f>
        <v>24</v>
      </c>
      <c r="N1881" t="s">
        <v>1969</v>
      </c>
      <c r="R1881">
        <v>1880</v>
      </c>
    </row>
    <row r="1882" spans="1:18" ht="16.5" thickTop="1" thickBot="1" x14ac:dyDescent="0.3">
      <c r="A1882" s="1">
        <v>618</v>
      </c>
      <c r="B1882" t="s">
        <v>2106</v>
      </c>
      <c r="C1882" s="16">
        <v>100</v>
      </c>
      <c r="D1882" s="7" t="s">
        <v>179</v>
      </c>
      <c r="E1882" s="37">
        <f>G1882*C1876</f>
        <v>1</v>
      </c>
      <c r="F1882" s="3" t="s">
        <v>179</v>
      </c>
      <c r="G1882" s="36">
        <v>0.1</v>
      </c>
      <c r="H1882" s="3" t="s">
        <v>179</v>
      </c>
      <c r="I1882" s="23">
        <f>E1882*C1877</f>
        <v>300</v>
      </c>
      <c r="J1882" s="10" t="s">
        <v>61</v>
      </c>
      <c r="K1882" s="15">
        <f>I1882/C1882</f>
        <v>3</v>
      </c>
      <c r="N1882" t="s">
        <v>1969</v>
      </c>
      <c r="R1882">
        <v>1881</v>
      </c>
    </row>
    <row r="1883" spans="1:18" ht="15.75" thickTop="1" x14ac:dyDescent="0.25">
      <c r="B1883" t="s">
        <v>180</v>
      </c>
      <c r="D1883" s="3"/>
      <c r="F1883" s="3"/>
      <c r="H1883" s="3"/>
      <c r="I1883" s="2"/>
      <c r="J1883" s="6"/>
      <c r="K1883" s="8">
        <f>C1877-SUM(K1880:K1882)</f>
        <v>249</v>
      </c>
      <c r="N1883" t="s">
        <v>1969</v>
      </c>
      <c r="R1883">
        <v>1882</v>
      </c>
    </row>
    <row r="1884" spans="1:18" ht="13.5" thickBot="1" x14ac:dyDescent="0.25">
      <c r="A1884" s="34"/>
      <c r="B1884" s="13"/>
      <c r="C1884" s="13"/>
      <c r="D1884" s="13"/>
      <c r="E1884" s="13"/>
      <c r="F1884" s="13"/>
      <c r="G1884" s="13"/>
      <c r="H1884" s="13"/>
      <c r="I1884" s="13"/>
      <c r="J1884" s="13"/>
      <c r="K1884" s="13"/>
      <c r="L1884" s="13"/>
      <c r="M1884" s="13"/>
      <c r="N1884" t="s">
        <v>1969</v>
      </c>
      <c r="R1884">
        <v>1883</v>
      </c>
    </row>
    <row r="1885" spans="1:18" ht="17.25" thickTop="1" thickBot="1" x14ac:dyDescent="0.3">
      <c r="A1885" s="30">
        <v>180</v>
      </c>
      <c r="B1885" s="30"/>
      <c r="G1885" t="s">
        <v>333</v>
      </c>
      <c r="J1885" s="33">
        <v>25</v>
      </c>
      <c r="K1885" t="s">
        <v>334</v>
      </c>
      <c r="L1885" s="79">
        <f>J1885/C1886</f>
        <v>2.5</v>
      </c>
      <c r="N1885" t="s">
        <v>1969</v>
      </c>
      <c r="R1885">
        <v>1884</v>
      </c>
    </row>
    <row r="1886" spans="1:18" ht="16.5" thickTop="1" thickBot="1" x14ac:dyDescent="0.25">
      <c r="A1886" s="1">
        <f>A1885</f>
        <v>180</v>
      </c>
      <c r="B1886" s="27" t="s">
        <v>2109</v>
      </c>
      <c r="C1886" s="35">
        <v>10</v>
      </c>
      <c r="D1886" t="s">
        <v>63</v>
      </c>
      <c r="G1886" t="s">
        <v>332</v>
      </c>
      <c r="J1886">
        <f>C1887/(J1885/C1886)</f>
        <v>120</v>
      </c>
      <c r="K1886" s="11"/>
      <c r="N1886" t="s">
        <v>1969</v>
      </c>
      <c r="R1886">
        <v>1885</v>
      </c>
    </row>
    <row r="1887" spans="1:18" ht="14.25" thickTop="1" thickBot="1" x14ac:dyDescent="0.25">
      <c r="B1887" t="s">
        <v>55</v>
      </c>
      <c r="C1887" s="9">
        <v>300</v>
      </c>
      <c r="D1887" t="s">
        <v>334</v>
      </c>
      <c r="K1887" s="12"/>
      <c r="N1887" t="s">
        <v>1969</v>
      </c>
      <c r="R1887">
        <v>1886</v>
      </c>
    </row>
    <row r="1888" spans="1:18" ht="13.5" thickTop="1" x14ac:dyDescent="0.2">
      <c r="N1888" t="s">
        <v>1969</v>
      </c>
      <c r="R1888">
        <v>1887</v>
      </c>
    </row>
    <row r="1889" spans="1:18" x14ac:dyDescent="0.2">
      <c r="C1889" s="487" t="s">
        <v>284</v>
      </c>
      <c r="D1889" s="488"/>
      <c r="E1889" s="489" t="s">
        <v>285</v>
      </c>
      <c r="F1889" s="487"/>
      <c r="G1889" s="490" t="s">
        <v>286</v>
      </c>
      <c r="H1889" s="491"/>
      <c r="I1889" s="20" t="s">
        <v>287</v>
      </c>
      <c r="J1889" s="21"/>
      <c r="K1889" s="39" t="s">
        <v>288</v>
      </c>
      <c r="N1889" t="s">
        <v>1969</v>
      </c>
      <c r="R1889">
        <v>1888</v>
      </c>
    </row>
    <row r="1890" spans="1:18" ht="15.75" thickBot="1" x14ac:dyDescent="0.3">
      <c r="A1890" s="1">
        <v>613</v>
      </c>
      <c r="B1890" t="s">
        <v>2096</v>
      </c>
      <c r="C1890" s="16">
        <v>100</v>
      </c>
      <c r="D1890" s="7" t="s">
        <v>179</v>
      </c>
      <c r="E1890" s="37">
        <f>G1890*C1886</f>
        <v>8</v>
      </c>
      <c r="F1890" s="3" t="s">
        <v>179</v>
      </c>
      <c r="G1890" s="36">
        <v>0.8</v>
      </c>
      <c r="H1890" s="3" t="s">
        <v>179</v>
      </c>
      <c r="I1890" s="23">
        <f>E1890*C1887</f>
        <v>2400</v>
      </c>
      <c r="J1890" s="10" t="s">
        <v>61</v>
      </c>
      <c r="K1890" s="15">
        <f>I1890/C1890</f>
        <v>24</v>
      </c>
      <c r="N1890" t="s">
        <v>1969</v>
      </c>
      <c r="R1890">
        <v>1889</v>
      </c>
    </row>
    <row r="1891" spans="1:18" ht="16.5" thickTop="1" thickBot="1" x14ac:dyDescent="0.3">
      <c r="A1891" s="1">
        <v>614</v>
      </c>
      <c r="B1891" t="s">
        <v>2098</v>
      </c>
      <c r="C1891" s="16">
        <v>100</v>
      </c>
      <c r="D1891" s="7" t="s">
        <v>179</v>
      </c>
      <c r="E1891" s="37">
        <f>G1891*C1886</f>
        <v>8</v>
      </c>
      <c r="F1891" s="3" t="s">
        <v>179</v>
      </c>
      <c r="G1891" s="36">
        <v>0.8</v>
      </c>
      <c r="H1891" s="3" t="s">
        <v>179</v>
      </c>
      <c r="I1891" s="23">
        <f>E1891*C1887</f>
        <v>2400</v>
      </c>
      <c r="J1891" s="10" t="s">
        <v>61</v>
      </c>
      <c r="K1891" s="15">
        <f>I1891/C1891</f>
        <v>24</v>
      </c>
      <c r="N1891" t="s">
        <v>1969</v>
      </c>
      <c r="R1891">
        <v>1890</v>
      </c>
    </row>
    <row r="1892" spans="1:18" ht="15.75" thickTop="1" x14ac:dyDescent="0.25">
      <c r="B1892" t="s">
        <v>180</v>
      </c>
      <c r="D1892" s="3"/>
      <c r="F1892" s="3"/>
      <c r="H1892" s="3"/>
      <c r="I1892" s="2"/>
      <c r="J1892" s="6"/>
      <c r="K1892" s="8">
        <f>C1887-SUM(K1890:K1891)</f>
        <v>252</v>
      </c>
      <c r="N1892" t="s">
        <v>1969</v>
      </c>
      <c r="R1892">
        <v>1891</v>
      </c>
    </row>
    <row r="1893" spans="1:18" ht="13.5" thickBot="1" x14ac:dyDescent="0.25">
      <c r="A1893" s="34"/>
      <c r="B1893" s="13"/>
      <c r="C1893" s="13"/>
      <c r="D1893" s="13"/>
      <c r="E1893" s="13"/>
      <c r="F1893" s="13"/>
      <c r="G1893" s="13"/>
      <c r="H1893" s="13"/>
      <c r="I1893" s="13"/>
      <c r="J1893" s="13"/>
      <c r="K1893" s="13"/>
      <c r="L1893" s="13"/>
      <c r="M1893" s="13"/>
      <c r="N1893" t="s">
        <v>1969</v>
      </c>
      <c r="R1893">
        <v>1892</v>
      </c>
    </row>
    <row r="1894" spans="1:18" ht="17.25" thickTop="1" thickBot="1" x14ac:dyDescent="0.3">
      <c r="A1894" s="30">
        <v>181</v>
      </c>
      <c r="B1894" s="30"/>
      <c r="G1894" t="s">
        <v>333</v>
      </c>
      <c r="J1894" s="33">
        <v>25</v>
      </c>
      <c r="K1894" t="s">
        <v>334</v>
      </c>
      <c r="L1894" s="79">
        <f>J1894/C1895</f>
        <v>2.5</v>
      </c>
      <c r="N1894" t="s">
        <v>1969</v>
      </c>
      <c r="R1894">
        <v>1893</v>
      </c>
    </row>
    <row r="1895" spans="1:18" ht="16.5" thickTop="1" thickBot="1" x14ac:dyDescent="0.25">
      <c r="A1895" s="1">
        <f>A1894</f>
        <v>181</v>
      </c>
      <c r="B1895" s="27" t="s">
        <v>2391</v>
      </c>
      <c r="C1895" s="35">
        <v>10</v>
      </c>
      <c r="D1895" t="s">
        <v>63</v>
      </c>
      <c r="G1895" t="s">
        <v>332</v>
      </c>
      <c r="J1895">
        <f>C1896/(J1894/C1895)</f>
        <v>80</v>
      </c>
      <c r="K1895" s="11"/>
      <c r="N1895" t="s">
        <v>1969</v>
      </c>
      <c r="R1895">
        <v>1894</v>
      </c>
    </row>
    <row r="1896" spans="1:18" ht="14.25" thickTop="1" thickBot="1" x14ac:dyDescent="0.25">
      <c r="B1896" t="s">
        <v>55</v>
      </c>
      <c r="C1896" s="9">
        <v>200</v>
      </c>
      <c r="D1896" t="s">
        <v>334</v>
      </c>
      <c r="K1896" s="12"/>
      <c r="N1896" t="s">
        <v>1969</v>
      </c>
      <c r="R1896">
        <v>1895</v>
      </c>
    </row>
    <row r="1897" spans="1:18" ht="13.5" thickTop="1" x14ac:dyDescent="0.2">
      <c r="N1897" t="s">
        <v>1969</v>
      </c>
      <c r="R1897">
        <v>1896</v>
      </c>
    </row>
    <row r="1898" spans="1:18" x14ac:dyDescent="0.2">
      <c r="C1898" s="487" t="s">
        <v>284</v>
      </c>
      <c r="D1898" s="488"/>
      <c r="E1898" s="489" t="s">
        <v>285</v>
      </c>
      <c r="F1898" s="487"/>
      <c r="G1898" s="490" t="s">
        <v>286</v>
      </c>
      <c r="H1898" s="491"/>
      <c r="I1898" s="20" t="s">
        <v>287</v>
      </c>
      <c r="J1898" s="21"/>
      <c r="K1898" s="39" t="s">
        <v>288</v>
      </c>
      <c r="N1898" t="s">
        <v>1969</v>
      </c>
      <c r="R1898">
        <v>1897</v>
      </c>
    </row>
    <row r="1899" spans="1:18" ht="15.75" thickBot="1" x14ac:dyDescent="0.3">
      <c r="A1899" s="1">
        <v>619</v>
      </c>
      <c r="B1899" t="s">
        <v>2359</v>
      </c>
      <c r="C1899" s="16">
        <v>100</v>
      </c>
      <c r="D1899" s="7" t="s">
        <v>179</v>
      </c>
      <c r="E1899" s="37">
        <f>G1899*C1895</f>
        <v>0.5</v>
      </c>
      <c r="F1899" s="3" t="s">
        <v>179</v>
      </c>
      <c r="G1899" s="36">
        <v>0.05</v>
      </c>
      <c r="H1899" s="3" t="s">
        <v>179</v>
      </c>
      <c r="I1899" s="23">
        <f>E1899*C1896</f>
        <v>100</v>
      </c>
      <c r="J1899" s="10" t="s">
        <v>61</v>
      </c>
      <c r="K1899" s="15">
        <f t="shared" ref="K1899:K1906" si="19">I1899/C1899</f>
        <v>1</v>
      </c>
      <c r="N1899" t="s">
        <v>1969</v>
      </c>
      <c r="R1899">
        <v>1898</v>
      </c>
    </row>
    <row r="1900" spans="1:18" ht="16.5" thickTop="1" thickBot="1" x14ac:dyDescent="0.3">
      <c r="A1900" s="1">
        <v>620</v>
      </c>
      <c r="B1900" t="s">
        <v>2361</v>
      </c>
      <c r="C1900" s="16">
        <v>100</v>
      </c>
      <c r="D1900" s="7" t="s">
        <v>179</v>
      </c>
      <c r="E1900" s="37">
        <f>G1900*C1895</f>
        <v>0.5</v>
      </c>
      <c r="F1900" s="3" t="s">
        <v>179</v>
      </c>
      <c r="G1900" s="36">
        <v>0.05</v>
      </c>
      <c r="H1900" s="3" t="s">
        <v>179</v>
      </c>
      <c r="I1900" s="23">
        <f>E1900*C1896</f>
        <v>100</v>
      </c>
      <c r="J1900" s="10" t="s">
        <v>61</v>
      </c>
      <c r="K1900" s="15">
        <f t="shared" si="19"/>
        <v>1</v>
      </c>
      <c r="N1900" t="s">
        <v>1969</v>
      </c>
      <c r="R1900">
        <v>1899</v>
      </c>
    </row>
    <row r="1901" spans="1:18" ht="16.5" thickTop="1" thickBot="1" x14ac:dyDescent="0.3">
      <c r="A1901" s="1">
        <v>621</v>
      </c>
      <c r="B1901" t="s">
        <v>2363</v>
      </c>
      <c r="C1901" s="16">
        <v>100</v>
      </c>
      <c r="D1901" s="7" t="s">
        <v>179</v>
      </c>
      <c r="E1901" s="37">
        <f>G1901*C1895</f>
        <v>0.5</v>
      </c>
      <c r="F1901" s="3" t="s">
        <v>179</v>
      </c>
      <c r="G1901" s="36">
        <v>0.05</v>
      </c>
      <c r="H1901" s="3" t="s">
        <v>179</v>
      </c>
      <c r="I1901" s="23">
        <f>E1901*C1896</f>
        <v>100</v>
      </c>
      <c r="J1901" s="10" t="s">
        <v>61</v>
      </c>
      <c r="K1901" s="15">
        <f t="shared" si="19"/>
        <v>1</v>
      </c>
      <c r="N1901" t="s">
        <v>1969</v>
      </c>
      <c r="R1901">
        <v>1900</v>
      </c>
    </row>
    <row r="1902" spans="1:18" ht="16.5" thickTop="1" thickBot="1" x14ac:dyDescent="0.3">
      <c r="A1902" s="1">
        <v>622</v>
      </c>
      <c r="B1902" t="s">
        <v>2364</v>
      </c>
      <c r="C1902" s="16">
        <v>100</v>
      </c>
      <c r="D1902" s="7" t="s">
        <v>179</v>
      </c>
      <c r="E1902" s="37">
        <f>G1902*C1895</f>
        <v>0.5</v>
      </c>
      <c r="F1902" s="3" t="s">
        <v>179</v>
      </c>
      <c r="G1902" s="36">
        <v>0.05</v>
      </c>
      <c r="H1902" s="3" t="s">
        <v>179</v>
      </c>
      <c r="I1902" s="23">
        <f>E1902*C1896</f>
        <v>100</v>
      </c>
      <c r="J1902" s="10" t="s">
        <v>61</v>
      </c>
      <c r="K1902" s="15">
        <f t="shared" si="19"/>
        <v>1</v>
      </c>
      <c r="N1902" t="s">
        <v>1969</v>
      </c>
      <c r="R1902">
        <v>1901</v>
      </c>
    </row>
    <row r="1903" spans="1:18" ht="16.5" thickTop="1" thickBot="1" x14ac:dyDescent="0.3">
      <c r="A1903" s="1">
        <v>623</v>
      </c>
      <c r="B1903" t="s">
        <v>2366</v>
      </c>
      <c r="C1903" s="16">
        <v>100</v>
      </c>
      <c r="D1903" s="7" t="s">
        <v>179</v>
      </c>
      <c r="E1903" s="37">
        <f>G1903*C1895</f>
        <v>0.5</v>
      </c>
      <c r="F1903" s="3" t="s">
        <v>179</v>
      </c>
      <c r="G1903" s="36">
        <v>0.05</v>
      </c>
      <c r="H1903" s="3" t="s">
        <v>179</v>
      </c>
      <c r="I1903" s="23">
        <f>E1903*C1896</f>
        <v>100</v>
      </c>
      <c r="J1903" s="10" t="s">
        <v>61</v>
      </c>
      <c r="K1903" s="15">
        <f t="shared" si="19"/>
        <v>1</v>
      </c>
      <c r="N1903" t="s">
        <v>1969</v>
      </c>
      <c r="R1903">
        <v>1902</v>
      </c>
    </row>
    <row r="1904" spans="1:18" ht="16.5" thickTop="1" thickBot="1" x14ac:dyDescent="0.3">
      <c r="A1904" s="1">
        <v>624</v>
      </c>
      <c r="B1904" t="s">
        <v>2368</v>
      </c>
      <c r="C1904" s="16">
        <v>100</v>
      </c>
      <c r="D1904" s="7" t="s">
        <v>179</v>
      </c>
      <c r="E1904" s="37">
        <f>G1904*C1895</f>
        <v>0.5</v>
      </c>
      <c r="F1904" s="3" t="s">
        <v>179</v>
      </c>
      <c r="G1904" s="36">
        <v>0.05</v>
      </c>
      <c r="H1904" s="3" t="s">
        <v>179</v>
      </c>
      <c r="I1904" s="23">
        <f>E1904*C1896</f>
        <v>100</v>
      </c>
      <c r="J1904" s="10" t="s">
        <v>61</v>
      </c>
      <c r="K1904" s="15">
        <f t="shared" si="19"/>
        <v>1</v>
      </c>
      <c r="N1904" t="s">
        <v>1969</v>
      </c>
      <c r="R1904">
        <v>1903</v>
      </c>
    </row>
    <row r="1905" spans="1:18" ht="16.5" thickTop="1" thickBot="1" x14ac:dyDescent="0.3">
      <c r="A1905" s="226">
        <v>625</v>
      </c>
      <c r="B1905" s="227" t="s">
        <v>2370</v>
      </c>
      <c r="C1905" s="16">
        <v>100</v>
      </c>
      <c r="D1905" s="7" t="s">
        <v>179</v>
      </c>
      <c r="E1905" s="37">
        <f>G1905*C1895</f>
        <v>6</v>
      </c>
      <c r="F1905" s="3" t="s">
        <v>179</v>
      </c>
      <c r="G1905" s="228">
        <v>0.6</v>
      </c>
      <c r="H1905" s="3" t="s">
        <v>179</v>
      </c>
      <c r="I1905" s="23">
        <f>E1905*C1896</f>
        <v>1200</v>
      </c>
      <c r="J1905" s="10" t="s">
        <v>61</v>
      </c>
      <c r="K1905" s="15">
        <f t="shared" si="19"/>
        <v>12</v>
      </c>
      <c r="N1905" t="s">
        <v>1969</v>
      </c>
      <c r="R1905">
        <v>1904</v>
      </c>
    </row>
    <row r="1906" spans="1:18" ht="16.5" thickTop="1" thickBot="1" x14ac:dyDescent="0.3">
      <c r="A1906" s="1">
        <v>626</v>
      </c>
      <c r="B1906" t="s">
        <v>2372</v>
      </c>
      <c r="C1906" s="16">
        <v>100</v>
      </c>
      <c r="D1906" s="7" t="s">
        <v>179</v>
      </c>
      <c r="E1906" s="37">
        <f>G1906*C1895</f>
        <v>0.5</v>
      </c>
      <c r="F1906" s="3" t="s">
        <v>179</v>
      </c>
      <c r="G1906" s="36">
        <v>0.05</v>
      </c>
      <c r="H1906" s="3" t="s">
        <v>179</v>
      </c>
      <c r="I1906" s="23">
        <f>E1906*C1896</f>
        <v>100</v>
      </c>
      <c r="J1906" s="10" t="s">
        <v>61</v>
      </c>
      <c r="K1906" s="15">
        <f t="shared" si="19"/>
        <v>1</v>
      </c>
      <c r="N1906" t="s">
        <v>1969</v>
      </c>
      <c r="R1906">
        <v>1905</v>
      </c>
    </row>
    <row r="1907" spans="1:18" ht="16.5" thickTop="1" thickBot="1" x14ac:dyDescent="0.3">
      <c r="A1907" s="226">
        <v>627</v>
      </c>
      <c r="B1907" s="227" t="s">
        <v>2375</v>
      </c>
      <c r="C1907" s="16">
        <v>100</v>
      </c>
      <c r="D1907" s="7" t="s">
        <v>179</v>
      </c>
      <c r="E1907" s="37">
        <f>G1907*C1895</f>
        <v>6</v>
      </c>
      <c r="F1907" s="3" t="s">
        <v>179</v>
      </c>
      <c r="G1907" s="36">
        <v>0.6</v>
      </c>
      <c r="H1907" s="3" t="s">
        <v>179</v>
      </c>
      <c r="I1907" s="23">
        <f>E1907*C1896</f>
        <v>1200</v>
      </c>
      <c r="J1907" s="10" t="s">
        <v>61</v>
      </c>
      <c r="K1907" s="15">
        <f t="shared" ref="K1907:K1913" si="20">I1907/C1907</f>
        <v>12</v>
      </c>
      <c r="N1907" t="s">
        <v>1969</v>
      </c>
      <c r="R1907">
        <v>1906</v>
      </c>
    </row>
    <row r="1908" spans="1:18" ht="16.5" thickTop="1" thickBot="1" x14ac:dyDescent="0.3">
      <c r="A1908" s="1">
        <v>628</v>
      </c>
      <c r="B1908" t="s">
        <v>2377</v>
      </c>
      <c r="C1908" s="16">
        <v>100</v>
      </c>
      <c r="D1908" s="7" t="s">
        <v>179</v>
      </c>
      <c r="E1908" s="37">
        <f>G1908*C1895</f>
        <v>0.5</v>
      </c>
      <c r="F1908" s="3" t="s">
        <v>179</v>
      </c>
      <c r="G1908" s="36">
        <v>0.05</v>
      </c>
      <c r="H1908" s="3" t="s">
        <v>179</v>
      </c>
      <c r="I1908" s="23">
        <f>E1908*C1896</f>
        <v>100</v>
      </c>
      <c r="J1908" s="10" t="s">
        <v>61</v>
      </c>
      <c r="K1908" s="15">
        <f>I1908/C1908</f>
        <v>1</v>
      </c>
      <c r="N1908" t="s">
        <v>1969</v>
      </c>
      <c r="R1908">
        <v>1907</v>
      </c>
    </row>
    <row r="1909" spans="1:18" ht="16.5" thickTop="1" thickBot="1" x14ac:dyDescent="0.3">
      <c r="A1909" s="1">
        <v>629</v>
      </c>
      <c r="B1909" t="s">
        <v>2379</v>
      </c>
      <c r="C1909" s="16">
        <v>100</v>
      </c>
      <c r="D1909" s="7" t="s">
        <v>179</v>
      </c>
      <c r="E1909" s="37">
        <f>G1909*C1895</f>
        <v>0.5</v>
      </c>
      <c r="F1909" s="3" t="s">
        <v>179</v>
      </c>
      <c r="G1909" s="36">
        <v>0.05</v>
      </c>
      <c r="H1909" s="3" t="s">
        <v>179</v>
      </c>
      <c r="I1909" s="23">
        <f>E1909*C1896</f>
        <v>100</v>
      </c>
      <c r="J1909" s="10" t="s">
        <v>61</v>
      </c>
      <c r="K1909" s="15">
        <f>I1909/C1909</f>
        <v>1</v>
      </c>
      <c r="N1909" t="s">
        <v>1969</v>
      </c>
      <c r="R1909">
        <v>1908</v>
      </c>
    </row>
    <row r="1910" spans="1:18" ht="16.5" thickTop="1" thickBot="1" x14ac:dyDescent="0.3">
      <c r="A1910" s="1">
        <v>630</v>
      </c>
      <c r="B1910" t="s">
        <v>2381</v>
      </c>
      <c r="C1910" s="16">
        <v>100</v>
      </c>
      <c r="D1910" s="7" t="s">
        <v>179</v>
      </c>
      <c r="E1910" s="37">
        <f>G1910*C1895</f>
        <v>0.5</v>
      </c>
      <c r="F1910" s="3" t="s">
        <v>179</v>
      </c>
      <c r="G1910" s="36">
        <v>0.05</v>
      </c>
      <c r="H1910" s="3" t="s">
        <v>179</v>
      </c>
      <c r="I1910" s="23">
        <f>E1910*C1896</f>
        <v>100</v>
      </c>
      <c r="J1910" s="10" t="s">
        <v>61</v>
      </c>
      <c r="K1910" s="15">
        <f>I1910/C1910</f>
        <v>1</v>
      </c>
      <c r="N1910" t="s">
        <v>1969</v>
      </c>
      <c r="R1910">
        <v>1909</v>
      </c>
    </row>
    <row r="1911" spans="1:18" ht="16.5" thickTop="1" thickBot="1" x14ac:dyDescent="0.3">
      <c r="A1911" s="1">
        <v>631</v>
      </c>
      <c r="B1911" t="s">
        <v>2383</v>
      </c>
      <c r="C1911" s="16">
        <v>100</v>
      </c>
      <c r="D1911" s="7" t="s">
        <v>179</v>
      </c>
      <c r="E1911" s="37">
        <f>G1911*C1895</f>
        <v>0.5</v>
      </c>
      <c r="F1911" s="3" t="s">
        <v>179</v>
      </c>
      <c r="G1911" s="36">
        <v>0.05</v>
      </c>
      <c r="H1911" s="3" t="s">
        <v>179</v>
      </c>
      <c r="I1911" s="23">
        <f>E1911*C1896</f>
        <v>100</v>
      </c>
      <c r="J1911" s="10" t="s">
        <v>61</v>
      </c>
      <c r="K1911" s="15">
        <f>I1911/C1911</f>
        <v>1</v>
      </c>
      <c r="N1911" t="s">
        <v>1969</v>
      </c>
      <c r="R1911">
        <v>1910</v>
      </c>
    </row>
    <row r="1912" spans="1:18" ht="16.5" thickTop="1" thickBot="1" x14ac:dyDescent="0.3">
      <c r="A1912" s="1">
        <v>632</v>
      </c>
      <c r="B1912" t="s">
        <v>2385</v>
      </c>
      <c r="C1912" s="16">
        <v>100</v>
      </c>
      <c r="D1912" s="7" t="s">
        <v>179</v>
      </c>
      <c r="E1912" s="37">
        <f>G1912*C1895</f>
        <v>0.5</v>
      </c>
      <c r="F1912" s="3" t="s">
        <v>179</v>
      </c>
      <c r="G1912" s="36">
        <v>0.05</v>
      </c>
      <c r="H1912" s="3" t="s">
        <v>179</v>
      </c>
      <c r="I1912" s="23">
        <f>E1912*C1896</f>
        <v>100</v>
      </c>
      <c r="J1912" s="10" t="s">
        <v>61</v>
      </c>
      <c r="K1912" s="15">
        <f t="shared" si="20"/>
        <v>1</v>
      </c>
      <c r="N1912" t="s">
        <v>1969</v>
      </c>
      <c r="R1912">
        <v>1911</v>
      </c>
    </row>
    <row r="1913" spans="1:18" ht="16.5" thickTop="1" thickBot="1" x14ac:dyDescent="0.3">
      <c r="A1913" s="226">
        <v>633</v>
      </c>
      <c r="B1913" s="227" t="s">
        <v>2387</v>
      </c>
      <c r="C1913" s="16">
        <v>100</v>
      </c>
      <c r="D1913" s="7" t="s">
        <v>179</v>
      </c>
      <c r="E1913" s="37">
        <f>G1913*C1895</f>
        <v>1</v>
      </c>
      <c r="F1913" s="3" t="s">
        <v>179</v>
      </c>
      <c r="G1913" s="36">
        <v>0.1</v>
      </c>
      <c r="H1913" s="3" t="s">
        <v>179</v>
      </c>
      <c r="I1913" s="23">
        <f>E1913*C1896</f>
        <v>200</v>
      </c>
      <c r="J1913" s="10" t="s">
        <v>61</v>
      </c>
      <c r="K1913" s="15">
        <f t="shared" si="20"/>
        <v>2</v>
      </c>
      <c r="N1913" t="s">
        <v>1969</v>
      </c>
      <c r="R1913">
        <v>1912</v>
      </c>
    </row>
    <row r="1914" spans="1:18" ht="16.5" thickTop="1" thickBot="1" x14ac:dyDescent="0.3">
      <c r="A1914" s="226">
        <v>634</v>
      </c>
      <c r="B1914" s="227" t="s">
        <v>2389</v>
      </c>
      <c r="C1914" s="16">
        <v>100</v>
      </c>
      <c r="D1914" s="7" t="s">
        <v>179</v>
      </c>
      <c r="E1914" s="37">
        <f>G1914*C1895</f>
        <v>1</v>
      </c>
      <c r="F1914" s="3" t="s">
        <v>179</v>
      </c>
      <c r="G1914" s="36">
        <v>0.1</v>
      </c>
      <c r="H1914" s="3" t="s">
        <v>179</v>
      </c>
      <c r="I1914" s="23">
        <f>E1914*C1896</f>
        <v>200</v>
      </c>
      <c r="J1914" s="10" t="s">
        <v>61</v>
      </c>
      <c r="K1914" s="15">
        <f>I1914/C1914</f>
        <v>2</v>
      </c>
      <c r="N1914" t="s">
        <v>1969</v>
      </c>
      <c r="R1914">
        <v>1913</v>
      </c>
    </row>
    <row r="1915" spans="1:18" ht="15.75" thickTop="1" x14ac:dyDescent="0.25">
      <c r="B1915" t="s">
        <v>180</v>
      </c>
      <c r="D1915" s="3"/>
      <c r="F1915" s="3"/>
      <c r="H1915" s="3"/>
      <c r="I1915" s="2"/>
      <c r="J1915" s="6"/>
      <c r="K1915" s="8">
        <f>C1896-SUM(K1899:K1914)</f>
        <v>160</v>
      </c>
      <c r="N1915" t="s">
        <v>1969</v>
      </c>
      <c r="R1915">
        <v>1914</v>
      </c>
    </row>
    <row r="1916" spans="1:18" ht="13.5" thickBot="1" x14ac:dyDescent="0.25">
      <c r="A1916" s="34"/>
      <c r="B1916" s="13"/>
      <c r="C1916" s="13"/>
      <c r="D1916" s="13"/>
      <c r="E1916" s="13"/>
      <c r="F1916" s="13"/>
      <c r="G1916" s="13"/>
      <c r="H1916" s="13"/>
      <c r="I1916" s="13"/>
      <c r="J1916" s="13"/>
      <c r="K1916" s="13"/>
      <c r="L1916" s="13"/>
      <c r="M1916" s="13"/>
      <c r="N1916" t="s">
        <v>1969</v>
      </c>
      <c r="R1916">
        <v>1915</v>
      </c>
    </row>
    <row r="1917" spans="1:18" ht="17.25" thickTop="1" thickBot="1" x14ac:dyDescent="0.3">
      <c r="A1917" s="30">
        <v>182</v>
      </c>
      <c r="B1917" s="30"/>
      <c r="G1917" t="s">
        <v>333</v>
      </c>
      <c r="J1917" s="33">
        <v>25</v>
      </c>
      <c r="K1917" t="s">
        <v>334</v>
      </c>
      <c r="L1917" s="79">
        <f>J1917/C1918</f>
        <v>2.5</v>
      </c>
      <c r="N1917" t="s">
        <v>1969</v>
      </c>
      <c r="R1917">
        <v>1916</v>
      </c>
    </row>
    <row r="1918" spans="1:18" ht="16.5" thickTop="1" thickBot="1" x14ac:dyDescent="0.25">
      <c r="A1918" s="1">
        <f>A1917</f>
        <v>182</v>
      </c>
      <c r="B1918" s="27" t="s">
        <v>2391</v>
      </c>
      <c r="C1918" s="35">
        <v>10</v>
      </c>
      <c r="D1918" t="s">
        <v>63</v>
      </c>
      <c r="G1918" t="s">
        <v>332</v>
      </c>
      <c r="J1918">
        <f>C1919/(J1917/C1918)</f>
        <v>80</v>
      </c>
      <c r="K1918" s="11"/>
      <c r="N1918" t="s">
        <v>1969</v>
      </c>
      <c r="R1918">
        <v>1917</v>
      </c>
    </row>
    <row r="1919" spans="1:18" ht="14.25" thickTop="1" thickBot="1" x14ac:dyDescent="0.25">
      <c r="B1919" t="s">
        <v>55</v>
      </c>
      <c r="C1919" s="9">
        <v>200</v>
      </c>
      <c r="D1919" t="s">
        <v>334</v>
      </c>
      <c r="K1919" s="12"/>
      <c r="N1919" t="s">
        <v>1969</v>
      </c>
      <c r="R1919">
        <v>1918</v>
      </c>
    </row>
    <row r="1920" spans="1:18" ht="13.5" thickTop="1" x14ac:dyDescent="0.2">
      <c r="N1920" t="s">
        <v>1969</v>
      </c>
      <c r="R1920">
        <v>1919</v>
      </c>
    </row>
    <row r="1921" spans="1:18" x14ac:dyDescent="0.2">
      <c r="C1921" s="487" t="s">
        <v>284</v>
      </c>
      <c r="D1921" s="488"/>
      <c r="E1921" s="489" t="s">
        <v>285</v>
      </c>
      <c r="F1921" s="487"/>
      <c r="G1921" s="490" t="s">
        <v>286</v>
      </c>
      <c r="H1921" s="491"/>
      <c r="I1921" s="20" t="s">
        <v>287</v>
      </c>
      <c r="J1921" s="21"/>
      <c r="K1921" s="39" t="s">
        <v>288</v>
      </c>
      <c r="N1921" t="s">
        <v>1969</v>
      </c>
      <c r="R1921">
        <v>1920</v>
      </c>
    </row>
    <row r="1922" spans="1:18" ht="15.75" thickBot="1" x14ac:dyDescent="0.3">
      <c r="A1922" s="1">
        <v>619</v>
      </c>
      <c r="B1922" t="s">
        <v>2359</v>
      </c>
      <c r="C1922" s="16">
        <v>100</v>
      </c>
      <c r="D1922" s="7" t="s">
        <v>179</v>
      </c>
      <c r="E1922" s="37">
        <f>G1922*C1918</f>
        <v>0</v>
      </c>
      <c r="F1922" s="3" t="s">
        <v>179</v>
      </c>
      <c r="G1922" s="36"/>
      <c r="H1922" s="3" t="s">
        <v>179</v>
      </c>
      <c r="I1922" s="23">
        <f>E1922*C1919</f>
        <v>0</v>
      </c>
      <c r="J1922" s="10" t="s">
        <v>61</v>
      </c>
      <c r="K1922" s="15">
        <f t="shared" ref="K1922:K1931" si="21">I1922/C1922</f>
        <v>0</v>
      </c>
      <c r="N1922" t="s">
        <v>1969</v>
      </c>
      <c r="R1922">
        <v>1921</v>
      </c>
    </row>
    <row r="1923" spans="1:18" ht="16.5" thickTop="1" thickBot="1" x14ac:dyDescent="0.3">
      <c r="A1923" s="1">
        <v>620</v>
      </c>
      <c r="B1923" t="s">
        <v>2361</v>
      </c>
      <c r="C1923" s="16">
        <v>100</v>
      </c>
      <c r="D1923" s="7" t="s">
        <v>179</v>
      </c>
      <c r="E1923" s="37">
        <f>G1923*C1918</f>
        <v>0</v>
      </c>
      <c r="F1923" s="3" t="s">
        <v>179</v>
      </c>
      <c r="G1923" s="36"/>
      <c r="H1923" s="3" t="s">
        <v>179</v>
      </c>
      <c r="I1923" s="23">
        <f>E1923*C1919</f>
        <v>0</v>
      </c>
      <c r="J1923" s="10" t="s">
        <v>61</v>
      </c>
      <c r="K1923" s="15">
        <f t="shared" si="21"/>
        <v>0</v>
      </c>
      <c r="N1923" t="s">
        <v>1969</v>
      </c>
      <c r="R1923">
        <v>1922</v>
      </c>
    </row>
    <row r="1924" spans="1:18" ht="16.5" thickTop="1" thickBot="1" x14ac:dyDescent="0.3">
      <c r="A1924" s="1">
        <v>621</v>
      </c>
      <c r="B1924" t="s">
        <v>2363</v>
      </c>
      <c r="C1924" s="16">
        <v>100</v>
      </c>
      <c r="D1924" s="7" t="s">
        <v>179</v>
      </c>
      <c r="E1924" s="37">
        <f>G1924*C1918</f>
        <v>0</v>
      </c>
      <c r="F1924" s="3" t="s">
        <v>179</v>
      </c>
      <c r="G1924" s="36"/>
      <c r="H1924" s="3" t="s">
        <v>179</v>
      </c>
      <c r="I1924" s="23">
        <f>E1924*C1919</f>
        <v>0</v>
      </c>
      <c r="J1924" s="10" t="s">
        <v>61</v>
      </c>
      <c r="K1924" s="15">
        <f t="shared" si="21"/>
        <v>0</v>
      </c>
      <c r="N1924" t="s">
        <v>1969</v>
      </c>
      <c r="R1924">
        <v>1923</v>
      </c>
    </row>
    <row r="1925" spans="1:18" ht="16.5" thickTop="1" thickBot="1" x14ac:dyDescent="0.3">
      <c r="A1925" s="1">
        <v>622</v>
      </c>
      <c r="B1925" t="s">
        <v>2364</v>
      </c>
      <c r="C1925" s="16">
        <v>100</v>
      </c>
      <c r="D1925" s="7" t="s">
        <v>179</v>
      </c>
      <c r="E1925" s="37">
        <f>G1925*C1918</f>
        <v>0</v>
      </c>
      <c r="F1925" s="3" t="s">
        <v>179</v>
      </c>
      <c r="G1925" s="36"/>
      <c r="H1925" s="3" t="s">
        <v>179</v>
      </c>
      <c r="I1925" s="23">
        <f>E1925*C1919</f>
        <v>0</v>
      </c>
      <c r="J1925" s="10" t="s">
        <v>61</v>
      </c>
      <c r="K1925" s="15">
        <f t="shared" si="21"/>
        <v>0</v>
      </c>
      <c r="N1925" t="s">
        <v>1969</v>
      </c>
      <c r="R1925">
        <v>1924</v>
      </c>
    </row>
    <row r="1926" spans="1:18" ht="16.5" thickTop="1" thickBot="1" x14ac:dyDescent="0.3">
      <c r="A1926" s="1">
        <v>623</v>
      </c>
      <c r="B1926" t="s">
        <v>2366</v>
      </c>
      <c r="C1926" s="16">
        <v>100</v>
      </c>
      <c r="D1926" s="7" t="s">
        <v>179</v>
      </c>
      <c r="E1926" s="37">
        <f>G1926*C1918</f>
        <v>0</v>
      </c>
      <c r="F1926" s="3" t="s">
        <v>179</v>
      </c>
      <c r="G1926" s="36"/>
      <c r="H1926" s="3" t="s">
        <v>179</v>
      </c>
      <c r="I1926" s="23">
        <f>E1926*C1919</f>
        <v>0</v>
      </c>
      <c r="J1926" s="10" t="s">
        <v>61</v>
      </c>
      <c r="K1926" s="15">
        <f t="shared" si="21"/>
        <v>0</v>
      </c>
      <c r="N1926" t="s">
        <v>1969</v>
      </c>
      <c r="R1926">
        <v>1925</v>
      </c>
    </row>
    <row r="1927" spans="1:18" ht="16.5" thickTop="1" thickBot="1" x14ac:dyDescent="0.3">
      <c r="A1927" s="1">
        <v>624</v>
      </c>
      <c r="B1927" t="s">
        <v>2368</v>
      </c>
      <c r="C1927" s="16">
        <v>100</v>
      </c>
      <c r="D1927" s="7" t="s">
        <v>179</v>
      </c>
      <c r="E1927" s="37">
        <f>G1927*C1918</f>
        <v>0</v>
      </c>
      <c r="F1927" s="3" t="s">
        <v>179</v>
      </c>
      <c r="G1927" s="36"/>
      <c r="H1927" s="3" t="s">
        <v>179</v>
      </c>
      <c r="I1927" s="23">
        <f>E1927*C1919</f>
        <v>0</v>
      </c>
      <c r="J1927" s="10" t="s">
        <v>61</v>
      </c>
      <c r="K1927" s="15">
        <f t="shared" si="21"/>
        <v>0</v>
      </c>
      <c r="N1927" t="s">
        <v>1969</v>
      </c>
      <c r="R1927">
        <v>1926</v>
      </c>
    </row>
    <row r="1928" spans="1:18" ht="16.5" thickTop="1" thickBot="1" x14ac:dyDescent="0.3">
      <c r="A1928" s="226">
        <v>625</v>
      </c>
      <c r="B1928" s="227" t="s">
        <v>2370</v>
      </c>
      <c r="C1928" s="16">
        <v>100</v>
      </c>
      <c r="D1928" s="7" t="s">
        <v>179</v>
      </c>
      <c r="E1928" s="37">
        <f>G1928*C1918</f>
        <v>8</v>
      </c>
      <c r="F1928" s="3" t="s">
        <v>179</v>
      </c>
      <c r="G1928" s="228">
        <v>0.8</v>
      </c>
      <c r="H1928" s="3" t="s">
        <v>179</v>
      </c>
      <c r="I1928" s="23">
        <f>E1928*C1919</f>
        <v>1600</v>
      </c>
      <c r="J1928" s="10" t="s">
        <v>61</v>
      </c>
      <c r="K1928" s="15">
        <f t="shared" si="21"/>
        <v>16</v>
      </c>
      <c r="N1928" t="s">
        <v>1969</v>
      </c>
      <c r="R1928">
        <v>1927</v>
      </c>
    </row>
    <row r="1929" spans="1:18" ht="16.5" thickTop="1" thickBot="1" x14ac:dyDescent="0.3">
      <c r="A1929" s="1">
        <v>626</v>
      </c>
      <c r="B1929" t="s">
        <v>2372</v>
      </c>
      <c r="C1929" s="16">
        <v>100</v>
      </c>
      <c r="D1929" s="7" t="s">
        <v>179</v>
      </c>
      <c r="E1929" s="37">
        <f>G1929*C1918</f>
        <v>0</v>
      </c>
      <c r="F1929" s="3" t="s">
        <v>179</v>
      </c>
      <c r="G1929" s="36"/>
      <c r="H1929" s="3" t="s">
        <v>179</v>
      </c>
      <c r="I1929" s="23">
        <f>E1929*C1919</f>
        <v>0</v>
      </c>
      <c r="J1929" s="10" t="s">
        <v>61</v>
      </c>
      <c r="K1929" s="15">
        <f t="shared" si="21"/>
        <v>0</v>
      </c>
      <c r="N1929" t="s">
        <v>1969</v>
      </c>
      <c r="R1929">
        <v>1928</v>
      </c>
    </row>
    <row r="1930" spans="1:18" ht="16.5" thickTop="1" thickBot="1" x14ac:dyDescent="0.3">
      <c r="A1930" s="226">
        <v>627</v>
      </c>
      <c r="B1930" s="227" t="s">
        <v>2375</v>
      </c>
      <c r="C1930" s="16">
        <v>100</v>
      </c>
      <c r="D1930" s="7" t="s">
        <v>179</v>
      </c>
      <c r="E1930" s="37">
        <f>G1930*C1918</f>
        <v>8</v>
      </c>
      <c r="F1930" s="3" t="s">
        <v>179</v>
      </c>
      <c r="G1930" s="36">
        <v>0.8</v>
      </c>
      <c r="H1930" s="3" t="s">
        <v>179</v>
      </c>
      <c r="I1930" s="23">
        <f>E1930*C1919</f>
        <v>1600</v>
      </c>
      <c r="J1930" s="10" t="s">
        <v>61</v>
      </c>
      <c r="K1930" s="15">
        <f t="shared" si="21"/>
        <v>16</v>
      </c>
      <c r="N1930" t="s">
        <v>1969</v>
      </c>
      <c r="R1930">
        <v>1929</v>
      </c>
    </row>
    <row r="1931" spans="1:18" ht="16.5" thickTop="1" thickBot="1" x14ac:dyDescent="0.3">
      <c r="A1931" s="1">
        <v>628</v>
      </c>
      <c r="B1931" t="s">
        <v>2377</v>
      </c>
      <c r="C1931" s="16">
        <v>100</v>
      </c>
      <c r="D1931" s="7" t="s">
        <v>179</v>
      </c>
      <c r="E1931" s="37">
        <f>G1931*C1918</f>
        <v>0</v>
      </c>
      <c r="F1931" s="3" t="s">
        <v>179</v>
      </c>
      <c r="G1931" s="36"/>
      <c r="H1931" s="3" t="s">
        <v>179</v>
      </c>
      <c r="I1931" s="23">
        <f>E1931*C1919</f>
        <v>0</v>
      </c>
      <c r="J1931" s="10" t="s">
        <v>61</v>
      </c>
      <c r="K1931" s="15">
        <f t="shared" si="21"/>
        <v>0</v>
      </c>
      <c r="N1931" t="s">
        <v>1969</v>
      </c>
      <c r="R1931">
        <v>1930</v>
      </c>
    </row>
    <row r="1932" spans="1:18" ht="16.5" thickTop="1" thickBot="1" x14ac:dyDescent="0.3">
      <c r="A1932" s="1">
        <v>629</v>
      </c>
      <c r="B1932" t="s">
        <v>2379</v>
      </c>
      <c r="C1932" s="16">
        <v>100</v>
      </c>
      <c r="D1932" s="7" t="s">
        <v>179</v>
      </c>
      <c r="E1932" s="37">
        <f>G1932*C1918</f>
        <v>0</v>
      </c>
      <c r="F1932" s="3" t="s">
        <v>179</v>
      </c>
      <c r="G1932" s="36"/>
      <c r="H1932" s="3" t="s">
        <v>179</v>
      </c>
      <c r="I1932" s="23">
        <f>E1932*C1919</f>
        <v>0</v>
      </c>
      <c r="J1932" s="10" t="s">
        <v>61</v>
      </c>
      <c r="K1932" s="15">
        <f t="shared" ref="K1932:K1937" si="22">I1932/C1932</f>
        <v>0</v>
      </c>
      <c r="N1932" t="s">
        <v>1969</v>
      </c>
      <c r="R1932">
        <v>1931</v>
      </c>
    </row>
    <row r="1933" spans="1:18" ht="16.5" thickTop="1" thickBot="1" x14ac:dyDescent="0.3">
      <c r="A1933" s="1">
        <v>630</v>
      </c>
      <c r="B1933" t="s">
        <v>2381</v>
      </c>
      <c r="C1933" s="16">
        <v>100</v>
      </c>
      <c r="D1933" s="7" t="s">
        <v>179</v>
      </c>
      <c r="E1933" s="37">
        <f>G1933*C1918</f>
        <v>0</v>
      </c>
      <c r="F1933" s="3" t="s">
        <v>179</v>
      </c>
      <c r="G1933" s="36"/>
      <c r="H1933" s="3" t="s">
        <v>179</v>
      </c>
      <c r="I1933" s="23">
        <f>E1933*C1919</f>
        <v>0</v>
      </c>
      <c r="J1933" s="10" t="s">
        <v>61</v>
      </c>
      <c r="K1933" s="15">
        <f t="shared" si="22"/>
        <v>0</v>
      </c>
      <c r="N1933" t="s">
        <v>1969</v>
      </c>
      <c r="R1933">
        <v>1932</v>
      </c>
    </row>
    <row r="1934" spans="1:18" ht="16.5" thickTop="1" thickBot="1" x14ac:dyDescent="0.3">
      <c r="A1934" s="1">
        <v>631</v>
      </c>
      <c r="B1934" t="s">
        <v>2383</v>
      </c>
      <c r="C1934" s="16">
        <v>100</v>
      </c>
      <c r="D1934" s="7" t="s">
        <v>179</v>
      </c>
      <c r="E1934" s="37">
        <f>G1934*C1918</f>
        <v>0</v>
      </c>
      <c r="F1934" s="3" t="s">
        <v>179</v>
      </c>
      <c r="G1934" s="36"/>
      <c r="H1934" s="3" t="s">
        <v>179</v>
      </c>
      <c r="I1934" s="23">
        <f>E1934*C1919</f>
        <v>0</v>
      </c>
      <c r="J1934" s="10" t="s">
        <v>61</v>
      </c>
      <c r="K1934" s="15">
        <f t="shared" si="22"/>
        <v>0</v>
      </c>
      <c r="N1934" t="s">
        <v>1969</v>
      </c>
      <c r="R1934">
        <v>1933</v>
      </c>
    </row>
    <row r="1935" spans="1:18" ht="16.5" thickTop="1" thickBot="1" x14ac:dyDescent="0.3">
      <c r="A1935" s="1">
        <v>632</v>
      </c>
      <c r="B1935" t="s">
        <v>2385</v>
      </c>
      <c r="C1935" s="16">
        <v>100</v>
      </c>
      <c r="D1935" s="7" t="s">
        <v>179</v>
      </c>
      <c r="E1935" s="37">
        <f>G1935*C1918</f>
        <v>0</v>
      </c>
      <c r="F1935" s="3" t="s">
        <v>179</v>
      </c>
      <c r="G1935" s="36"/>
      <c r="H1935" s="3" t="s">
        <v>179</v>
      </c>
      <c r="I1935" s="23">
        <f>E1935*C1919</f>
        <v>0</v>
      </c>
      <c r="J1935" s="10" t="s">
        <v>61</v>
      </c>
      <c r="K1935" s="15">
        <f t="shared" si="22"/>
        <v>0</v>
      </c>
      <c r="N1935" t="s">
        <v>1969</v>
      </c>
      <c r="R1935">
        <v>1934</v>
      </c>
    </row>
    <row r="1936" spans="1:18" ht="16.5" thickTop="1" thickBot="1" x14ac:dyDescent="0.3">
      <c r="A1936" s="226">
        <v>633</v>
      </c>
      <c r="B1936" s="227" t="s">
        <v>2387</v>
      </c>
      <c r="C1936" s="16">
        <v>100</v>
      </c>
      <c r="D1936" s="7" t="s">
        <v>179</v>
      </c>
      <c r="E1936" s="37">
        <f>G1936*C1918</f>
        <v>1</v>
      </c>
      <c r="F1936" s="3" t="s">
        <v>179</v>
      </c>
      <c r="G1936" s="36">
        <v>0.1</v>
      </c>
      <c r="H1936" s="3" t="s">
        <v>179</v>
      </c>
      <c r="I1936" s="23">
        <f>E1936*C1919</f>
        <v>200</v>
      </c>
      <c r="J1936" s="10" t="s">
        <v>61</v>
      </c>
      <c r="K1936" s="15">
        <f t="shared" si="22"/>
        <v>2</v>
      </c>
      <c r="N1936" t="s">
        <v>1969</v>
      </c>
      <c r="R1936">
        <v>1935</v>
      </c>
    </row>
    <row r="1937" spans="1:18" ht="16.5" thickTop="1" thickBot="1" x14ac:dyDescent="0.3">
      <c r="A1937" s="226">
        <v>634</v>
      </c>
      <c r="B1937" s="227" t="s">
        <v>2389</v>
      </c>
      <c r="C1937" s="16">
        <v>100</v>
      </c>
      <c r="D1937" s="7" t="s">
        <v>179</v>
      </c>
      <c r="E1937" s="37">
        <f>G1937*C1918</f>
        <v>1</v>
      </c>
      <c r="F1937" s="3" t="s">
        <v>179</v>
      </c>
      <c r="G1937" s="36">
        <v>0.1</v>
      </c>
      <c r="H1937" s="3" t="s">
        <v>179</v>
      </c>
      <c r="I1937" s="23">
        <f>E1937*C1919</f>
        <v>200</v>
      </c>
      <c r="J1937" s="10" t="s">
        <v>61</v>
      </c>
      <c r="K1937" s="15">
        <f t="shared" si="22"/>
        <v>2</v>
      </c>
      <c r="N1937" t="s">
        <v>1969</v>
      </c>
      <c r="R1937">
        <v>1936</v>
      </c>
    </row>
    <row r="1938" spans="1:18" ht="15.75" thickTop="1" x14ac:dyDescent="0.25">
      <c r="B1938" t="s">
        <v>180</v>
      </c>
      <c r="D1938" s="3"/>
      <c r="F1938" s="3"/>
      <c r="H1938" s="3"/>
      <c r="I1938" s="2"/>
      <c r="J1938" s="6"/>
      <c r="K1938" s="8">
        <f>C1919-SUM(K1922:K1937)</f>
        <v>164</v>
      </c>
      <c r="N1938" t="s">
        <v>1969</v>
      </c>
      <c r="R1938">
        <v>1937</v>
      </c>
    </row>
    <row r="1939" spans="1:18" ht="13.5" thickBot="1" x14ac:dyDescent="0.25">
      <c r="A1939" s="34"/>
      <c r="B1939" s="13"/>
      <c r="C1939" s="13"/>
      <c r="D1939" s="13"/>
      <c r="E1939" s="13"/>
      <c r="F1939" s="13"/>
      <c r="G1939" s="13"/>
      <c r="H1939" s="13"/>
      <c r="I1939" s="13"/>
      <c r="J1939" s="13"/>
      <c r="K1939" s="13"/>
      <c r="L1939" s="13"/>
      <c r="M1939" s="13"/>
      <c r="N1939" t="s">
        <v>1969</v>
      </c>
      <c r="R1939">
        <v>1938</v>
      </c>
    </row>
    <row r="1940" spans="1:18" ht="17.25" thickTop="1" thickBot="1" x14ac:dyDescent="0.3">
      <c r="A1940" s="30">
        <v>183</v>
      </c>
      <c r="B1940" s="30"/>
      <c r="G1940" t="s">
        <v>333</v>
      </c>
      <c r="J1940" s="33">
        <v>25</v>
      </c>
      <c r="K1940" t="s">
        <v>334</v>
      </c>
      <c r="L1940" s="79">
        <f>J1940/C1941</f>
        <v>2.5</v>
      </c>
      <c r="N1940" t="s">
        <v>1969</v>
      </c>
      <c r="R1940">
        <v>1939</v>
      </c>
    </row>
    <row r="1941" spans="1:18" ht="16.5" thickTop="1" thickBot="1" x14ac:dyDescent="0.25">
      <c r="A1941" s="1">
        <f>A1940</f>
        <v>183</v>
      </c>
      <c r="B1941" s="27" t="s">
        <v>2392</v>
      </c>
      <c r="C1941" s="35">
        <v>10</v>
      </c>
      <c r="D1941" t="s">
        <v>63</v>
      </c>
      <c r="G1941" t="s">
        <v>332</v>
      </c>
      <c r="J1941">
        <f>C1942/(J1940/C1941)</f>
        <v>80</v>
      </c>
      <c r="K1941" s="11"/>
      <c r="N1941" t="s">
        <v>1969</v>
      </c>
      <c r="R1941">
        <v>1940</v>
      </c>
    </row>
    <row r="1942" spans="1:18" ht="14.25" thickTop="1" thickBot="1" x14ac:dyDescent="0.25">
      <c r="B1942" t="s">
        <v>55</v>
      </c>
      <c r="C1942" s="9">
        <v>200</v>
      </c>
      <c r="D1942" t="s">
        <v>334</v>
      </c>
      <c r="K1942" s="12"/>
      <c r="N1942" t="s">
        <v>1969</v>
      </c>
      <c r="R1942">
        <v>1941</v>
      </c>
    </row>
    <row r="1943" spans="1:18" ht="13.5" thickTop="1" x14ac:dyDescent="0.2">
      <c r="N1943" t="s">
        <v>1969</v>
      </c>
      <c r="R1943">
        <v>1942</v>
      </c>
    </row>
    <row r="1944" spans="1:18" x14ac:dyDescent="0.2">
      <c r="C1944" s="487" t="s">
        <v>284</v>
      </c>
      <c r="D1944" s="488"/>
      <c r="E1944" s="489" t="s">
        <v>285</v>
      </c>
      <c r="F1944" s="487"/>
      <c r="G1944" s="490" t="s">
        <v>286</v>
      </c>
      <c r="H1944" s="491"/>
      <c r="I1944" s="20" t="s">
        <v>287</v>
      </c>
      <c r="J1944" s="21"/>
      <c r="K1944" s="39" t="s">
        <v>288</v>
      </c>
      <c r="N1944" t="s">
        <v>1969</v>
      </c>
      <c r="R1944">
        <v>1943</v>
      </c>
    </row>
    <row r="1945" spans="1:18" ht="15.75" thickBot="1" x14ac:dyDescent="0.3">
      <c r="A1945" s="1">
        <v>619</v>
      </c>
      <c r="B1945" t="s">
        <v>2359</v>
      </c>
      <c r="C1945" s="16">
        <v>100</v>
      </c>
      <c r="D1945" s="7" t="s">
        <v>179</v>
      </c>
      <c r="E1945" s="37">
        <f>G1945*C1941</f>
        <v>0</v>
      </c>
      <c r="F1945" s="3" t="s">
        <v>179</v>
      </c>
      <c r="G1945" s="36"/>
      <c r="H1945" s="3" t="s">
        <v>179</v>
      </c>
      <c r="I1945" s="23">
        <f>E1945*C1942</f>
        <v>0</v>
      </c>
      <c r="J1945" s="10" t="s">
        <v>61</v>
      </c>
      <c r="K1945" s="15">
        <f t="shared" ref="K1945:K1954" si="23">I1945/C1945</f>
        <v>0</v>
      </c>
      <c r="N1945" t="s">
        <v>1969</v>
      </c>
      <c r="R1945">
        <v>1944</v>
      </c>
    </row>
    <row r="1946" spans="1:18" ht="16.5" thickTop="1" thickBot="1" x14ac:dyDescent="0.3">
      <c r="A1946" s="1">
        <v>620</v>
      </c>
      <c r="B1946" t="s">
        <v>2361</v>
      </c>
      <c r="C1946" s="16">
        <v>100</v>
      </c>
      <c r="D1946" s="7" t="s">
        <v>179</v>
      </c>
      <c r="E1946" s="37">
        <f>G1946*C1941</f>
        <v>0</v>
      </c>
      <c r="F1946" s="3" t="s">
        <v>179</v>
      </c>
      <c r="G1946" s="36"/>
      <c r="H1946" s="3" t="s">
        <v>179</v>
      </c>
      <c r="I1946" s="23">
        <f>E1946*C1942</f>
        <v>0</v>
      </c>
      <c r="J1946" s="10" t="s">
        <v>61</v>
      </c>
      <c r="K1946" s="15">
        <f t="shared" si="23"/>
        <v>0</v>
      </c>
      <c r="N1946" t="s">
        <v>1969</v>
      </c>
      <c r="R1946">
        <v>1945</v>
      </c>
    </row>
    <row r="1947" spans="1:18" ht="16.5" thickTop="1" thickBot="1" x14ac:dyDescent="0.3">
      <c r="A1947" s="1">
        <v>621</v>
      </c>
      <c r="B1947" t="s">
        <v>2363</v>
      </c>
      <c r="C1947" s="16">
        <v>100</v>
      </c>
      <c r="D1947" s="7" t="s">
        <v>179</v>
      </c>
      <c r="E1947" s="37">
        <f>G1947*C1941</f>
        <v>0</v>
      </c>
      <c r="F1947" s="3" t="s">
        <v>179</v>
      </c>
      <c r="G1947" s="36"/>
      <c r="H1947" s="3" t="s">
        <v>179</v>
      </c>
      <c r="I1947" s="23">
        <f>E1947*C1942</f>
        <v>0</v>
      </c>
      <c r="J1947" s="10" t="s">
        <v>61</v>
      </c>
      <c r="K1947" s="15">
        <f t="shared" si="23"/>
        <v>0</v>
      </c>
      <c r="N1947" t="s">
        <v>1969</v>
      </c>
      <c r="R1947">
        <v>1946</v>
      </c>
    </row>
    <row r="1948" spans="1:18" ht="16.5" thickTop="1" thickBot="1" x14ac:dyDescent="0.3">
      <c r="A1948" s="1">
        <v>622</v>
      </c>
      <c r="B1948" t="s">
        <v>2364</v>
      </c>
      <c r="C1948" s="16">
        <v>100</v>
      </c>
      <c r="D1948" s="7" t="s">
        <v>179</v>
      </c>
      <c r="E1948" s="37">
        <f>G1948*C1941</f>
        <v>0</v>
      </c>
      <c r="F1948" s="3" t="s">
        <v>179</v>
      </c>
      <c r="G1948" s="36"/>
      <c r="H1948" s="3" t="s">
        <v>179</v>
      </c>
      <c r="I1948" s="23">
        <f>E1948*C1942</f>
        <v>0</v>
      </c>
      <c r="J1948" s="10" t="s">
        <v>61</v>
      </c>
      <c r="K1948" s="15">
        <f t="shared" si="23"/>
        <v>0</v>
      </c>
      <c r="N1948" t="s">
        <v>1969</v>
      </c>
      <c r="R1948">
        <v>1947</v>
      </c>
    </row>
    <row r="1949" spans="1:18" ht="16.5" thickTop="1" thickBot="1" x14ac:dyDescent="0.3">
      <c r="A1949" s="1">
        <v>623</v>
      </c>
      <c r="B1949" t="s">
        <v>2366</v>
      </c>
      <c r="C1949" s="16">
        <v>100</v>
      </c>
      <c r="D1949" s="7" t="s">
        <v>179</v>
      </c>
      <c r="E1949" s="37">
        <f>G1949*C1941</f>
        <v>0</v>
      </c>
      <c r="F1949" s="3" t="s">
        <v>179</v>
      </c>
      <c r="G1949" s="36"/>
      <c r="H1949" s="3" t="s">
        <v>179</v>
      </c>
      <c r="I1949" s="23">
        <f>E1949*C1942</f>
        <v>0</v>
      </c>
      <c r="J1949" s="10" t="s">
        <v>61</v>
      </c>
      <c r="K1949" s="15">
        <f t="shared" si="23"/>
        <v>0</v>
      </c>
      <c r="N1949" t="s">
        <v>1969</v>
      </c>
      <c r="R1949">
        <v>1948</v>
      </c>
    </row>
    <row r="1950" spans="1:18" ht="16.5" thickTop="1" thickBot="1" x14ac:dyDescent="0.3">
      <c r="A1950" s="1">
        <v>624</v>
      </c>
      <c r="B1950" t="s">
        <v>2368</v>
      </c>
      <c r="C1950" s="16">
        <v>100</v>
      </c>
      <c r="D1950" s="7" t="s">
        <v>179</v>
      </c>
      <c r="E1950" s="37">
        <f>G1950*C1941</f>
        <v>0</v>
      </c>
      <c r="F1950" s="3" t="s">
        <v>179</v>
      </c>
      <c r="G1950" s="36"/>
      <c r="H1950" s="3" t="s">
        <v>179</v>
      </c>
      <c r="I1950" s="23">
        <f>E1950*C1942</f>
        <v>0</v>
      </c>
      <c r="J1950" s="10" t="s">
        <v>61</v>
      </c>
      <c r="K1950" s="15">
        <f t="shared" si="23"/>
        <v>0</v>
      </c>
      <c r="N1950" t="s">
        <v>1969</v>
      </c>
      <c r="R1950">
        <v>1949</v>
      </c>
    </row>
    <row r="1951" spans="1:18" ht="16.5" thickTop="1" thickBot="1" x14ac:dyDescent="0.3">
      <c r="A1951" s="226">
        <v>625</v>
      </c>
      <c r="B1951" s="227" t="s">
        <v>2370</v>
      </c>
      <c r="C1951" s="16">
        <v>100</v>
      </c>
      <c r="D1951" s="7" t="s">
        <v>179</v>
      </c>
      <c r="E1951" s="37">
        <f>G1951*C1941</f>
        <v>8</v>
      </c>
      <c r="F1951" s="3" t="s">
        <v>179</v>
      </c>
      <c r="G1951" s="228">
        <v>0.8</v>
      </c>
      <c r="H1951" s="3" t="s">
        <v>179</v>
      </c>
      <c r="I1951" s="23">
        <f>E1951*C1942</f>
        <v>1600</v>
      </c>
      <c r="J1951" s="10" t="s">
        <v>61</v>
      </c>
      <c r="K1951" s="15">
        <f t="shared" si="23"/>
        <v>16</v>
      </c>
      <c r="N1951" t="s">
        <v>1969</v>
      </c>
      <c r="R1951">
        <v>1950</v>
      </c>
    </row>
    <row r="1952" spans="1:18" ht="16.5" thickTop="1" thickBot="1" x14ac:dyDescent="0.3">
      <c r="A1952" s="1">
        <v>626</v>
      </c>
      <c r="B1952" t="s">
        <v>2372</v>
      </c>
      <c r="C1952" s="16">
        <v>100</v>
      </c>
      <c r="D1952" s="7" t="s">
        <v>179</v>
      </c>
      <c r="E1952" s="37">
        <f>G1952*C1941</f>
        <v>0</v>
      </c>
      <c r="F1952" s="3" t="s">
        <v>179</v>
      </c>
      <c r="G1952" s="36"/>
      <c r="H1952" s="3" t="s">
        <v>179</v>
      </c>
      <c r="I1952" s="23">
        <f>E1952*C1942</f>
        <v>0</v>
      </c>
      <c r="J1952" s="10" t="s">
        <v>61</v>
      </c>
      <c r="K1952" s="15">
        <f t="shared" si="23"/>
        <v>0</v>
      </c>
      <c r="N1952" t="s">
        <v>1969</v>
      </c>
      <c r="R1952">
        <v>1951</v>
      </c>
    </row>
    <row r="1953" spans="1:18" ht="16.5" thickTop="1" thickBot="1" x14ac:dyDescent="0.3">
      <c r="A1953" s="226">
        <v>627</v>
      </c>
      <c r="B1953" s="227" t="s">
        <v>2375</v>
      </c>
      <c r="C1953" s="16">
        <v>100</v>
      </c>
      <c r="D1953" s="7" t="s">
        <v>179</v>
      </c>
      <c r="E1953" s="37">
        <f>G1953*C1941</f>
        <v>8</v>
      </c>
      <c r="F1953" s="3" t="s">
        <v>179</v>
      </c>
      <c r="G1953" s="36">
        <v>0.8</v>
      </c>
      <c r="H1953" s="3" t="s">
        <v>179</v>
      </c>
      <c r="I1953" s="23">
        <f>E1953*C1942</f>
        <v>1600</v>
      </c>
      <c r="J1953" s="10" t="s">
        <v>61</v>
      </c>
      <c r="K1953" s="15">
        <f t="shared" si="23"/>
        <v>16</v>
      </c>
      <c r="N1953" t="s">
        <v>1969</v>
      </c>
      <c r="R1953">
        <v>1952</v>
      </c>
    </row>
    <row r="1954" spans="1:18" ht="16.5" thickTop="1" thickBot="1" x14ac:dyDescent="0.3">
      <c r="A1954" s="1">
        <v>628</v>
      </c>
      <c r="B1954" t="s">
        <v>2377</v>
      </c>
      <c r="C1954" s="16">
        <v>100</v>
      </c>
      <c r="D1954" s="7" t="s">
        <v>179</v>
      </c>
      <c r="E1954" s="37">
        <f>G1954*C1941</f>
        <v>0</v>
      </c>
      <c r="F1954" s="3" t="s">
        <v>179</v>
      </c>
      <c r="G1954" s="36"/>
      <c r="H1954" s="3" t="s">
        <v>179</v>
      </c>
      <c r="I1954" s="23">
        <f>E1954*C1942</f>
        <v>0</v>
      </c>
      <c r="J1954" s="10" t="s">
        <v>61</v>
      </c>
      <c r="K1954" s="15">
        <f t="shared" si="23"/>
        <v>0</v>
      </c>
      <c r="N1954" t="s">
        <v>1969</v>
      </c>
      <c r="R1954">
        <v>1953</v>
      </c>
    </row>
    <row r="1955" spans="1:18" ht="16.5" thickTop="1" thickBot="1" x14ac:dyDescent="0.3">
      <c r="A1955" s="1">
        <v>629</v>
      </c>
      <c r="B1955" t="s">
        <v>2379</v>
      </c>
      <c r="C1955" s="16">
        <v>100</v>
      </c>
      <c r="D1955" s="7" t="s">
        <v>179</v>
      </c>
      <c r="E1955" s="37">
        <f>G1955*C1941</f>
        <v>0</v>
      </c>
      <c r="F1955" s="3" t="s">
        <v>179</v>
      </c>
      <c r="G1955" s="36"/>
      <c r="H1955" s="3" t="s">
        <v>179</v>
      </c>
      <c r="I1955" s="23">
        <f>E1955*C1942</f>
        <v>0</v>
      </c>
      <c r="J1955" s="10" t="s">
        <v>61</v>
      </c>
      <c r="K1955" s="15">
        <f t="shared" ref="K1955:K1960" si="24">I1955/C1955</f>
        <v>0</v>
      </c>
      <c r="N1955" t="s">
        <v>1969</v>
      </c>
      <c r="R1955">
        <v>1954</v>
      </c>
    </row>
    <row r="1956" spans="1:18" ht="16.5" thickTop="1" thickBot="1" x14ac:dyDescent="0.3">
      <c r="A1956" s="1">
        <v>630</v>
      </c>
      <c r="B1956" t="s">
        <v>2381</v>
      </c>
      <c r="C1956" s="16">
        <v>100</v>
      </c>
      <c r="D1956" s="7" t="s">
        <v>179</v>
      </c>
      <c r="E1956" s="37">
        <f>G1956*C1941</f>
        <v>0</v>
      </c>
      <c r="F1956" s="3" t="s">
        <v>179</v>
      </c>
      <c r="G1956" s="36"/>
      <c r="H1956" s="3" t="s">
        <v>179</v>
      </c>
      <c r="I1956" s="23">
        <f>E1956*C1942</f>
        <v>0</v>
      </c>
      <c r="J1956" s="10" t="s">
        <v>61</v>
      </c>
      <c r="K1956" s="15">
        <f t="shared" si="24"/>
        <v>0</v>
      </c>
      <c r="N1956" t="s">
        <v>1969</v>
      </c>
      <c r="R1956">
        <v>1955</v>
      </c>
    </row>
    <row r="1957" spans="1:18" ht="16.5" thickTop="1" thickBot="1" x14ac:dyDescent="0.3">
      <c r="A1957" s="1">
        <v>631</v>
      </c>
      <c r="B1957" t="s">
        <v>2383</v>
      </c>
      <c r="C1957" s="16">
        <v>100</v>
      </c>
      <c r="D1957" s="7" t="s">
        <v>179</v>
      </c>
      <c r="E1957" s="37">
        <f>G1957*C1941</f>
        <v>0</v>
      </c>
      <c r="F1957" s="3" t="s">
        <v>179</v>
      </c>
      <c r="G1957" s="36"/>
      <c r="H1957" s="3" t="s">
        <v>179</v>
      </c>
      <c r="I1957" s="23">
        <f>E1957*C1942</f>
        <v>0</v>
      </c>
      <c r="J1957" s="10" t="s">
        <v>61</v>
      </c>
      <c r="K1957" s="15">
        <f t="shared" si="24"/>
        <v>0</v>
      </c>
      <c r="N1957" t="s">
        <v>1969</v>
      </c>
      <c r="R1957">
        <v>1956</v>
      </c>
    </row>
    <row r="1958" spans="1:18" ht="16.5" thickTop="1" thickBot="1" x14ac:dyDescent="0.3">
      <c r="A1958" s="1">
        <v>632</v>
      </c>
      <c r="B1958" t="s">
        <v>2385</v>
      </c>
      <c r="C1958" s="16">
        <v>100</v>
      </c>
      <c r="D1958" s="7" t="s">
        <v>179</v>
      </c>
      <c r="E1958" s="37">
        <f>G1958*C1941</f>
        <v>0</v>
      </c>
      <c r="F1958" s="3" t="s">
        <v>179</v>
      </c>
      <c r="G1958" s="36"/>
      <c r="H1958" s="3" t="s">
        <v>179</v>
      </c>
      <c r="I1958" s="23">
        <f>E1958*C1942</f>
        <v>0</v>
      </c>
      <c r="J1958" s="10" t="s">
        <v>61</v>
      </c>
      <c r="K1958" s="15">
        <f t="shared" si="24"/>
        <v>0</v>
      </c>
      <c r="N1958" t="s">
        <v>1969</v>
      </c>
      <c r="R1958">
        <v>1957</v>
      </c>
    </row>
    <row r="1959" spans="1:18" ht="16.5" thickTop="1" thickBot="1" x14ac:dyDescent="0.3">
      <c r="A1959" s="226">
        <v>633</v>
      </c>
      <c r="B1959" s="227" t="s">
        <v>2387</v>
      </c>
      <c r="C1959" s="16">
        <v>100</v>
      </c>
      <c r="D1959" s="7" t="s">
        <v>179</v>
      </c>
      <c r="E1959" s="37">
        <f>G1959*C1941</f>
        <v>0</v>
      </c>
      <c r="F1959" s="3" t="s">
        <v>179</v>
      </c>
      <c r="G1959" s="36"/>
      <c r="H1959" s="3" t="s">
        <v>179</v>
      </c>
      <c r="I1959" s="23">
        <f>E1959*C1942</f>
        <v>0</v>
      </c>
      <c r="J1959" s="10" t="s">
        <v>61</v>
      </c>
      <c r="K1959" s="15">
        <f t="shared" si="24"/>
        <v>0</v>
      </c>
      <c r="N1959" t="s">
        <v>1969</v>
      </c>
      <c r="R1959">
        <v>1958</v>
      </c>
    </row>
    <row r="1960" spans="1:18" ht="16.5" thickTop="1" thickBot="1" x14ac:dyDescent="0.3">
      <c r="A1960" s="226">
        <v>634</v>
      </c>
      <c r="B1960" s="227" t="s">
        <v>2389</v>
      </c>
      <c r="C1960" s="16">
        <v>100</v>
      </c>
      <c r="D1960" s="7" t="s">
        <v>179</v>
      </c>
      <c r="E1960" s="37">
        <f>G1960*C1941</f>
        <v>0</v>
      </c>
      <c r="F1960" s="3" t="s">
        <v>179</v>
      </c>
      <c r="G1960" s="36"/>
      <c r="H1960" s="3" t="s">
        <v>179</v>
      </c>
      <c r="I1960" s="23">
        <f>E1960*C1942</f>
        <v>0</v>
      </c>
      <c r="J1960" s="10" t="s">
        <v>61</v>
      </c>
      <c r="K1960" s="15">
        <f t="shared" si="24"/>
        <v>0</v>
      </c>
      <c r="N1960" t="s">
        <v>1969</v>
      </c>
      <c r="R1960">
        <v>1959</v>
      </c>
    </row>
    <row r="1961" spans="1:18" ht="15.75" thickTop="1" x14ac:dyDescent="0.25">
      <c r="B1961" t="s">
        <v>180</v>
      </c>
      <c r="D1961" s="3"/>
      <c r="F1961" s="3"/>
      <c r="H1961" s="3"/>
      <c r="I1961" s="2"/>
      <c r="J1961" s="6"/>
      <c r="K1961" s="8">
        <f>C1942-SUM(K1945:K1960)</f>
        <v>168</v>
      </c>
      <c r="N1961" t="s">
        <v>1969</v>
      </c>
      <c r="R1961">
        <v>1960</v>
      </c>
    </row>
    <row r="1962" spans="1:18" ht="13.5" thickBot="1" x14ac:dyDescent="0.25">
      <c r="A1962" s="34"/>
      <c r="B1962" s="13"/>
      <c r="C1962" s="13"/>
      <c r="D1962" s="13"/>
      <c r="E1962" s="13"/>
      <c r="F1962" s="13"/>
      <c r="G1962" s="13"/>
      <c r="H1962" s="13"/>
      <c r="I1962" s="13"/>
      <c r="J1962" s="13"/>
      <c r="K1962" s="13"/>
      <c r="L1962" s="13"/>
      <c r="M1962" s="13"/>
      <c r="N1962" t="s">
        <v>1969</v>
      </c>
      <c r="R1962">
        <v>1961</v>
      </c>
    </row>
    <row r="1963" spans="1:18" ht="17.25" thickTop="1" thickBot="1" x14ac:dyDescent="0.3">
      <c r="A1963" s="30">
        <v>184</v>
      </c>
      <c r="B1963" s="30"/>
      <c r="G1963" t="s">
        <v>333</v>
      </c>
      <c r="J1963" s="33">
        <v>25</v>
      </c>
      <c r="K1963" t="s">
        <v>334</v>
      </c>
      <c r="L1963" s="79">
        <f>J1963/C1964</f>
        <v>2.5</v>
      </c>
      <c r="N1963" t="s">
        <v>1969</v>
      </c>
      <c r="R1963">
        <v>1962</v>
      </c>
    </row>
    <row r="1964" spans="1:18" ht="16.5" thickTop="1" thickBot="1" x14ac:dyDescent="0.25">
      <c r="A1964" s="1">
        <f>A1963</f>
        <v>184</v>
      </c>
      <c r="B1964" s="27" t="s">
        <v>2393</v>
      </c>
      <c r="C1964" s="35">
        <v>10</v>
      </c>
      <c r="D1964" t="s">
        <v>63</v>
      </c>
      <c r="G1964" t="s">
        <v>332</v>
      </c>
      <c r="J1964">
        <f>C1965/(J1963/C1964)</f>
        <v>80</v>
      </c>
      <c r="K1964" s="11"/>
      <c r="N1964" t="s">
        <v>1969</v>
      </c>
      <c r="R1964">
        <v>1963</v>
      </c>
    </row>
    <row r="1965" spans="1:18" ht="14.25" thickTop="1" thickBot="1" x14ac:dyDescent="0.25">
      <c r="B1965" t="s">
        <v>55</v>
      </c>
      <c r="C1965" s="9">
        <v>200</v>
      </c>
      <c r="D1965" t="s">
        <v>334</v>
      </c>
      <c r="K1965" s="12"/>
      <c r="N1965" t="s">
        <v>1969</v>
      </c>
      <c r="R1965">
        <v>1964</v>
      </c>
    </row>
    <row r="1966" spans="1:18" ht="13.5" thickTop="1" x14ac:dyDescent="0.2">
      <c r="N1966" t="s">
        <v>1969</v>
      </c>
      <c r="R1966">
        <v>1965</v>
      </c>
    </row>
    <row r="1967" spans="1:18" x14ac:dyDescent="0.2">
      <c r="C1967" s="487" t="s">
        <v>284</v>
      </c>
      <c r="D1967" s="488"/>
      <c r="E1967" s="489" t="s">
        <v>285</v>
      </c>
      <c r="F1967" s="487"/>
      <c r="G1967" s="490" t="s">
        <v>286</v>
      </c>
      <c r="H1967" s="491"/>
      <c r="I1967" s="20" t="s">
        <v>287</v>
      </c>
      <c r="J1967" s="21"/>
      <c r="K1967" s="39" t="s">
        <v>288</v>
      </c>
      <c r="N1967" t="s">
        <v>1969</v>
      </c>
      <c r="R1967">
        <v>1966</v>
      </c>
    </row>
    <row r="1968" spans="1:18" ht="15.75" thickBot="1" x14ac:dyDescent="0.3">
      <c r="A1968" s="1">
        <v>619</v>
      </c>
      <c r="B1968" t="s">
        <v>2359</v>
      </c>
      <c r="C1968" s="16">
        <v>100</v>
      </c>
      <c r="D1968" s="7" t="s">
        <v>179</v>
      </c>
      <c r="E1968" s="37">
        <f>G1968*C1964</f>
        <v>0.5</v>
      </c>
      <c r="F1968" s="3" t="s">
        <v>179</v>
      </c>
      <c r="G1968" s="36">
        <v>0.05</v>
      </c>
      <c r="H1968" s="3" t="s">
        <v>179</v>
      </c>
      <c r="I1968" s="23">
        <f>E1968*C1965</f>
        <v>100</v>
      </c>
      <c r="J1968" s="10" t="s">
        <v>61</v>
      </c>
      <c r="K1968" s="15">
        <f t="shared" ref="K1968:K1976" si="25">I1968/C1968</f>
        <v>1</v>
      </c>
      <c r="N1968" t="s">
        <v>1969</v>
      </c>
      <c r="R1968">
        <v>1967</v>
      </c>
    </row>
    <row r="1969" spans="1:18" ht="16.5" thickTop="1" thickBot="1" x14ac:dyDescent="0.3">
      <c r="A1969" s="1">
        <v>620</v>
      </c>
      <c r="B1969" t="s">
        <v>2361</v>
      </c>
      <c r="C1969" s="16">
        <v>100</v>
      </c>
      <c r="D1969" s="7" t="s">
        <v>179</v>
      </c>
      <c r="E1969" s="37">
        <f>G1969*C1964</f>
        <v>0.5</v>
      </c>
      <c r="F1969" s="3" t="s">
        <v>179</v>
      </c>
      <c r="G1969" s="36">
        <v>0.05</v>
      </c>
      <c r="H1969" s="3" t="s">
        <v>179</v>
      </c>
      <c r="I1969" s="23">
        <f>E1969*C1965</f>
        <v>100</v>
      </c>
      <c r="J1969" s="10" t="s">
        <v>61</v>
      </c>
      <c r="K1969" s="15">
        <f t="shared" si="25"/>
        <v>1</v>
      </c>
      <c r="N1969" t="s">
        <v>1969</v>
      </c>
      <c r="R1969">
        <v>1968</v>
      </c>
    </row>
    <row r="1970" spans="1:18" ht="16.5" thickTop="1" thickBot="1" x14ac:dyDescent="0.3">
      <c r="A1970" s="1">
        <v>621</v>
      </c>
      <c r="B1970" t="s">
        <v>2363</v>
      </c>
      <c r="C1970" s="16">
        <v>100</v>
      </c>
      <c r="D1970" s="7" t="s">
        <v>179</v>
      </c>
      <c r="E1970" s="37">
        <f>G1970*C1964</f>
        <v>0.5</v>
      </c>
      <c r="F1970" s="3" t="s">
        <v>179</v>
      </c>
      <c r="G1970" s="36">
        <v>0.05</v>
      </c>
      <c r="H1970" s="3" t="s">
        <v>179</v>
      </c>
      <c r="I1970" s="23">
        <f>E1970*C1965</f>
        <v>100</v>
      </c>
      <c r="J1970" s="10" t="s">
        <v>61</v>
      </c>
      <c r="K1970" s="15">
        <f t="shared" si="25"/>
        <v>1</v>
      </c>
      <c r="N1970" t="s">
        <v>1969</v>
      </c>
      <c r="R1970">
        <v>1969</v>
      </c>
    </row>
    <row r="1971" spans="1:18" ht="16.5" thickTop="1" thickBot="1" x14ac:dyDescent="0.3">
      <c r="A1971" s="1">
        <v>622</v>
      </c>
      <c r="B1971" t="s">
        <v>2364</v>
      </c>
      <c r="C1971" s="16">
        <v>100</v>
      </c>
      <c r="D1971" s="7" t="s">
        <v>179</v>
      </c>
      <c r="E1971" s="37">
        <f>G1971*C1964</f>
        <v>0.5</v>
      </c>
      <c r="F1971" s="3" t="s">
        <v>179</v>
      </c>
      <c r="G1971" s="36">
        <v>0.05</v>
      </c>
      <c r="H1971" s="3" t="s">
        <v>179</v>
      </c>
      <c r="I1971" s="23">
        <f>E1971*C1965</f>
        <v>100</v>
      </c>
      <c r="J1971" s="10" t="s">
        <v>61</v>
      </c>
      <c r="K1971" s="15">
        <f t="shared" si="25"/>
        <v>1</v>
      </c>
      <c r="N1971" t="s">
        <v>1969</v>
      </c>
      <c r="R1971">
        <v>1970</v>
      </c>
    </row>
    <row r="1972" spans="1:18" ht="16.5" thickTop="1" thickBot="1" x14ac:dyDescent="0.3">
      <c r="A1972" s="1">
        <v>623</v>
      </c>
      <c r="B1972" t="s">
        <v>2366</v>
      </c>
      <c r="C1972" s="16">
        <v>100</v>
      </c>
      <c r="D1972" s="7" t="s">
        <v>179</v>
      </c>
      <c r="E1972" s="37">
        <f>G1972*C1964</f>
        <v>0.5</v>
      </c>
      <c r="F1972" s="3" t="s">
        <v>179</v>
      </c>
      <c r="G1972" s="36">
        <v>0.05</v>
      </c>
      <c r="H1972" s="3" t="s">
        <v>179</v>
      </c>
      <c r="I1972" s="23">
        <f>E1972*C1965</f>
        <v>100</v>
      </c>
      <c r="J1972" s="10" t="s">
        <v>61</v>
      </c>
      <c r="K1972" s="15">
        <f t="shared" si="25"/>
        <v>1</v>
      </c>
      <c r="N1972" t="s">
        <v>1969</v>
      </c>
      <c r="R1972">
        <v>1971</v>
      </c>
    </row>
    <row r="1973" spans="1:18" ht="16.5" thickTop="1" thickBot="1" x14ac:dyDescent="0.3">
      <c r="A1973" s="1">
        <v>624</v>
      </c>
      <c r="B1973" t="s">
        <v>2368</v>
      </c>
      <c r="C1973" s="16">
        <v>100</v>
      </c>
      <c r="D1973" s="7" t="s">
        <v>179</v>
      </c>
      <c r="E1973" s="37">
        <f>G1973*C1964</f>
        <v>0.5</v>
      </c>
      <c r="F1973" s="3" t="s">
        <v>179</v>
      </c>
      <c r="G1973" s="36">
        <v>0.05</v>
      </c>
      <c r="H1973" s="3" t="s">
        <v>179</v>
      </c>
      <c r="I1973" s="23">
        <f>E1973*C1965</f>
        <v>100</v>
      </c>
      <c r="J1973" s="10" t="s">
        <v>61</v>
      </c>
      <c r="K1973" s="15">
        <f t="shared" si="25"/>
        <v>1</v>
      </c>
      <c r="N1973" t="s">
        <v>1969</v>
      </c>
      <c r="R1973">
        <v>1972</v>
      </c>
    </row>
    <row r="1974" spans="1:18" ht="16.5" thickTop="1" thickBot="1" x14ac:dyDescent="0.3">
      <c r="A1974" s="226">
        <v>625</v>
      </c>
      <c r="B1974" s="227" t="s">
        <v>2370</v>
      </c>
      <c r="C1974" s="16">
        <v>100</v>
      </c>
      <c r="D1974" s="7" t="s">
        <v>179</v>
      </c>
      <c r="E1974" s="37">
        <f>G1974*C1964</f>
        <v>6</v>
      </c>
      <c r="F1974" s="3" t="s">
        <v>179</v>
      </c>
      <c r="G1974" s="228">
        <v>0.6</v>
      </c>
      <c r="H1974" s="3" t="s">
        <v>179</v>
      </c>
      <c r="I1974" s="23">
        <f>E1974*C1965</f>
        <v>1200</v>
      </c>
      <c r="J1974" s="10" t="s">
        <v>61</v>
      </c>
      <c r="K1974" s="15">
        <f t="shared" si="25"/>
        <v>12</v>
      </c>
      <c r="N1974" t="s">
        <v>1969</v>
      </c>
      <c r="R1974">
        <v>1973</v>
      </c>
    </row>
    <row r="1975" spans="1:18" ht="16.5" thickTop="1" thickBot="1" x14ac:dyDescent="0.3">
      <c r="A1975" s="1">
        <v>626</v>
      </c>
      <c r="B1975" t="s">
        <v>2372</v>
      </c>
      <c r="C1975" s="16">
        <v>100</v>
      </c>
      <c r="D1975" s="7" t="s">
        <v>179</v>
      </c>
      <c r="E1975" s="37">
        <f>G1975*C1964</f>
        <v>0.5</v>
      </c>
      <c r="F1975" s="3" t="s">
        <v>179</v>
      </c>
      <c r="G1975" s="36">
        <v>0.05</v>
      </c>
      <c r="H1975" s="3" t="s">
        <v>179</v>
      </c>
      <c r="I1975" s="23">
        <f>E1975*C1965</f>
        <v>100</v>
      </c>
      <c r="J1975" s="10" t="s">
        <v>61</v>
      </c>
      <c r="K1975" s="15">
        <f t="shared" si="25"/>
        <v>1</v>
      </c>
      <c r="N1975" t="s">
        <v>1969</v>
      </c>
      <c r="R1975">
        <v>1974</v>
      </c>
    </row>
    <row r="1976" spans="1:18" ht="16.5" thickTop="1" thickBot="1" x14ac:dyDescent="0.3">
      <c r="A1976" s="226">
        <v>627</v>
      </c>
      <c r="B1976" s="227" t="s">
        <v>2375</v>
      </c>
      <c r="C1976" s="16">
        <v>100</v>
      </c>
      <c r="D1976" s="7" t="s">
        <v>179</v>
      </c>
      <c r="E1976" s="37">
        <f>G1976*C1964</f>
        <v>6</v>
      </c>
      <c r="F1976" s="3" t="s">
        <v>179</v>
      </c>
      <c r="G1976" s="36">
        <v>0.6</v>
      </c>
      <c r="H1976" s="3" t="s">
        <v>179</v>
      </c>
      <c r="I1976" s="23">
        <f>E1976*C1965</f>
        <v>1200</v>
      </c>
      <c r="J1976" s="10" t="s">
        <v>61</v>
      </c>
      <c r="K1976" s="15">
        <f t="shared" si="25"/>
        <v>12</v>
      </c>
      <c r="N1976" t="s">
        <v>1969</v>
      </c>
      <c r="R1976">
        <v>1975</v>
      </c>
    </row>
    <row r="1977" spans="1:18" ht="16.5" thickTop="1" thickBot="1" x14ac:dyDescent="0.3">
      <c r="A1977" s="1">
        <v>628</v>
      </c>
      <c r="B1977" t="s">
        <v>2377</v>
      </c>
      <c r="C1977" s="16">
        <v>100</v>
      </c>
      <c r="D1977" s="7" t="s">
        <v>179</v>
      </c>
      <c r="E1977" s="37">
        <f>G1977*C1964</f>
        <v>0.5</v>
      </c>
      <c r="F1977" s="3" t="s">
        <v>179</v>
      </c>
      <c r="G1977" s="36">
        <v>0.05</v>
      </c>
      <c r="H1977" s="3" t="s">
        <v>179</v>
      </c>
      <c r="I1977" s="23">
        <f>E1977*C1965</f>
        <v>100</v>
      </c>
      <c r="J1977" s="10" t="s">
        <v>61</v>
      </c>
      <c r="K1977" s="15">
        <f t="shared" ref="K1977:K1983" si="26">I1977/C1977</f>
        <v>1</v>
      </c>
      <c r="N1977" t="s">
        <v>1969</v>
      </c>
      <c r="R1977">
        <v>1976</v>
      </c>
    </row>
    <row r="1978" spans="1:18" ht="16.5" thickTop="1" thickBot="1" x14ac:dyDescent="0.3">
      <c r="A1978" s="1">
        <v>629</v>
      </c>
      <c r="B1978" t="s">
        <v>2379</v>
      </c>
      <c r="C1978" s="16">
        <v>100</v>
      </c>
      <c r="D1978" s="7" t="s">
        <v>179</v>
      </c>
      <c r="E1978" s="37">
        <f>G1978*C1964</f>
        <v>0.5</v>
      </c>
      <c r="F1978" s="3" t="s">
        <v>179</v>
      </c>
      <c r="G1978" s="36">
        <v>0.05</v>
      </c>
      <c r="H1978" s="3" t="s">
        <v>179</v>
      </c>
      <c r="I1978" s="23">
        <f>E1978*C1965</f>
        <v>100</v>
      </c>
      <c r="J1978" s="10" t="s">
        <v>61</v>
      </c>
      <c r="K1978" s="15">
        <f t="shared" si="26"/>
        <v>1</v>
      </c>
      <c r="N1978" t="s">
        <v>1969</v>
      </c>
      <c r="R1978">
        <v>1977</v>
      </c>
    </row>
    <row r="1979" spans="1:18" ht="16.5" thickTop="1" thickBot="1" x14ac:dyDescent="0.3">
      <c r="A1979" s="1">
        <v>630</v>
      </c>
      <c r="B1979" t="s">
        <v>2381</v>
      </c>
      <c r="C1979" s="16">
        <v>100</v>
      </c>
      <c r="D1979" s="7" t="s">
        <v>179</v>
      </c>
      <c r="E1979" s="37">
        <f>G1979*C1964</f>
        <v>0.5</v>
      </c>
      <c r="F1979" s="3" t="s">
        <v>179</v>
      </c>
      <c r="G1979" s="36">
        <v>0.05</v>
      </c>
      <c r="H1979" s="3" t="s">
        <v>179</v>
      </c>
      <c r="I1979" s="23">
        <f>E1979*C1965</f>
        <v>100</v>
      </c>
      <c r="J1979" s="10" t="s">
        <v>61</v>
      </c>
      <c r="K1979" s="15">
        <f t="shared" si="26"/>
        <v>1</v>
      </c>
      <c r="N1979" t="s">
        <v>1969</v>
      </c>
      <c r="R1979">
        <v>1978</v>
      </c>
    </row>
    <row r="1980" spans="1:18" ht="16.5" thickTop="1" thickBot="1" x14ac:dyDescent="0.3">
      <c r="A1980" s="1">
        <v>631</v>
      </c>
      <c r="B1980" t="s">
        <v>2383</v>
      </c>
      <c r="C1980" s="16">
        <v>100</v>
      </c>
      <c r="D1980" s="7" t="s">
        <v>179</v>
      </c>
      <c r="E1980" s="37">
        <f>G1980*C1964</f>
        <v>0.5</v>
      </c>
      <c r="F1980" s="3" t="s">
        <v>179</v>
      </c>
      <c r="G1980" s="36">
        <v>0.05</v>
      </c>
      <c r="H1980" s="3" t="s">
        <v>179</v>
      </c>
      <c r="I1980" s="23">
        <f>E1980*C1965</f>
        <v>100</v>
      </c>
      <c r="J1980" s="10" t="s">
        <v>61</v>
      </c>
      <c r="K1980" s="15">
        <f t="shared" si="26"/>
        <v>1</v>
      </c>
      <c r="N1980" t="s">
        <v>1969</v>
      </c>
      <c r="R1980">
        <v>1979</v>
      </c>
    </row>
    <row r="1981" spans="1:18" ht="16.5" thickTop="1" thickBot="1" x14ac:dyDescent="0.3">
      <c r="A1981" s="1">
        <v>632</v>
      </c>
      <c r="B1981" t="s">
        <v>2385</v>
      </c>
      <c r="C1981" s="16">
        <v>100</v>
      </c>
      <c r="D1981" s="7" t="s">
        <v>179</v>
      </c>
      <c r="E1981" s="37">
        <f>G1981*C1964</f>
        <v>0.5</v>
      </c>
      <c r="F1981" s="3" t="s">
        <v>179</v>
      </c>
      <c r="G1981" s="36">
        <v>0.05</v>
      </c>
      <c r="H1981" s="3" t="s">
        <v>179</v>
      </c>
      <c r="I1981" s="23">
        <f>E1981*C1965</f>
        <v>100</v>
      </c>
      <c r="J1981" s="10" t="s">
        <v>61</v>
      </c>
      <c r="K1981" s="15">
        <f t="shared" si="26"/>
        <v>1</v>
      </c>
      <c r="N1981" t="s">
        <v>1969</v>
      </c>
      <c r="R1981">
        <v>1980</v>
      </c>
    </row>
    <row r="1982" spans="1:18" ht="16.5" thickTop="1" thickBot="1" x14ac:dyDescent="0.3">
      <c r="A1982" s="226">
        <v>633</v>
      </c>
      <c r="B1982" s="227" t="s">
        <v>2387</v>
      </c>
      <c r="C1982" s="16">
        <v>100</v>
      </c>
      <c r="D1982" s="7" t="s">
        <v>179</v>
      </c>
      <c r="E1982" s="37">
        <f>G1982*C1964</f>
        <v>0</v>
      </c>
      <c r="F1982" s="3" t="s">
        <v>179</v>
      </c>
      <c r="G1982" s="36"/>
      <c r="H1982" s="3" t="s">
        <v>179</v>
      </c>
      <c r="I1982" s="23">
        <f>E1982*C1965</f>
        <v>0</v>
      </c>
      <c r="J1982" s="10" t="s">
        <v>61</v>
      </c>
      <c r="K1982" s="15">
        <f t="shared" si="26"/>
        <v>0</v>
      </c>
      <c r="N1982" t="s">
        <v>1969</v>
      </c>
      <c r="R1982">
        <v>1981</v>
      </c>
    </row>
    <row r="1983" spans="1:18" ht="16.5" thickTop="1" thickBot="1" x14ac:dyDescent="0.3">
      <c r="A1983" s="226">
        <v>634</v>
      </c>
      <c r="B1983" s="227" t="s">
        <v>2389</v>
      </c>
      <c r="C1983" s="16">
        <v>100</v>
      </c>
      <c r="D1983" s="7" t="s">
        <v>179</v>
      </c>
      <c r="E1983" s="37">
        <f>G1983*C1964</f>
        <v>0</v>
      </c>
      <c r="F1983" s="3" t="s">
        <v>179</v>
      </c>
      <c r="G1983" s="36"/>
      <c r="H1983" s="3" t="s">
        <v>179</v>
      </c>
      <c r="I1983" s="23">
        <f>E1983*C1965</f>
        <v>0</v>
      </c>
      <c r="J1983" s="10" t="s">
        <v>61</v>
      </c>
      <c r="K1983" s="15">
        <f t="shared" si="26"/>
        <v>0</v>
      </c>
      <c r="N1983" t="s">
        <v>1969</v>
      </c>
      <c r="R1983">
        <v>1982</v>
      </c>
    </row>
    <row r="1984" spans="1:18" ht="15.75" thickTop="1" x14ac:dyDescent="0.25">
      <c r="B1984" t="s">
        <v>180</v>
      </c>
      <c r="D1984" s="3"/>
      <c r="F1984" s="3"/>
      <c r="H1984" s="3"/>
      <c r="I1984" s="2"/>
      <c r="J1984" s="6"/>
      <c r="K1984" s="8">
        <f>C1965-SUM(K1968:K1983)</f>
        <v>164</v>
      </c>
      <c r="N1984" t="s">
        <v>1969</v>
      </c>
      <c r="R1984">
        <v>1983</v>
      </c>
    </row>
    <row r="1985" spans="1:18" ht="13.5" thickBot="1" x14ac:dyDescent="0.25">
      <c r="A1985" s="34"/>
      <c r="B1985" s="13"/>
      <c r="C1985" s="13"/>
      <c r="D1985" s="13"/>
      <c r="E1985" s="13"/>
      <c r="F1985" s="13"/>
      <c r="G1985" s="13"/>
      <c r="H1985" s="13"/>
      <c r="I1985" s="13"/>
      <c r="J1985" s="13"/>
      <c r="K1985" s="13"/>
      <c r="L1985" s="13"/>
      <c r="M1985" s="13"/>
      <c r="N1985" t="s">
        <v>1969</v>
      </c>
      <c r="R1985">
        <v>1984</v>
      </c>
    </row>
    <row r="1986" spans="1:18" ht="17.25" thickTop="1" thickBot="1" x14ac:dyDescent="0.3">
      <c r="A1986" s="30">
        <v>185</v>
      </c>
      <c r="B1986" s="30"/>
      <c r="G1986" t="s">
        <v>333</v>
      </c>
      <c r="J1986" s="33">
        <v>25</v>
      </c>
      <c r="K1986" t="s">
        <v>334</v>
      </c>
      <c r="L1986" s="79">
        <f>J1986/C1987</f>
        <v>2.5</v>
      </c>
      <c r="N1986" t="s">
        <v>1969</v>
      </c>
      <c r="R1986">
        <v>1985</v>
      </c>
    </row>
    <row r="1987" spans="1:18" ht="16.5" thickTop="1" thickBot="1" x14ac:dyDescent="0.25">
      <c r="A1987" s="1">
        <f>A1986</f>
        <v>185</v>
      </c>
      <c r="B1987" s="27" t="s">
        <v>2409</v>
      </c>
      <c r="C1987" s="35">
        <v>10</v>
      </c>
      <c r="D1987" t="s">
        <v>63</v>
      </c>
      <c r="G1987" t="s">
        <v>332</v>
      </c>
      <c r="J1987">
        <f>C1988/(J1986/C1987)</f>
        <v>80</v>
      </c>
      <c r="K1987" s="11"/>
      <c r="N1987" t="s">
        <v>1969</v>
      </c>
      <c r="R1987">
        <v>1986</v>
      </c>
    </row>
    <row r="1988" spans="1:18" ht="14.25" thickTop="1" thickBot="1" x14ac:dyDescent="0.25">
      <c r="B1988" t="s">
        <v>55</v>
      </c>
      <c r="C1988" s="9">
        <v>200</v>
      </c>
      <c r="D1988" t="s">
        <v>334</v>
      </c>
      <c r="K1988" s="12"/>
      <c r="N1988" t="s">
        <v>1969</v>
      </c>
      <c r="R1988">
        <v>1987</v>
      </c>
    </row>
    <row r="1989" spans="1:18" ht="13.5" thickTop="1" x14ac:dyDescent="0.2">
      <c r="N1989" t="s">
        <v>1969</v>
      </c>
      <c r="R1989">
        <v>1988</v>
      </c>
    </row>
    <row r="1990" spans="1:18" x14ac:dyDescent="0.2">
      <c r="C1990" s="487" t="s">
        <v>284</v>
      </c>
      <c r="D1990" s="488"/>
      <c r="E1990" s="489" t="s">
        <v>285</v>
      </c>
      <c r="F1990" s="487"/>
      <c r="G1990" s="490" t="s">
        <v>286</v>
      </c>
      <c r="H1990" s="491"/>
      <c r="I1990" s="20" t="s">
        <v>287</v>
      </c>
      <c r="J1990" s="21"/>
      <c r="K1990" s="39" t="s">
        <v>288</v>
      </c>
      <c r="N1990" t="s">
        <v>1969</v>
      </c>
      <c r="R1990">
        <v>1989</v>
      </c>
    </row>
    <row r="1991" spans="1:18" ht="15.75" thickBot="1" x14ac:dyDescent="0.3">
      <c r="A1991" s="1">
        <v>619</v>
      </c>
      <c r="B1991" t="s">
        <v>2359</v>
      </c>
      <c r="C1991" s="16">
        <v>100</v>
      </c>
      <c r="D1991" s="7" t="s">
        <v>179</v>
      </c>
      <c r="E1991" s="37">
        <f>G1991*C1987</f>
        <v>0.5</v>
      </c>
      <c r="F1991" s="3" t="s">
        <v>179</v>
      </c>
      <c r="G1991" s="36">
        <v>0.05</v>
      </c>
      <c r="H1991" s="3" t="s">
        <v>179</v>
      </c>
      <c r="I1991" s="23">
        <f>E1991*C1988</f>
        <v>100</v>
      </c>
      <c r="J1991" s="10" t="s">
        <v>61</v>
      </c>
      <c r="K1991" s="15">
        <f t="shared" ref="K1991:K1999" si="27">I1991/C1991</f>
        <v>1</v>
      </c>
      <c r="N1991" t="s">
        <v>1969</v>
      </c>
      <c r="R1991">
        <v>1990</v>
      </c>
    </row>
    <row r="1992" spans="1:18" ht="16.5" thickTop="1" thickBot="1" x14ac:dyDescent="0.3">
      <c r="A1992" s="1">
        <v>620</v>
      </c>
      <c r="B1992" t="s">
        <v>2361</v>
      </c>
      <c r="C1992" s="16">
        <v>100</v>
      </c>
      <c r="D1992" s="7" t="s">
        <v>179</v>
      </c>
      <c r="E1992" s="37">
        <f>G1992*C1987</f>
        <v>0.5</v>
      </c>
      <c r="F1992" s="3" t="s">
        <v>179</v>
      </c>
      <c r="G1992" s="36">
        <v>0.05</v>
      </c>
      <c r="H1992" s="3" t="s">
        <v>179</v>
      </c>
      <c r="I1992" s="23">
        <f>E1992*C1988</f>
        <v>100</v>
      </c>
      <c r="J1992" s="10" t="s">
        <v>61</v>
      </c>
      <c r="K1992" s="15">
        <f t="shared" si="27"/>
        <v>1</v>
      </c>
      <c r="N1992" t="s">
        <v>1969</v>
      </c>
      <c r="R1992">
        <v>1991</v>
      </c>
    </row>
    <row r="1993" spans="1:18" ht="16.5" thickTop="1" thickBot="1" x14ac:dyDescent="0.3">
      <c r="A1993" s="1">
        <v>621</v>
      </c>
      <c r="B1993" t="s">
        <v>2363</v>
      </c>
      <c r="C1993" s="16">
        <v>100</v>
      </c>
      <c r="D1993" s="7" t="s">
        <v>179</v>
      </c>
      <c r="E1993" s="37">
        <f>G1993*C1987</f>
        <v>0.5</v>
      </c>
      <c r="F1993" s="3" t="s">
        <v>179</v>
      </c>
      <c r="G1993" s="36">
        <v>0.05</v>
      </c>
      <c r="H1993" s="3" t="s">
        <v>179</v>
      </c>
      <c r="I1993" s="23">
        <f>E1993*C1988</f>
        <v>100</v>
      </c>
      <c r="J1993" s="10" t="s">
        <v>61</v>
      </c>
      <c r="K1993" s="15">
        <f t="shared" si="27"/>
        <v>1</v>
      </c>
      <c r="N1993" t="s">
        <v>1969</v>
      </c>
      <c r="R1993">
        <v>1992</v>
      </c>
    </row>
    <row r="1994" spans="1:18" ht="16.5" thickTop="1" thickBot="1" x14ac:dyDescent="0.3">
      <c r="A1994" s="1">
        <v>622</v>
      </c>
      <c r="B1994" t="s">
        <v>2364</v>
      </c>
      <c r="C1994" s="16">
        <v>100</v>
      </c>
      <c r="D1994" s="7" t="s">
        <v>179</v>
      </c>
      <c r="E1994" s="37">
        <f>G1994*C1987</f>
        <v>0.5</v>
      </c>
      <c r="F1994" s="3" t="s">
        <v>179</v>
      </c>
      <c r="G1994" s="36">
        <v>0.05</v>
      </c>
      <c r="H1994" s="3" t="s">
        <v>179</v>
      </c>
      <c r="I1994" s="23">
        <f>E1994*C1988</f>
        <v>100</v>
      </c>
      <c r="J1994" s="10" t="s">
        <v>61</v>
      </c>
      <c r="K1994" s="15">
        <f t="shared" si="27"/>
        <v>1</v>
      </c>
      <c r="N1994" t="s">
        <v>1969</v>
      </c>
      <c r="R1994">
        <v>1993</v>
      </c>
    </row>
    <row r="1995" spans="1:18" ht="16.5" thickTop="1" thickBot="1" x14ac:dyDescent="0.3">
      <c r="A1995" s="1">
        <v>623</v>
      </c>
      <c r="B1995" t="s">
        <v>2366</v>
      </c>
      <c r="C1995" s="16">
        <v>100</v>
      </c>
      <c r="D1995" s="7" t="s">
        <v>179</v>
      </c>
      <c r="E1995" s="37">
        <f>G1995*C1987</f>
        <v>0.5</v>
      </c>
      <c r="F1995" s="3" t="s">
        <v>179</v>
      </c>
      <c r="G1995" s="36">
        <v>0.05</v>
      </c>
      <c r="H1995" s="3" t="s">
        <v>179</v>
      </c>
      <c r="I1995" s="23">
        <f>E1995*C1988</f>
        <v>100</v>
      </c>
      <c r="J1995" s="10" t="s">
        <v>61</v>
      </c>
      <c r="K1995" s="15">
        <f t="shared" si="27"/>
        <v>1</v>
      </c>
      <c r="N1995" t="s">
        <v>1969</v>
      </c>
      <c r="R1995">
        <v>1994</v>
      </c>
    </row>
    <row r="1996" spans="1:18" ht="16.5" thickTop="1" thickBot="1" x14ac:dyDescent="0.3">
      <c r="A1996" s="1">
        <v>624</v>
      </c>
      <c r="B1996" t="s">
        <v>2368</v>
      </c>
      <c r="C1996" s="16">
        <v>100</v>
      </c>
      <c r="D1996" s="7" t="s">
        <v>179</v>
      </c>
      <c r="E1996" s="37">
        <f>G1996*C1987</f>
        <v>0.5</v>
      </c>
      <c r="F1996" s="3" t="s">
        <v>179</v>
      </c>
      <c r="G1996" s="36">
        <v>0.05</v>
      </c>
      <c r="H1996" s="3" t="s">
        <v>179</v>
      </c>
      <c r="I1996" s="23">
        <f>E1996*C1988</f>
        <v>100</v>
      </c>
      <c r="J1996" s="10" t="s">
        <v>61</v>
      </c>
      <c r="K1996" s="15">
        <f t="shared" si="27"/>
        <v>1</v>
      </c>
      <c r="N1996" t="s">
        <v>1969</v>
      </c>
      <c r="R1996">
        <v>1995</v>
      </c>
    </row>
    <row r="1997" spans="1:18" ht="16.5" thickTop="1" thickBot="1" x14ac:dyDescent="0.3">
      <c r="A1997" s="226">
        <v>625</v>
      </c>
      <c r="B1997" s="227" t="s">
        <v>2370</v>
      </c>
      <c r="C1997" s="16">
        <v>100</v>
      </c>
      <c r="D1997" s="7" t="s">
        <v>179</v>
      </c>
      <c r="E1997" s="37">
        <f>G1997*C1987</f>
        <v>6</v>
      </c>
      <c r="F1997" s="3" t="s">
        <v>179</v>
      </c>
      <c r="G1997" s="228">
        <v>0.6</v>
      </c>
      <c r="H1997" s="3" t="s">
        <v>179</v>
      </c>
      <c r="I1997" s="23">
        <f>E1997*C1988</f>
        <v>1200</v>
      </c>
      <c r="J1997" s="10" t="s">
        <v>61</v>
      </c>
      <c r="K1997" s="15">
        <f t="shared" si="27"/>
        <v>12</v>
      </c>
      <c r="N1997" t="s">
        <v>1969</v>
      </c>
      <c r="R1997">
        <v>1996</v>
      </c>
    </row>
    <row r="1998" spans="1:18" ht="16.5" thickTop="1" thickBot="1" x14ac:dyDescent="0.3">
      <c r="A1998" s="1">
        <v>626</v>
      </c>
      <c r="B1998" t="s">
        <v>2372</v>
      </c>
      <c r="C1998" s="16">
        <v>100</v>
      </c>
      <c r="D1998" s="7" t="s">
        <v>179</v>
      </c>
      <c r="E1998" s="37">
        <f>G1998*C1987</f>
        <v>0.5</v>
      </c>
      <c r="F1998" s="3" t="s">
        <v>179</v>
      </c>
      <c r="G1998" s="36">
        <v>0.05</v>
      </c>
      <c r="H1998" s="3" t="s">
        <v>179</v>
      </c>
      <c r="I1998" s="23">
        <f>E1998*C1988</f>
        <v>100</v>
      </c>
      <c r="J1998" s="10" t="s">
        <v>61</v>
      </c>
      <c r="K1998" s="15">
        <f t="shared" si="27"/>
        <v>1</v>
      </c>
      <c r="N1998" t="s">
        <v>1969</v>
      </c>
      <c r="R1998">
        <v>1997</v>
      </c>
    </row>
    <row r="1999" spans="1:18" ht="16.5" thickTop="1" thickBot="1" x14ac:dyDescent="0.3">
      <c r="A1999" s="226">
        <v>627</v>
      </c>
      <c r="B1999" s="227" t="s">
        <v>2375</v>
      </c>
      <c r="C1999" s="16">
        <v>100</v>
      </c>
      <c r="D1999" s="7" t="s">
        <v>179</v>
      </c>
      <c r="E1999" s="37">
        <f>G1999*C1987</f>
        <v>6</v>
      </c>
      <c r="F1999" s="3" t="s">
        <v>179</v>
      </c>
      <c r="G1999" s="36">
        <v>0.6</v>
      </c>
      <c r="H1999" s="3" t="s">
        <v>179</v>
      </c>
      <c r="I1999" s="23">
        <f>E1999*C1988</f>
        <v>1200</v>
      </c>
      <c r="J1999" s="10" t="s">
        <v>61</v>
      </c>
      <c r="K1999" s="15">
        <f t="shared" si="27"/>
        <v>12</v>
      </c>
      <c r="N1999" t="s">
        <v>1969</v>
      </c>
      <c r="R1999">
        <v>1998</v>
      </c>
    </row>
    <row r="2000" spans="1:18" ht="16.5" thickTop="1" thickBot="1" x14ac:dyDescent="0.3">
      <c r="A2000" s="1">
        <v>628</v>
      </c>
      <c r="B2000" t="s">
        <v>2377</v>
      </c>
      <c r="C2000" s="16">
        <v>100</v>
      </c>
      <c r="D2000" s="7" t="s">
        <v>179</v>
      </c>
      <c r="E2000" s="37">
        <f>G2000*C1987</f>
        <v>0.5</v>
      </c>
      <c r="F2000" s="3" t="s">
        <v>179</v>
      </c>
      <c r="G2000" s="36">
        <v>0.05</v>
      </c>
      <c r="H2000" s="3" t="s">
        <v>179</v>
      </c>
      <c r="I2000" s="23">
        <f>E2000*C1988</f>
        <v>100</v>
      </c>
      <c r="J2000" s="10" t="s">
        <v>61</v>
      </c>
      <c r="K2000" s="15">
        <f t="shared" ref="K2000:K2007" si="28">I2000/C2000</f>
        <v>1</v>
      </c>
      <c r="N2000" t="s">
        <v>1969</v>
      </c>
      <c r="R2000">
        <v>1999</v>
      </c>
    </row>
    <row r="2001" spans="1:18" ht="16.5" thickTop="1" thickBot="1" x14ac:dyDescent="0.3">
      <c r="A2001" s="1">
        <v>629</v>
      </c>
      <c r="B2001" t="s">
        <v>2379</v>
      </c>
      <c r="C2001" s="16">
        <v>100</v>
      </c>
      <c r="D2001" s="7" t="s">
        <v>179</v>
      </c>
      <c r="E2001" s="37">
        <f>G2001*C1987</f>
        <v>0.5</v>
      </c>
      <c r="F2001" s="3" t="s">
        <v>179</v>
      </c>
      <c r="G2001" s="36">
        <v>0.05</v>
      </c>
      <c r="H2001" s="3" t="s">
        <v>179</v>
      </c>
      <c r="I2001" s="23">
        <f>E2001*C1988</f>
        <v>100</v>
      </c>
      <c r="J2001" s="10" t="s">
        <v>61</v>
      </c>
      <c r="K2001" s="15">
        <f t="shared" si="28"/>
        <v>1</v>
      </c>
      <c r="N2001" t="s">
        <v>1969</v>
      </c>
      <c r="R2001">
        <v>2000</v>
      </c>
    </row>
    <row r="2002" spans="1:18" ht="16.5" thickTop="1" thickBot="1" x14ac:dyDescent="0.3">
      <c r="A2002" s="1">
        <v>630</v>
      </c>
      <c r="B2002" t="s">
        <v>2381</v>
      </c>
      <c r="C2002" s="16">
        <v>100</v>
      </c>
      <c r="D2002" s="7" t="s">
        <v>179</v>
      </c>
      <c r="E2002" s="37">
        <f>G2002*C1987</f>
        <v>0.5</v>
      </c>
      <c r="F2002" s="3" t="s">
        <v>179</v>
      </c>
      <c r="G2002" s="36">
        <v>0.05</v>
      </c>
      <c r="H2002" s="3" t="s">
        <v>179</v>
      </c>
      <c r="I2002" s="23">
        <f>E2002*C1988</f>
        <v>100</v>
      </c>
      <c r="J2002" s="10" t="s">
        <v>61</v>
      </c>
      <c r="K2002" s="15">
        <f t="shared" si="28"/>
        <v>1</v>
      </c>
      <c r="N2002" t="s">
        <v>1969</v>
      </c>
      <c r="R2002">
        <v>2001</v>
      </c>
    </row>
    <row r="2003" spans="1:18" ht="16.5" thickTop="1" thickBot="1" x14ac:dyDescent="0.3">
      <c r="A2003" s="1">
        <v>631</v>
      </c>
      <c r="B2003" t="s">
        <v>2383</v>
      </c>
      <c r="C2003" s="16">
        <v>100</v>
      </c>
      <c r="D2003" s="7" t="s">
        <v>179</v>
      </c>
      <c r="E2003" s="37">
        <f>G2003*C1987</f>
        <v>0.5</v>
      </c>
      <c r="F2003" s="3" t="s">
        <v>179</v>
      </c>
      <c r="G2003" s="36">
        <v>0.05</v>
      </c>
      <c r="H2003" s="3" t="s">
        <v>179</v>
      </c>
      <c r="I2003" s="23">
        <f>E2003*C1988</f>
        <v>100</v>
      </c>
      <c r="J2003" s="10" t="s">
        <v>61</v>
      </c>
      <c r="K2003" s="15">
        <f t="shared" si="28"/>
        <v>1</v>
      </c>
      <c r="N2003" t="s">
        <v>1969</v>
      </c>
      <c r="R2003">
        <v>2002</v>
      </c>
    </row>
    <row r="2004" spans="1:18" ht="16.5" thickTop="1" thickBot="1" x14ac:dyDescent="0.3">
      <c r="A2004" s="1">
        <v>632</v>
      </c>
      <c r="B2004" t="s">
        <v>2385</v>
      </c>
      <c r="C2004" s="16">
        <v>100</v>
      </c>
      <c r="D2004" s="7" t="s">
        <v>179</v>
      </c>
      <c r="E2004" s="37">
        <f>G2004*C1987</f>
        <v>0.5</v>
      </c>
      <c r="F2004" s="3" t="s">
        <v>179</v>
      </c>
      <c r="G2004" s="36">
        <v>0.05</v>
      </c>
      <c r="H2004" s="3" t="s">
        <v>179</v>
      </c>
      <c r="I2004" s="23">
        <f>E2004*C1988</f>
        <v>100</v>
      </c>
      <c r="J2004" s="10" t="s">
        <v>61</v>
      </c>
      <c r="K2004" s="15">
        <f t="shared" si="28"/>
        <v>1</v>
      </c>
      <c r="N2004" t="s">
        <v>1969</v>
      </c>
      <c r="R2004">
        <v>2003</v>
      </c>
    </row>
    <row r="2005" spans="1:18" ht="16.5" thickTop="1" thickBot="1" x14ac:dyDescent="0.3">
      <c r="A2005" s="226">
        <v>633</v>
      </c>
      <c r="B2005" s="227" t="s">
        <v>2387</v>
      </c>
      <c r="C2005" s="16">
        <v>100</v>
      </c>
      <c r="D2005" s="7" t="s">
        <v>179</v>
      </c>
      <c r="E2005" s="37">
        <f>G2005*C1987</f>
        <v>1</v>
      </c>
      <c r="F2005" s="3" t="s">
        <v>179</v>
      </c>
      <c r="G2005" s="36">
        <v>0.1</v>
      </c>
      <c r="H2005" s="3" t="s">
        <v>179</v>
      </c>
      <c r="I2005" s="23">
        <f>E2005*C1988</f>
        <v>200</v>
      </c>
      <c r="J2005" s="10" t="s">
        <v>61</v>
      </c>
      <c r="K2005" s="15">
        <f t="shared" si="28"/>
        <v>2</v>
      </c>
      <c r="N2005" t="s">
        <v>1969</v>
      </c>
      <c r="R2005">
        <v>2004</v>
      </c>
    </row>
    <row r="2006" spans="1:18" ht="16.5" thickTop="1" thickBot="1" x14ac:dyDescent="0.3">
      <c r="A2006" s="1">
        <v>347</v>
      </c>
      <c r="B2006" t="s">
        <v>947</v>
      </c>
      <c r="C2006" s="16">
        <v>100</v>
      </c>
      <c r="D2006" s="7" t="s">
        <v>179</v>
      </c>
      <c r="E2006" s="37">
        <f>G2006*C1987</f>
        <v>1</v>
      </c>
      <c r="F2006" s="3" t="s">
        <v>179</v>
      </c>
      <c r="G2006" s="36">
        <v>0.1</v>
      </c>
      <c r="H2006" s="3" t="s">
        <v>179</v>
      </c>
      <c r="I2006" s="23">
        <f>E2006*C1988</f>
        <v>200</v>
      </c>
      <c r="J2006" s="10" t="s">
        <v>61</v>
      </c>
      <c r="K2006" s="15">
        <f t="shared" si="28"/>
        <v>2</v>
      </c>
      <c r="N2006" t="s">
        <v>1969</v>
      </c>
      <c r="R2006">
        <v>2005</v>
      </c>
    </row>
    <row r="2007" spans="1:18" ht="16.5" thickTop="1" thickBot="1" x14ac:dyDescent="0.3">
      <c r="A2007" s="226">
        <v>634</v>
      </c>
      <c r="B2007" s="227" t="s">
        <v>2389</v>
      </c>
      <c r="C2007" s="16">
        <v>100</v>
      </c>
      <c r="D2007" s="7" t="s">
        <v>179</v>
      </c>
      <c r="E2007" s="37">
        <f>G2007*C1987</f>
        <v>1</v>
      </c>
      <c r="F2007" s="3" t="s">
        <v>179</v>
      </c>
      <c r="G2007" s="36">
        <v>0.1</v>
      </c>
      <c r="H2007" s="3" t="s">
        <v>179</v>
      </c>
      <c r="I2007" s="23">
        <f>E2007*C1988</f>
        <v>200</v>
      </c>
      <c r="J2007" s="10" t="s">
        <v>61</v>
      </c>
      <c r="K2007" s="15">
        <f t="shared" si="28"/>
        <v>2</v>
      </c>
      <c r="N2007" t="s">
        <v>1969</v>
      </c>
      <c r="R2007">
        <v>2006</v>
      </c>
    </row>
    <row r="2008" spans="1:18" ht="15.75" thickTop="1" x14ac:dyDescent="0.25">
      <c r="B2008" t="s">
        <v>180</v>
      </c>
      <c r="D2008" s="3"/>
      <c r="F2008" s="3"/>
      <c r="H2008" s="3"/>
      <c r="I2008" s="2"/>
      <c r="J2008" s="6"/>
      <c r="K2008" s="8">
        <f>C1988-SUM(K1991:K2007)</f>
        <v>158</v>
      </c>
      <c r="N2008" t="s">
        <v>1969</v>
      </c>
      <c r="R2008">
        <v>2007</v>
      </c>
    </row>
    <row r="2009" spans="1:18" ht="13.5" thickBot="1" x14ac:dyDescent="0.25">
      <c r="A2009" s="34"/>
      <c r="B2009" s="13"/>
      <c r="C2009" s="13"/>
      <c r="D2009" s="13"/>
      <c r="E2009" s="13"/>
      <c r="F2009" s="13"/>
      <c r="G2009" s="13"/>
      <c r="H2009" s="13"/>
      <c r="I2009" s="13"/>
      <c r="J2009" s="13"/>
      <c r="K2009" s="13"/>
      <c r="L2009" s="13"/>
      <c r="M2009" s="13"/>
      <c r="N2009" t="s">
        <v>1969</v>
      </c>
      <c r="R2009">
        <v>2008</v>
      </c>
    </row>
    <row r="2010" spans="1:18" ht="17.25" thickTop="1" thickBot="1" x14ac:dyDescent="0.3">
      <c r="A2010" s="30">
        <v>186</v>
      </c>
      <c r="B2010" s="30" t="s">
        <v>2411</v>
      </c>
      <c r="G2010" t="s">
        <v>333</v>
      </c>
      <c r="J2010" s="33">
        <v>25</v>
      </c>
      <c r="K2010" t="s">
        <v>334</v>
      </c>
      <c r="L2010" s="79">
        <f>J2010/C2011</f>
        <v>2.5</v>
      </c>
      <c r="N2010" t="s">
        <v>1969</v>
      </c>
      <c r="R2010">
        <v>2009</v>
      </c>
    </row>
    <row r="2011" spans="1:18" ht="16.5" thickTop="1" thickBot="1" x14ac:dyDescent="0.25">
      <c r="A2011" s="1">
        <f>A2010</f>
        <v>186</v>
      </c>
      <c r="B2011" s="27" t="s">
        <v>2408</v>
      </c>
      <c r="C2011" s="35">
        <v>10</v>
      </c>
      <c r="D2011" t="s">
        <v>63</v>
      </c>
      <c r="G2011" t="s">
        <v>332</v>
      </c>
      <c r="J2011">
        <f>C2012/(J2010/C2011)</f>
        <v>80</v>
      </c>
      <c r="K2011" s="11"/>
      <c r="N2011" t="s">
        <v>1969</v>
      </c>
      <c r="R2011">
        <v>2010</v>
      </c>
    </row>
    <row r="2012" spans="1:18" ht="14.25" thickTop="1" thickBot="1" x14ac:dyDescent="0.25">
      <c r="B2012" t="s">
        <v>55</v>
      </c>
      <c r="C2012" s="9">
        <v>200</v>
      </c>
      <c r="D2012" t="s">
        <v>334</v>
      </c>
      <c r="K2012" s="12"/>
      <c r="N2012" t="s">
        <v>1969</v>
      </c>
      <c r="R2012">
        <v>2011</v>
      </c>
    </row>
    <row r="2013" spans="1:18" ht="13.5" thickTop="1" x14ac:dyDescent="0.2">
      <c r="N2013" t="s">
        <v>1969</v>
      </c>
      <c r="R2013">
        <v>2012</v>
      </c>
    </row>
    <row r="2014" spans="1:18" x14ac:dyDescent="0.2">
      <c r="C2014" s="487" t="s">
        <v>284</v>
      </c>
      <c r="D2014" s="488"/>
      <c r="E2014" s="489" t="s">
        <v>285</v>
      </c>
      <c r="F2014" s="487"/>
      <c r="G2014" s="490" t="s">
        <v>286</v>
      </c>
      <c r="H2014" s="491"/>
      <c r="I2014" s="20" t="s">
        <v>287</v>
      </c>
      <c r="J2014" s="21"/>
      <c r="K2014" s="39" t="s">
        <v>288</v>
      </c>
      <c r="N2014" t="s">
        <v>1969</v>
      </c>
      <c r="R2014">
        <v>2013</v>
      </c>
    </row>
    <row r="2015" spans="1:18" ht="15.75" thickBot="1" x14ac:dyDescent="0.3">
      <c r="A2015" s="1">
        <v>276</v>
      </c>
      <c r="B2015" t="s">
        <v>325</v>
      </c>
      <c r="C2015" s="16">
        <v>100</v>
      </c>
      <c r="D2015" s="7" t="s">
        <v>179</v>
      </c>
      <c r="E2015" s="37">
        <f>G2015*C2011</f>
        <v>8</v>
      </c>
      <c r="F2015" s="3" t="s">
        <v>179</v>
      </c>
      <c r="G2015" s="36">
        <v>0.8</v>
      </c>
      <c r="H2015" s="3" t="s">
        <v>179</v>
      </c>
      <c r="I2015" s="23">
        <f>E2015*C2012</f>
        <v>1600</v>
      </c>
      <c r="J2015" s="10" t="s">
        <v>61</v>
      </c>
      <c r="K2015" s="15">
        <f t="shared" ref="K2015:K2021" si="29">I2015/C2015</f>
        <v>16</v>
      </c>
      <c r="N2015" t="s">
        <v>1969</v>
      </c>
      <c r="R2015">
        <v>2014</v>
      </c>
    </row>
    <row r="2016" spans="1:18" ht="16.5" thickTop="1" thickBot="1" x14ac:dyDescent="0.3">
      <c r="A2016" s="1">
        <v>277</v>
      </c>
      <c r="B2016" t="s">
        <v>324</v>
      </c>
      <c r="C2016" s="16">
        <v>100</v>
      </c>
      <c r="D2016" s="7" t="s">
        <v>179</v>
      </c>
      <c r="E2016" s="37">
        <f>G2016*C2011</f>
        <v>8</v>
      </c>
      <c r="F2016" s="3" t="s">
        <v>179</v>
      </c>
      <c r="G2016" s="36">
        <v>0.8</v>
      </c>
      <c r="H2016" s="3" t="s">
        <v>179</v>
      </c>
      <c r="I2016" s="23">
        <f>E2016*C2012</f>
        <v>1600</v>
      </c>
      <c r="J2016" s="10" t="s">
        <v>61</v>
      </c>
      <c r="K2016" s="15">
        <f t="shared" si="29"/>
        <v>16</v>
      </c>
      <c r="N2016" t="s">
        <v>1969</v>
      </c>
      <c r="R2016">
        <v>2015</v>
      </c>
    </row>
    <row r="2017" spans="1:18" ht="16.5" thickTop="1" thickBot="1" x14ac:dyDescent="0.3">
      <c r="A2017" s="1">
        <v>347</v>
      </c>
      <c r="B2017" t="s">
        <v>947</v>
      </c>
      <c r="C2017" s="16">
        <v>100</v>
      </c>
      <c r="D2017" s="7" t="s">
        <v>179</v>
      </c>
      <c r="E2017" s="37">
        <f>G2017*C2011</f>
        <v>1</v>
      </c>
      <c r="F2017" s="3" t="s">
        <v>179</v>
      </c>
      <c r="G2017" s="36">
        <v>0.1</v>
      </c>
      <c r="H2017" s="3" t="s">
        <v>179</v>
      </c>
      <c r="I2017" s="23">
        <f>E2017*C2012</f>
        <v>200</v>
      </c>
      <c r="J2017" s="10" t="s">
        <v>61</v>
      </c>
      <c r="K2017" s="15">
        <f t="shared" si="29"/>
        <v>2</v>
      </c>
      <c r="N2017" t="s">
        <v>1969</v>
      </c>
      <c r="R2017">
        <v>2016</v>
      </c>
    </row>
    <row r="2018" spans="1:18" ht="16.5" thickTop="1" thickBot="1" x14ac:dyDescent="0.3">
      <c r="A2018" s="1">
        <v>636</v>
      </c>
      <c r="B2018" s="24" t="s">
        <v>2405</v>
      </c>
      <c r="C2018" s="16">
        <v>100</v>
      </c>
      <c r="D2018" s="7" t="s">
        <v>179</v>
      </c>
      <c r="E2018" s="37">
        <f>G2018*C2011</f>
        <v>1</v>
      </c>
      <c r="F2018" s="3" t="s">
        <v>179</v>
      </c>
      <c r="G2018" s="36">
        <v>0.1</v>
      </c>
      <c r="H2018" s="3" t="s">
        <v>179</v>
      </c>
      <c r="I2018" s="23">
        <f>E2018*C2012</f>
        <v>200</v>
      </c>
      <c r="J2018" s="10" t="s">
        <v>61</v>
      </c>
      <c r="K2018" s="15">
        <f t="shared" si="29"/>
        <v>2</v>
      </c>
      <c r="N2018" t="s">
        <v>1969</v>
      </c>
      <c r="R2018">
        <v>2017</v>
      </c>
    </row>
    <row r="2019" spans="1:18" ht="16.5" thickTop="1" thickBot="1" x14ac:dyDescent="0.3">
      <c r="A2019" s="1">
        <v>637</v>
      </c>
      <c r="B2019" s="24" t="s">
        <v>2406</v>
      </c>
      <c r="C2019" s="16">
        <v>100</v>
      </c>
      <c r="D2019" s="7" t="s">
        <v>179</v>
      </c>
      <c r="E2019" s="37">
        <f>G2019*C2011</f>
        <v>1</v>
      </c>
      <c r="F2019" s="3" t="s">
        <v>179</v>
      </c>
      <c r="G2019" s="36">
        <v>0.1</v>
      </c>
      <c r="H2019" s="3" t="s">
        <v>179</v>
      </c>
      <c r="I2019" s="23">
        <f>E2019*C2012</f>
        <v>200</v>
      </c>
      <c r="J2019" s="10" t="s">
        <v>61</v>
      </c>
      <c r="K2019" s="15">
        <f t="shared" si="29"/>
        <v>2</v>
      </c>
      <c r="N2019" t="s">
        <v>1969</v>
      </c>
      <c r="R2019">
        <v>2018</v>
      </c>
    </row>
    <row r="2020" spans="1:18" ht="16.5" thickTop="1" thickBot="1" x14ac:dyDescent="0.3">
      <c r="A2020" s="1">
        <v>280</v>
      </c>
      <c r="B2020" t="s">
        <v>328</v>
      </c>
      <c r="C2020" s="16">
        <v>100</v>
      </c>
      <c r="D2020" s="7" t="s">
        <v>179</v>
      </c>
      <c r="E2020" s="37">
        <f>G2020*C2011</f>
        <v>1</v>
      </c>
      <c r="F2020" s="3" t="s">
        <v>179</v>
      </c>
      <c r="G2020" s="36">
        <v>0.1</v>
      </c>
      <c r="H2020" s="3" t="s">
        <v>179</v>
      </c>
      <c r="I2020" s="23">
        <f>E2020*C2012</f>
        <v>200</v>
      </c>
      <c r="J2020" s="10" t="s">
        <v>61</v>
      </c>
      <c r="K2020" s="15">
        <f t="shared" si="29"/>
        <v>2</v>
      </c>
      <c r="N2020" t="s">
        <v>1969</v>
      </c>
      <c r="R2020">
        <v>2019</v>
      </c>
    </row>
    <row r="2021" spans="1:18" ht="16.5" thickTop="1" thickBot="1" x14ac:dyDescent="0.3">
      <c r="A2021" s="1">
        <v>638</v>
      </c>
      <c r="B2021" s="24" t="s">
        <v>2407</v>
      </c>
      <c r="C2021" s="16">
        <v>100</v>
      </c>
      <c r="D2021" s="7" t="s">
        <v>179</v>
      </c>
      <c r="E2021" s="37">
        <f>G2021*C2011</f>
        <v>1</v>
      </c>
      <c r="F2021" s="3" t="s">
        <v>179</v>
      </c>
      <c r="G2021" s="36">
        <v>0.1</v>
      </c>
      <c r="H2021" s="3" t="s">
        <v>179</v>
      </c>
      <c r="I2021" s="23">
        <f>E2021*C2012</f>
        <v>200</v>
      </c>
      <c r="J2021" s="10" t="s">
        <v>61</v>
      </c>
      <c r="K2021" s="15">
        <f t="shared" si="29"/>
        <v>2</v>
      </c>
      <c r="N2021" t="s">
        <v>1969</v>
      </c>
      <c r="R2021">
        <v>2020</v>
      </c>
    </row>
    <row r="2022" spans="1:18" ht="15.75" thickTop="1" x14ac:dyDescent="0.25">
      <c r="B2022" t="s">
        <v>180</v>
      </c>
      <c r="D2022" s="3"/>
      <c r="F2022" s="3"/>
      <c r="H2022" s="3"/>
      <c r="I2022" s="2"/>
      <c r="J2022" s="6"/>
      <c r="K2022" s="8">
        <f>C2012-SUM(K2015:K2021)</f>
        <v>158</v>
      </c>
      <c r="N2022" t="s">
        <v>1969</v>
      </c>
      <c r="R2022">
        <v>2021</v>
      </c>
    </row>
    <row r="2023" spans="1:18" ht="13.5" thickBot="1" x14ac:dyDescent="0.25">
      <c r="A2023" s="34"/>
      <c r="B2023" s="13"/>
      <c r="C2023" s="13"/>
      <c r="D2023" s="13"/>
      <c r="E2023" s="13"/>
      <c r="F2023" s="13"/>
      <c r="G2023" s="13"/>
      <c r="H2023" s="13"/>
      <c r="I2023" s="13"/>
      <c r="J2023" s="13"/>
      <c r="K2023" s="13"/>
      <c r="L2023" s="13"/>
      <c r="M2023" s="13"/>
      <c r="N2023" t="s">
        <v>1969</v>
      </c>
      <c r="R2023">
        <v>2022</v>
      </c>
    </row>
    <row r="2024" spans="1:18" ht="17.25" thickTop="1" thickBot="1" x14ac:dyDescent="0.3">
      <c r="A2024" s="30">
        <v>187</v>
      </c>
      <c r="B2024" s="30"/>
      <c r="G2024" t="s">
        <v>333</v>
      </c>
      <c r="J2024" s="33">
        <v>25</v>
      </c>
      <c r="K2024" t="s">
        <v>334</v>
      </c>
      <c r="L2024" s="79">
        <f>J2024/C2025</f>
        <v>2.5</v>
      </c>
      <c r="N2024" t="s">
        <v>1969</v>
      </c>
      <c r="R2024">
        <v>2023</v>
      </c>
    </row>
    <row r="2025" spans="1:18" ht="16.5" thickTop="1" thickBot="1" x14ac:dyDescent="0.25">
      <c r="A2025" s="1">
        <f>A2024</f>
        <v>187</v>
      </c>
      <c r="B2025" s="27" t="s">
        <v>2410</v>
      </c>
      <c r="C2025" s="35">
        <v>10</v>
      </c>
      <c r="D2025" t="s">
        <v>63</v>
      </c>
      <c r="G2025" t="s">
        <v>332</v>
      </c>
      <c r="J2025">
        <f>C2026/(J2024/C2025)</f>
        <v>80</v>
      </c>
      <c r="K2025" s="11"/>
      <c r="N2025" t="s">
        <v>1969</v>
      </c>
      <c r="R2025">
        <v>2024</v>
      </c>
    </row>
    <row r="2026" spans="1:18" ht="14.25" thickTop="1" thickBot="1" x14ac:dyDescent="0.25">
      <c r="B2026" t="s">
        <v>55</v>
      </c>
      <c r="C2026" s="9">
        <v>200</v>
      </c>
      <c r="D2026" t="s">
        <v>334</v>
      </c>
      <c r="K2026" s="12"/>
      <c r="N2026" t="s">
        <v>1969</v>
      </c>
      <c r="R2026">
        <v>2025</v>
      </c>
    </row>
    <row r="2027" spans="1:18" ht="13.5" thickTop="1" x14ac:dyDescent="0.2">
      <c r="N2027" t="s">
        <v>1969</v>
      </c>
      <c r="R2027">
        <v>2026</v>
      </c>
    </row>
    <row r="2028" spans="1:18" x14ac:dyDescent="0.2">
      <c r="C2028" s="487" t="s">
        <v>284</v>
      </c>
      <c r="D2028" s="488"/>
      <c r="E2028" s="489" t="s">
        <v>285</v>
      </c>
      <c r="F2028" s="487"/>
      <c r="G2028" s="490" t="s">
        <v>286</v>
      </c>
      <c r="H2028" s="491"/>
      <c r="I2028" s="20" t="s">
        <v>287</v>
      </c>
      <c r="J2028" s="21"/>
      <c r="K2028" s="39" t="s">
        <v>288</v>
      </c>
      <c r="N2028" t="s">
        <v>1969</v>
      </c>
      <c r="R2028">
        <v>2027</v>
      </c>
    </row>
    <row r="2029" spans="1:18" ht="15.75" thickBot="1" x14ac:dyDescent="0.3">
      <c r="A2029" s="1">
        <v>619</v>
      </c>
      <c r="B2029" t="s">
        <v>2359</v>
      </c>
      <c r="C2029" s="16">
        <v>100</v>
      </c>
      <c r="D2029" s="7" t="s">
        <v>179</v>
      </c>
      <c r="E2029" s="37">
        <f>G2029*C2025</f>
        <v>0.5</v>
      </c>
      <c r="F2029" s="3" t="s">
        <v>179</v>
      </c>
      <c r="G2029" s="36">
        <v>0.05</v>
      </c>
      <c r="H2029" s="3" t="s">
        <v>179</v>
      </c>
      <c r="I2029" s="23">
        <f>E2029*C2026</f>
        <v>100</v>
      </c>
      <c r="J2029" s="10" t="s">
        <v>61</v>
      </c>
      <c r="K2029" s="15">
        <f t="shared" ref="K2029:K2037" si="30">I2029/C2029</f>
        <v>1</v>
      </c>
      <c r="N2029" t="s">
        <v>1969</v>
      </c>
      <c r="R2029">
        <v>2028</v>
      </c>
    </row>
    <row r="2030" spans="1:18" ht="16.5" thickTop="1" thickBot="1" x14ac:dyDescent="0.3">
      <c r="A2030" s="1">
        <v>620</v>
      </c>
      <c r="B2030" t="s">
        <v>2361</v>
      </c>
      <c r="C2030" s="16">
        <v>100</v>
      </c>
      <c r="D2030" s="7" t="s">
        <v>179</v>
      </c>
      <c r="E2030" s="37">
        <f>G2030*C2025</f>
        <v>0.5</v>
      </c>
      <c r="F2030" s="3" t="s">
        <v>179</v>
      </c>
      <c r="G2030" s="36">
        <v>0.05</v>
      </c>
      <c r="H2030" s="3" t="s">
        <v>179</v>
      </c>
      <c r="I2030" s="23">
        <f>E2030*C2026</f>
        <v>100</v>
      </c>
      <c r="J2030" s="10" t="s">
        <v>61</v>
      </c>
      <c r="K2030" s="15">
        <f t="shared" si="30"/>
        <v>1</v>
      </c>
      <c r="N2030" t="s">
        <v>1969</v>
      </c>
      <c r="R2030">
        <v>2029</v>
      </c>
    </row>
    <row r="2031" spans="1:18" ht="16.5" thickTop="1" thickBot="1" x14ac:dyDescent="0.3">
      <c r="A2031" s="1">
        <v>621</v>
      </c>
      <c r="B2031" t="s">
        <v>2363</v>
      </c>
      <c r="C2031" s="16">
        <v>100</v>
      </c>
      <c r="D2031" s="7" t="s">
        <v>179</v>
      </c>
      <c r="E2031" s="37">
        <f>G2031*C2025</f>
        <v>0.5</v>
      </c>
      <c r="F2031" s="3" t="s">
        <v>179</v>
      </c>
      <c r="G2031" s="36">
        <v>0.05</v>
      </c>
      <c r="H2031" s="3" t="s">
        <v>179</v>
      </c>
      <c r="I2031" s="23">
        <f>E2031*C2026</f>
        <v>100</v>
      </c>
      <c r="J2031" s="10" t="s">
        <v>61</v>
      </c>
      <c r="K2031" s="15">
        <f t="shared" si="30"/>
        <v>1</v>
      </c>
      <c r="N2031" t="s">
        <v>1969</v>
      </c>
      <c r="R2031">
        <v>2030</v>
      </c>
    </row>
    <row r="2032" spans="1:18" ht="16.5" thickTop="1" thickBot="1" x14ac:dyDescent="0.3">
      <c r="A2032" s="1">
        <v>622</v>
      </c>
      <c r="B2032" t="s">
        <v>2364</v>
      </c>
      <c r="C2032" s="16">
        <v>100</v>
      </c>
      <c r="D2032" s="7" t="s">
        <v>179</v>
      </c>
      <c r="E2032" s="37">
        <f>G2032*C2025</f>
        <v>0.5</v>
      </c>
      <c r="F2032" s="3" t="s">
        <v>179</v>
      </c>
      <c r="G2032" s="36">
        <v>0.05</v>
      </c>
      <c r="H2032" s="3" t="s">
        <v>179</v>
      </c>
      <c r="I2032" s="23">
        <f>E2032*C2026</f>
        <v>100</v>
      </c>
      <c r="J2032" s="10" t="s">
        <v>61</v>
      </c>
      <c r="K2032" s="15">
        <f t="shared" si="30"/>
        <v>1</v>
      </c>
      <c r="N2032" t="s">
        <v>1969</v>
      </c>
      <c r="R2032">
        <v>2031</v>
      </c>
    </row>
    <row r="2033" spans="1:18" ht="16.5" thickTop="1" thickBot="1" x14ac:dyDescent="0.3">
      <c r="A2033" s="1">
        <v>623</v>
      </c>
      <c r="B2033" t="s">
        <v>2366</v>
      </c>
      <c r="C2033" s="16">
        <v>100</v>
      </c>
      <c r="D2033" s="7" t="s">
        <v>179</v>
      </c>
      <c r="E2033" s="37">
        <f>G2033*C2025</f>
        <v>0.5</v>
      </c>
      <c r="F2033" s="3" t="s">
        <v>179</v>
      </c>
      <c r="G2033" s="36">
        <v>0.05</v>
      </c>
      <c r="H2033" s="3" t="s">
        <v>179</v>
      </c>
      <c r="I2033" s="23">
        <f>E2033*C2026</f>
        <v>100</v>
      </c>
      <c r="J2033" s="10" t="s">
        <v>61</v>
      </c>
      <c r="K2033" s="15">
        <f t="shared" si="30"/>
        <v>1</v>
      </c>
      <c r="N2033" t="s">
        <v>1969</v>
      </c>
      <c r="R2033">
        <v>2032</v>
      </c>
    </row>
    <row r="2034" spans="1:18" ht="16.5" thickTop="1" thickBot="1" x14ac:dyDescent="0.3">
      <c r="A2034" s="1">
        <v>624</v>
      </c>
      <c r="B2034" t="s">
        <v>2368</v>
      </c>
      <c r="C2034" s="16">
        <v>100</v>
      </c>
      <c r="D2034" s="7" t="s">
        <v>179</v>
      </c>
      <c r="E2034" s="37">
        <f>G2034*C2025</f>
        <v>0.5</v>
      </c>
      <c r="F2034" s="3" t="s">
        <v>179</v>
      </c>
      <c r="G2034" s="36">
        <v>0.05</v>
      </c>
      <c r="H2034" s="3" t="s">
        <v>179</v>
      </c>
      <c r="I2034" s="23">
        <f>E2034*C2026</f>
        <v>100</v>
      </c>
      <c r="J2034" s="10" t="s">
        <v>61</v>
      </c>
      <c r="K2034" s="15">
        <f t="shared" si="30"/>
        <v>1</v>
      </c>
      <c r="N2034" t="s">
        <v>1969</v>
      </c>
      <c r="R2034">
        <v>2033</v>
      </c>
    </row>
    <row r="2035" spans="1:18" ht="16.5" thickTop="1" thickBot="1" x14ac:dyDescent="0.3">
      <c r="A2035" s="235">
        <v>625</v>
      </c>
      <c r="B2035" s="32" t="s">
        <v>2370</v>
      </c>
      <c r="C2035" s="16">
        <v>100</v>
      </c>
      <c r="D2035" s="7" t="s">
        <v>179</v>
      </c>
      <c r="E2035" s="37">
        <f>G2035*C2025</f>
        <v>6</v>
      </c>
      <c r="F2035" s="3" t="s">
        <v>179</v>
      </c>
      <c r="G2035" s="228">
        <v>0.6</v>
      </c>
      <c r="H2035" s="3" t="s">
        <v>179</v>
      </c>
      <c r="I2035" s="23">
        <f>E2035*C2026</f>
        <v>1200</v>
      </c>
      <c r="J2035" s="10" t="s">
        <v>61</v>
      </c>
      <c r="K2035" s="15">
        <f t="shared" si="30"/>
        <v>12</v>
      </c>
      <c r="N2035" t="s">
        <v>1969</v>
      </c>
      <c r="R2035">
        <v>2034</v>
      </c>
    </row>
    <row r="2036" spans="1:18" ht="16.5" thickTop="1" thickBot="1" x14ac:dyDescent="0.3">
      <c r="A2036" s="235">
        <v>626</v>
      </c>
      <c r="B2036" s="32" t="s">
        <v>2372</v>
      </c>
      <c r="C2036" s="16">
        <v>100</v>
      </c>
      <c r="D2036" s="7" t="s">
        <v>179</v>
      </c>
      <c r="E2036" s="37">
        <f>G2036*C2025</f>
        <v>0.5</v>
      </c>
      <c r="F2036" s="3" t="s">
        <v>179</v>
      </c>
      <c r="G2036" s="36">
        <v>0.05</v>
      </c>
      <c r="H2036" s="3" t="s">
        <v>179</v>
      </c>
      <c r="I2036" s="23">
        <f>E2036*C2026</f>
        <v>100</v>
      </c>
      <c r="J2036" s="10" t="s">
        <v>61</v>
      </c>
      <c r="K2036" s="15">
        <f t="shared" si="30"/>
        <v>1</v>
      </c>
      <c r="N2036" t="s">
        <v>1969</v>
      </c>
      <c r="R2036">
        <v>2035</v>
      </c>
    </row>
    <row r="2037" spans="1:18" ht="16.5" thickTop="1" thickBot="1" x14ac:dyDescent="0.3">
      <c r="A2037" s="235">
        <v>627</v>
      </c>
      <c r="B2037" s="32" t="s">
        <v>2375</v>
      </c>
      <c r="C2037" s="16">
        <v>100</v>
      </c>
      <c r="D2037" s="7" t="s">
        <v>179</v>
      </c>
      <c r="E2037" s="37">
        <f>G2037*C2025</f>
        <v>6</v>
      </c>
      <c r="F2037" s="3" t="s">
        <v>179</v>
      </c>
      <c r="G2037" s="36">
        <v>0.6</v>
      </c>
      <c r="H2037" s="3" t="s">
        <v>179</v>
      </c>
      <c r="I2037" s="23">
        <f>E2037*C2026</f>
        <v>1200</v>
      </c>
      <c r="J2037" s="10" t="s">
        <v>61</v>
      </c>
      <c r="K2037" s="15">
        <f t="shared" si="30"/>
        <v>12</v>
      </c>
      <c r="N2037" t="s">
        <v>1969</v>
      </c>
      <c r="R2037">
        <v>2036</v>
      </c>
    </row>
    <row r="2038" spans="1:18" ht="16.5" thickTop="1" thickBot="1" x14ac:dyDescent="0.3">
      <c r="A2038" s="235">
        <v>628</v>
      </c>
      <c r="B2038" s="32" t="s">
        <v>2377</v>
      </c>
      <c r="C2038" s="16">
        <v>100</v>
      </c>
      <c r="D2038" s="7" t="s">
        <v>179</v>
      </c>
      <c r="E2038" s="37">
        <f>G2038*C2025</f>
        <v>0.5</v>
      </c>
      <c r="F2038" s="3" t="s">
        <v>179</v>
      </c>
      <c r="G2038" s="36">
        <v>0.05</v>
      </c>
      <c r="H2038" s="3" t="s">
        <v>179</v>
      </c>
      <c r="I2038" s="23">
        <f>E2038*C2026</f>
        <v>100</v>
      </c>
      <c r="J2038" s="10" t="s">
        <v>61</v>
      </c>
      <c r="K2038" s="15">
        <f t="shared" ref="K2038:K2046" si="31">I2038/C2038</f>
        <v>1</v>
      </c>
      <c r="N2038" t="s">
        <v>1969</v>
      </c>
      <c r="R2038">
        <v>2037</v>
      </c>
    </row>
    <row r="2039" spans="1:18" ht="16.5" thickTop="1" thickBot="1" x14ac:dyDescent="0.3">
      <c r="A2039" s="235">
        <v>629</v>
      </c>
      <c r="B2039" s="32" t="s">
        <v>2379</v>
      </c>
      <c r="C2039" s="16">
        <v>100</v>
      </c>
      <c r="D2039" s="7" t="s">
        <v>179</v>
      </c>
      <c r="E2039" s="37">
        <f>G2039*C2025</f>
        <v>0.5</v>
      </c>
      <c r="F2039" s="3" t="s">
        <v>179</v>
      </c>
      <c r="G2039" s="36">
        <v>0.05</v>
      </c>
      <c r="H2039" s="3" t="s">
        <v>179</v>
      </c>
      <c r="I2039" s="23">
        <f>E2039*C2026</f>
        <v>100</v>
      </c>
      <c r="J2039" s="10" t="s">
        <v>61</v>
      </c>
      <c r="K2039" s="15">
        <f t="shared" si="31"/>
        <v>1</v>
      </c>
      <c r="N2039" t="s">
        <v>1969</v>
      </c>
      <c r="R2039">
        <v>2038</v>
      </c>
    </row>
    <row r="2040" spans="1:18" ht="16.5" thickTop="1" thickBot="1" x14ac:dyDescent="0.3">
      <c r="A2040" s="235">
        <v>630</v>
      </c>
      <c r="B2040" s="32" t="s">
        <v>2381</v>
      </c>
      <c r="C2040" s="16">
        <v>100</v>
      </c>
      <c r="D2040" s="7" t="s">
        <v>179</v>
      </c>
      <c r="E2040" s="37">
        <f>G2040*C2025</f>
        <v>0.5</v>
      </c>
      <c r="F2040" s="3" t="s">
        <v>179</v>
      </c>
      <c r="G2040" s="36">
        <v>0.05</v>
      </c>
      <c r="H2040" s="3" t="s">
        <v>179</v>
      </c>
      <c r="I2040" s="23">
        <f>E2040*C2026</f>
        <v>100</v>
      </c>
      <c r="J2040" s="10" t="s">
        <v>61</v>
      </c>
      <c r="K2040" s="15">
        <f t="shared" si="31"/>
        <v>1</v>
      </c>
      <c r="N2040" t="s">
        <v>1969</v>
      </c>
      <c r="R2040">
        <v>2039</v>
      </c>
    </row>
    <row r="2041" spans="1:18" ht="16.5" thickTop="1" thickBot="1" x14ac:dyDescent="0.3">
      <c r="A2041" s="235">
        <v>631</v>
      </c>
      <c r="B2041" s="32" t="s">
        <v>2383</v>
      </c>
      <c r="C2041" s="16">
        <v>100</v>
      </c>
      <c r="D2041" s="7" t="s">
        <v>179</v>
      </c>
      <c r="E2041" s="37">
        <f>G2041*C2025</f>
        <v>0.5</v>
      </c>
      <c r="F2041" s="3" t="s">
        <v>179</v>
      </c>
      <c r="G2041" s="36">
        <v>0.05</v>
      </c>
      <c r="H2041" s="3" t="s">
        <v>179</v>
      </c>
      <c r="I2041" s="23">
        <f>E2041*C2026</f>
        <v>100</v>
      </c>
      <c r="J2041" s="10" t="s">
        <v>61</v>
      </c>
      <c r="K2041" s="15">
        <f t="shared" si="31"/>
        <v>1</v>
      </c>
      <c r="N2041" t="s">
        <v>1969</v>
      </c>
      <c r="R2041">
        <v>2040</v>
      </c>
    </row>
    <row r="2042" spans="1:18" ht="16.5" thickTop="1" thickBot="1" x14ac:dyDescent="0.3">
      <c r="A2042" s="235">
        <v>632</v>
      </c>
      <c r="B2042" s="32" t="s">
        <v>2385</v>
      </c>
      <c r="C2042" s="16">
        <v>100</v>
      </c>
      <c r="D2042" s="7" t="s">
        <v>179</v>
      </c>
      <c r="E2042" s="37">
        <f>G2042*C2025</f>
        <v>0.5</v>
      </c>
      <c r="F2042" s="3" t="s">
        <v>179</v>
      </c>
      <c r="G2042" s="36">
        <v>0.05</v>
      </c>
      <c r="H2042" s="3" t="s">
        <v>179</v>
      </c>
      <c r="I2042" s="23">
        <f>E2042*C2026</f>
        <v>100</v>
      </c>
      <c r="J2042" s="10" t="s">
        <v>61</v>
      </c>
      <c r="K2042" s="15">
        <f t="shared" si="31"/>
        <v>1</v>
      </c>
      <c r="N2042" t="s">
        <v>1969</v>
      </c>
      <c r="R2042">
        <v>2041</v>
      </c>
    </row>
    <row r="2043" spans="1:18" ht="16.5" thickTop="1" thickBot="1" x14ac:dyDescent="0.3">
      <c r="A2043" s="235">
        <v>633</v>
      </c>
      <c r="B2043" s="32" t="s">
        <v>2387</v>
      </c>
      <c r="C2043" s="16">
        <v>100</v>
      </c>
      <c r="D2043" s="7" t="s">
        <v>179</v>
      </c>
      <c r="E2043" s="37">
        <f>G2043*C2025</f>
        <v>1</v>
      </c>
      <c r="F2043" s="3" t="s">
        <v>179</v>
      </c>
      <c r="G2043" s="36">
        <v>0.1</v>
      </c>
      <c r="H2043" s="3" t="s">
        <v>179</v>
      </c>
      <c r="I2043" s="23">
        <f>E2043*C2026</f>
        <v>200</v>
      </c>
      <c r="J2043" s="10" t="s">
        <v>61</v>
      </c>
      <c r="K2043" s="15">
        <f t="shared" si="31"/>
        <v>2</v>
      </c>
      <c r="N2043" t="s">
        <v>1969</v>
      </c>
      <c r="R2043">
        <v>2042</v>
      </c>
    </row>
    <row r="2044" spans="1:18" ht="16.5" thickTop="1" thickBot="1" x14ac:dyDescent="0.3">
      <c r="A2044" s="235">
        <v>347</v>
      </c>
      <c r="B2044" s="32" t="s">
        <v>947</v>
      </c>
      <c r="C2044" s="16">
        <v>100</v>
      </c>
      <c r="D2044" s="7" t="s">
        <v>179</v>
      </c>
      <c r="E2044" s="37">
        <f>G2044*C2025</f>
        <v>1</v>
      </c>
      <c r="F2044" s="3" t="s">
        <v>179</v>
      </c>
      <c r="G2044" s="36">
        <v>0.1</v>
      </c>
      <c r="H2044" s="3" t="s">
        <v>179</v>
      </c>
      <c r="I2044" s="23">
        <f>E2044*C2026</f>
        <v>200</v>
      </c>
      <c r="J2044" s="10" t="s">
        <v>61</v>
      </c>
      <c r="K2044" s="15">
        <f t="shared" si="31"/>
        <v>2</v>
      </c>
      <c r="N2044" t="s">
        <v>1969</v>
      </c>
      <c r="R2044">
        <v>2043</v>
      </c>
    </row>
    <row r="2045" spans="1:18" ht="16.5" thickTop="1" thickBot="1" x14ac:dyDescent="0.3">
      <c r="A2045" s="235">
        <v>634</v>
      </c>
      <c r="B2045" s="32" t="s">
        <v>2389</v>
      </c>
      <c r="C2045" s="16">
        <v>100</v>
      </c>
      <c r="D2045" s="7" t="s">
        <v>179</v>
      </c>
      <c r="E2045" s="37">
        <f>G2045*C2025</f>
        <v>1</v>
      </c>
      <c r="F2045" s="3" t="s">
        <v>179</v>
      </c>
      <c r="G2045" s="36">
        <v>0.1</v>
      </c>
      <c r="H2045" s="3" t="s">
        <v>179</v>
      </c>
      <c r="I2045" s="23">
        <f>E2045*C2026</f>
        <v>200</v>
      </c>
      <c r="J2045" s="10" t="s">
        <v>61</v>
      </c>
      <c r="K2045" s="15">
        <f t="shared" si="31"/>
        <v>2</v>
      </c>
      <c r="N2045" t="s">
        <v>1969</v>
      </c>
      <c r="R2045">
        <v>2044</v>
      </c>
    </row>
    <row r="2046" spans="1:18" ht="16.5" thickTop="1" thickBot="1" x14ac:dyDescent="0.3">
      <c r="A2046" s="226">
        <v>635</v>
      </c>
      <c r="B2046" s="236" t="s">
        <v>2394</v>
      </c>
      <c r="C2046" s="16">
        <v>100</v>
      </c>
      <c r="D2046" s="7" t="s">
        <v>179</v>
      </c>
      <c r="E2046" s="37">
        <f>G2046*C2025</f>
        <v>1</v>
      </c>
      <c r="F2046" s="3" t="s">
        <v>179</v>
      </c>
      <c r="G2046" s="36">
        <v>0.1</v>
      </c>
      <c r="H2046" s="3" t="s">
        <v>179</v>
      </c>
      <c r="I2046" s="23">
        <f>E2046*C2026</f>
        <v>200</v>
      </c>
      <c r="J2046" s="10" t="s">
        <v>61</v>
      </c>
      <c r="K2046" s="15">
        <f t="shared" si="31"/>
        <v>2</v>
      </c>
      <c r="N2046" t="s">
        <v>1969</v>
      </c>
      <c r="R2046">
        <v>2045</v>
      </c>
    </row>
    <row r="2047" spans="1:18" ht="15.75" thickTop="1" x14ac:dyDescent="0.25">
      <c r="B2047" t="s">
        <v>180</v>
      </c>
      <c r="D2047" s="3"/>
      <c r="F2047" s="3"/>
      <c r="H2047" s="3"/>
      <c r="I2047" s="2"/>
      <c r="J2047" s="6"/>
      <c r="K2047" s="8">
        <f>C2026-SUM(K2029:K2046)</f>
        <v>156</v>
      </c>
      <c r="N2047" t="s">
        <v>1969</v>
      </c>
      <c r="R2047">
        <v>2046</v>
      </c>
    </row>
    <row r="2048" spans="1:18" ht="13.5" thickBot="1" x14ac:dyDescent="0.25">
      <c r="A2048" s="34"/>
      <c r="B2048" s="13"/>
      <c r="C2048" s="13"/>
      <c r="D2048" s="13"/>
      <c r="E2048" s="13"/>
      <c r="F2048" s="13"/>
      <c r="G2048" s="13"/>
      <c r="H2048" s="13"/>
      <c r="I2048" s="13"/>
      <c r="J2048" s="13"/>
      <c r="K2048" s="13"/>
      <c r="L2048" s="13"/>
      <c r="M2048" s="13"/>
      <c r="N2048" t="s">
        <v>1969</v>
      </c>
      <c r="R2048">
        <v>2047</v>
      </c>
    </row>
    <row r="2049" spans="1:18" ht="17.25" thickTop="1" thickBot="1" x14ac:dyDescent="0.3">
      <c r="A2049" s="30">
        <v>188</v>
      </c>
      <c r="B2049" s="30"/>
      <c r="G2049" s="24" t="s">
        <v>2002</v>
      </c>
      <c r="J2049" s="105">
        <v>25</v>
      </c>
      <c r="K2049" t="s">
        <v>334</v>
      </c>
      <c r="L2049" s="79">
        <f>J2049/C2050</f>
        <v>2.5</v>
      </c>
      <c r="N2049" t="s">
        <v>1969</v>
      </c>
      <c r="R2049">
        <v>2048</v>
      </c>
    </row>
    <row r="2050" spans="1:18" ht="16.5" thickTop="1" thickBot="1" x14ac:dyDescent="0.25">
      <c r="A2050" s="1">
        <f>A2049</f>
        <v>188</v>
      </c>
      <c r="B2050" s="27" t="s">
        <v>2433</v>
      </c>
      <c r="C2050" s="240">
        <v>10</v>
      </c>
      <c r="D2050" t="s">
        <v>63</v>
      </c>
      <c r="G2050" s="24" t="s">
        <v>2475</v>
      </c>
      <c r="J2050">
        <f>C2051/(J2049/C2050)</f>
        <v>80</v>
      </c>
      <c r="K2050" s="107"/>
      <c r="N2050" t="s">
        <v>1969</v>
      </c>
      <c r="R2050">
        <v>2049</v>
      </c>
    </row>
    <row r="2051" spans="1:18" ht="14.25" thickTop="1" thickBot="1" x14ac:dyDescent="0.25">
      <c r="B2051" t="s">
        <v>55</v>
      </c>
      <c r="C2051" s="106">
        <v>200</v>
      </c>
      <c r="D2051" t="s">
        <v>334</v>
      </c>
      <c r="K2051" s="108"/>
      <c r="N2051" t="s">
        <v>1969</v>
      </c>
      <c r="R2051">
        <v>2050</v>
      </c>
    </row>
    <row r="2052" spans="1:18" ht="13.5" thickTop="1" x14ac:dyDescent="0.2">
      <c r="N2052" t="s">
        <v>1969</v>
      </c>
      <c r="R2052">
        <v>2051</v>
      </c>
    </row>
    <row r="2053" spans="1:18" x14ac:dyDescent="0.2">
      <c r="C2053" s="487" t="s">
        <v>284</v>
      </c>
      <c r="D2053" s="488"/>
      <c r="E2053" s="493" t="s">
        <v>285</v>
      </c>
      <c r="F2053" s="487"/>
      <c r="G2053" s="490" t="s">
        <v>286</v>
      </c>
      <c r="H2053" s="491"/>
      <c r="I2053" s="259" t="s">
        <v>2476</v>
      </c>
      <c r="J2053" s="21" t="s">
        <v>2004</v>
      </c>
      <c r="K2053" s="39" t="s">
        <v>288</v>
      </c>
      <c r="N2053" t="s">
        <v>1969</v>
      </c>
      <c r="R2053">
        <v>2052</v>
      </c>
    </row>
    <row r="2054" spans="1:18" ht="15.75" thickBot="1" x14ac:dyDescent="0.3">
      <c r="A2054" s="1">
        <v>619</v>
      </c>
      <c r="B2054" t="s">
        <v>2359</v>
      </c>
      <c r="C2054" s="241">
        <v>100</v>
      </c>
      <c r="D2054" s="7" t="s">
        <v>179</v>
      </c>
      <c r="E2054" s="115">
        <f>G2054*C2050</f>
        <v>0.5</v>
      </c>
      <c r="F2054" s="3" t="s">
        <v>179</v>
      </c>
      <c r="G2054" s="228">
        <v>0.05</v>
      </c>
      <c r="H2054" s="3" t="s">
        <v>179</v>
      </c>
      <c r="I2054" s="242">
        <f>E2054*C2051</f>
        <v>100</v>
      </c>
      <c r="J2054" s="10" t="s">
        <v>61</v>
      </c>
      <c r="K2054" s="15">
        <f t="shared" ref="K2054:K2070" si="32">I2054/C2054</f>
        <v>1</v>
      </c>
      <c r="N2054" t="s">
        <v>1969</v>
      </c>
      <c r="R2054">
        <v>2053</v>
      </c>
    </row>
    <row r="2055" spans="1:18" ht="16.5" thickTop="1" thickBot="1" x14ac:dyDescent="0.3">
      <c r="A2055" s="1">
        <v>620</v>
      </c>
      <c r="B2055" t="s">
        <v>2361</v>
      </c>
      <c r="C2055" s="241">
        <v>100</v>
      </c>
      <c r="D2055" s="7" t="s">
        <v>179</v>
      </c>
      <c r="E2055" s="115">
        <f>G2055*C2050</f>
        <v>0.5</v>
      </c>
      <c r="F2055" s="3" t="s">
        <v>179</v>
      </c>
      <c r="G2055" s="228">
        <v>0.05</v>
      </c>
      <c r="H2055" s="3" t="s">
        <v>179</v>
      </c>
      <c r="I2055" s="242">
        <f>E2055*C2051</f>
        <v>100</v>
      </c>
      <c r="J2055" s="10" t="s">
        <v>61</v>
      </c>
      <c r="K2055" s="15">
        <f t="shared" si="32"/>
        <v>1</v>
      </c>
      <c r="N2055" t="s">
        <v>1969</v>
      </c>
      <c r="R2055">
        <v>2054</v>
      </c>
    </row>
    <row r="2056" spans="1:18" ht="16.5" thickTop="1" thickBot="1" x14ac:dyDescent="0.3">
      <c r="A2056" s="1">
        <v>621</v>
      </c>
      <c r="B2056" t="s">
        <v>2363</v>
      </c>
      <c r="C2056" s="241">
        <v>100</v>
      </c>
      <c r="D2056" s="7" t="s">
        <v>179</v>
      </c>
      <c r="E2056" s="115">
        <f>G2056*C2050</f>
        <v>0.5</v>
      </c>
      <c r="F2056" s="3" t="s">
        <v>179</v>
      </c>
      <c r="G2056" s="228">
        <v>0.05</v>
      </c>
      <c r="H2056" s="3" t="s">
        <v>179</v>
      </c>
      <c r="I2056" s="242">
        <f>E2056*C2051</f>
        <v>100</v>
      </c>
      <c r="J2056" s="10" t="s">
        <v>61</v>
      </c>
      <c r="K2056" s="15">
        <f t="shared" si="32"/>
        <v>1</v>
      </c>
      <c r="N2056" t="s">
        <v>1969</v>
      </c>
      <c r="R2056">
        <v>2055</v>
      </c>
    </row>
    <row r="2057" spans="1:18" ht="16.5" thickTop="1" thickBot="1" x14ac:dyDescent="0.3">
      <c r="A2057" s="1">
        <v>622</v>
      </c>
      <c r="B2057" t="s">
        <v>2364</v>
      </c>
      <c r="C2057" s="241">
        <v>100</v>
      </c>
      <c r="D2057" s="7" t="s">
        <v>179</v>
      </c>
      <c r="E2057" s="115">
        <f>G2057*C2050</f>
        <v>0.5</v>
      </c>
      <c r="F2057" s="3" t="s">
        <v>179</v>
      </c>
      <c r="G2057" s="228">
        <v>0.05</v>
      </c>
      <c r="H2057" s="3" t="s">
        <v>179</v>
      </c>
      <c r="I2057" s="242">
        <f>E2057*C2051</f>
        <v>100</v>
      </c>
      <c r="J2057" s="10" t="s">
        <v>61</v>
      </c>
      <c r="K2057" s="15">
        <f t="shared" si="32"/>
        <v>1</v>
      </c>
      <c r="N2057" t="s">
        <v>1969</v>
      </c>
      <c r="R2057">
        <v>2056</v>
      </c>
    </row>
    <row r="2058" spans="1:18" ht="16.5" thickTop="1" thickBot="1" x14ac:dyDescent="0.3">
      <c r="A2058" s="235">
        <v>623</v>
      </c>
      <c r="B2058" s="32" t="s">
        <v>2366</v>
      </c>
      <c r="C2058" s="241">
        <v>100</v>
      </c>
      <c r="D2058" s="7" t="s">
        <v>179</v>
      </c>
      <c r="E2058" s="115">
        <f>G2058*C2050</f>
        <v>0.5</v>
      </c>
      <c r="F2058" s="3" t="s">
        <v>179</v>
      </c>
      <c r="G2058" s="228">
        <v>0.05</v>
      </c>
      <c r="H2058" s="3" t="s">
        <v>179</v>
      </c>
      <c r="I2058" s="242">
        <f>E2058*C2051</f>
        <v>100</v>
      </c>
      <c r="J2058" s="10" t="s">
        <v>61</v>
      </c>
      <c r="K2058" s="15">
        <f t="shared" si="32"/>
        <v>1</v>
      </c>
      <c r="N2058" t="s">
        <v>1969</v>
      </c>
      <c r="R2058">
        <v>2057</v>
      </c>
    </row>
    <row r="2059" spans="1:18" ht="16.5" thickTop="1" thickBot="1" x14ac:dyDescent="0.3">
      <c r="A2059" s="235">
        <v>624</v>
      </c>
      <c r="B2059" s="32" t="s">
        <v>2368</v>
      </c>
      <c r="C2059" s="241">
        <v>100</v>
      </c>
      <c r="D2059" s="7" t="s">
        <v>179</v>
      </c>
      <c r="E2059" s="115">
        <f>G2059*C2050</f>
        <v>0.5</v>
      </c>
      <c r="F2059" s="3" t="s">
        <v>179</v>
      </c>
      <c r="G2059" s="228">
        <v>0.05</v>
      </c>
      <c r="H2059" s="3" t="s">
        <v>179</v>
      </c>
      <c r="I2059" s="242">
        <f>E2059*C2051</f>
        <v>100</v>
      </c>
      <c r="J2059" s="10" t="s">
        <v>61</v>
      </c>
      <c r="K2059" s="15">
        <f t="shared" si="32"/>
        <v>1</v>
      </c>
      <c r="N2059" t="s">
        <v>1969</v>
      </c>
      <c r="R2059">
        <v>2058</v>
      </c>
    </row>
    <row r="2060" spans="1:18" ht="16.5" thickTop="1" thickBot="1" x14ac:dyDescent="0.3">
      <c r="A2060" s="235">
        <v>625</v>
      </c>
      <c r="B2060" s="32" t="s">
        <v>2370</v>
      </c>
      <c r="C2060" s="241">
        <v>100</v>
      </c>
      <c r="D2060" s="7" t="s">
        <v>179</v>
      </c>
      <c r="E2060" s="115">
        <f>G2060*C2050</f>
        <v>6</v>
      </c>
      <c r="F2060" s="3" t="s">
        <v>179</v>
      </c>
      <c r="G2060" s="228">
        <v>0.6</v>
      </c>
      <c r="H2060" s="3" t="s">
        <v>179</v>
      </c>
      <c r="I2060" s="242">
        <f>E2060*C2051</f>
        <v>1200</v>
      </c>
      <c r="J2060" s="10" t="s">
        <v>61</v>
      </c>
      <c r="K2060" s="15">
        <f t="shared" si="32"/>
        <v>12</v>
      </c>
      <c r="N2060" t="s">
        <v>1969</v>
      </c>
      <c r="R2060">
        <v>2059</v>
      </c>
    </row>
    <row r="2061" spans="1:18" ht="16.5" thickTop="1" thickBot="1" x14ac:dyDescent="0.3">
      <c r="A2061" s="235">
        <v>626</v>
      </c>
      <c r="B2061" s="32" t="s">
        <v>2372</v>
      </c>
      <c r="C2061" s="241">
        <v>100</v>
      </c>
      <c r="D2061" s="7" t="s">
        <v>179</v>
      </c>
      <c r="E2061" s="115">
        <f>G2061*C2050</f>
        <v>0.5</v>
      </c>
      <c r="F2061" s="3" t="s">
        <v>179</v>
      </c>
      <c r="G2061" s="228">
        <v>0.05</v>
      </c>
      <c r="H2061" s="3" t="s">
        <v>179</v>
      </c>
      <c r="I2061" s="242">
        <f>E2061*C2051</f>
        <v>100</v>
      </c>
      <c r="J2061" s="10" t="s">
        <v>61</v>
      </c>
      <c r="K2061" s="15">
        <f t="shared" si="32"/>
        <v>1</v>
      </c>
      <c r="N2061" t="s">
        <v>1969</v>
      </c>
      <c r="R2061">
        <v>2060</v>
      </c>
    </row>
    <row r="2062" spans="1:18" ht="16.5" thickTop="1" thickBot="1" x14ac:dyDescent="0.3">
      <c r="A2062" s="243">
        <v>639</v>
      </c>
      <c r="B2062" s="244" t="s">
        <v>2430</v>
      </c>
      <c r="C2062" s="241">
        <v>100</v>
      </c>
      <c r="D2062" s="7" t="s">
        <v>179</v>
      </c>
      <c r="E2062" s="115">
        <f>G2062*C2050</f>
        <v>6</v>
      </c>
      <c r="F2062" s="3" t="s">
        <v>179</v>
      </c>
      <c r="G2062" s="228">
        <v>0.6</v>
      </c>
      <c r="H2062" s="3" t="s">
        <v>179</v>
      </c>
      <c r="I2062" s="242">
        <f>E2062*C2051</f>
        <v>1200</v>
      </c>
      <c r="J2062" s="10" t="s">
        <v>61</v>
      </c>
      <c r="K2062" s="15">
        <f t="shared" si="32"/>
        <v>12</v>
      </c>
      <c r="N2062" t="s">
        <v>1969</v>
      </c>
      <c r="R2062">
        <v>2061</v>
      </c>
    </row>
    <row r="2063" spans="1:18" ht="16.5" thickTop="1" thickBot="1" x14ac:dyDescent="0.3">
      <c r="A2063" s="235">
        <v>628</v>
      </c>
      <c r="B2063" s="32" t="s">
        <v>2377</v>
      </c>
      <c r="C2063" s="241">
        <v>100</v>
      </c>
      <c r="D2063" s="7" t="s">
        <v>179</v>
      </c>
      <c r="E2063" s="115">
        <f>G2063*C2050</f>
        <v>0.5</v>
      </c>
      <c r="F2063" s="3" t="s">
        <v>179</v>
      </c>
      <c r="G2063" s="228">
        <v>0.05</v>
      </c>
      <c r="H2063" s="3" t="s">
        <v>179</v>
      </c>
      <c r="I2063" s="242">
        <f>E2063*C2051</f>
        <v>100</v>
      </c>
      <c r="J2063" s="10" t="s">
        <v>61</v>
      </c>
      <c r="K2063" s="15">
        <f t="shared" si="32"/>
        <v>1</v>
      </c>
      <c r="N2063" t="s">
        <v>1969</v>
      </c>
      <c r="R2063">
        <v>2062</v>
      </c>
    </row>
    <row r="2064" spans="1:18" ht="16.5" thickTop="1" thickBot="1" x14ac:dyDescent="0.3">
      <c r="A2064" s="235">
        <v>629</v>
      </c>
      <c r="B2064" s="32" t="s">
        <v>2379</v>
      </c>
      <c r="C2064" s="241">
        <v>100</v>
      </c>
      <c r="D2064" s="7" t="s">
        <v>179</v>
      </c>
      <c r="E2064" s="115">
        <f>G2064*C2050</f>
        <v>0.5</v>
      </c>
      <c r="F2064" s="3" t="s">
        <v>179</v>
      </c>
      <c r="G2064" s="228">
        <v>0.05</v>
      </c>
      <c r="H2064" s="3" t="s">
        <v>179</v>
      </c>
      <c r="I2064" s="242">
        <f>E2064*C2051</f>
        <v>100</v>
      </c>
      <c r="J2064" s="10" t="s">
        <v>61</v>
      </c>
      <c r="K2064" s="15">
        <f t="shared" si="32"/>
        <v>1</v>
      </c>
      <c r="N2064" t="s">
        <v>1969</v>
      </c>
      <c r="R2064">
        <v>2063</v>
      </c>
    </row>
    <row r="2065" spans="1:18" ht="16.5" thickTop="1" thickBot="1" x14ac:dyDescent="0.3">
      <c r="A2065" s="235">
        <v>630</v>
      </c>
      <c r="B2065" s="32" t="s">
        <v>2381</v>
      </c>
      <c r="C2065" s="241">
        <v>100</v>
      </c>
      <c r="D2065" s="7" t="s">
        <v>179</v>
      </c>
      <c r="E2065" s="115">
        <f>G2065*C2050</f>
        <v>0.5</v>
      </c>
      <c r="F2065" s="3" t="s">
        <v>179</v>
      </c>
      <c r="G2065" s="228">
        <v>0.05</v>
      </c>
      <c r="H2065" s="3" t="s">
        <v>179</v>
      </c>
      <c r="I2065" s="242">
        <f>E2065*C2051</f>
        <v>100</v>
      </c>
      <c r="J2065" s="10" t="s">
        <v>61</v>
      </c>
      <c r="K2065" s="15">
        <f t="shared" si="32"/>
        <v>1</v>
      </c>
      <c r="N2065" t="s">
        <v>1969</v>
      </c>
      <c r="R2065">
        <v>2064</v>
      </c>
    </row>
    <row r="2066" spans="1:18" ht="16.5" thickTop="1" thickBot="1" x14ac:dyDescent="0.3">
      <c r="A2066" s="235">
        <v>631</v>
      </c>
      <c r="B2066" s="32" t="s">
        <v>2383</v>
      </c>
      <c r="C2066" s="241">
        <v>100</v>
      </c>
      <c r="D2066" s="7" t="s">
        <v>179</v>
      </c>
      <c r="E2066" s="115">
        <f>G2066*C2050</f>
        <v>0.5</v>
      </c>
      <c r="F2066" s="3" t="s">
        <v>179</v>
      </c>
      <c r="G2066" s="228">
        <v>0.05</v>
      </c>
      <c r="H2066" s="3" t="s">
        <v>179</v>
      </c>
      <c r="I2066" s="242">
        <f>E2066*C2051</f>
        <v>100</v>
      </c>
      <c r="J2066" s="10" t="s">
        <v>61</v>
      </c>
      <c r="K2066" s="15">
        <f t="shared" si="32"/>
        <v>1</v>
      </c>
      <c r="N2066" t="s">
        <v>1969</v>
      </c>
      <c r="R2066">
        <v>2065</v>
      </c>
    </row>
    <row r="2067" spans="1:18" ht="16.5" thickTop="1" thickBot="1" x14ac:dyDescent="0.3">
      <c r="A2067" s="235">
        <v>632</v>
      </c>
      <c r="B2067" s="32" t="s">
        <v>2385</v>
      </c>
      <c r="C2067" s="241">
        <v>100</v>
      </c>
      <c r="D2067" s="7" t="s">
        <v>179</v>
      </c>
      <c r="E2067" s="115">
        <f>G2067*C2050</f>
        <v>0.5</v>
      </c>
      <c r="F2067" s="3" t="s">
        <v>179</v>
      </c>
      <c r="G2067" s="228">
        <v>0.05</v>
      </c>
      <c r="H2067" s="3" t="s">
        <v>179</v>
      </c>
      <c r="I2067" s="242">
        <f>E2067*C2051</f>
        <v>100</v>
      </c>
      <c r="J2067" s="10" t="s">
        <v>61</v>
      </c>
      <c r="K2067" s="15">
        <f t="shared" si="32"/>
        <v>1</v>
      </c>
      <c r="N2067" t="s">
        <v>1969</v>
      </c>
      <c r="R2067">
        <v>2066</v>
      </c>
    </row>
    <row r="2068" spans="1:18" ht="16.5" thickTop="1" thickBot="1" x14ac:dyDescent="0.3">
      <c r="A2068" s="235">
        <v>633</v>
      </c>
      <c r="B2068" s="32" t="s">
        <v>2387</v>
      </c>
      <c r="C2068" s="241">
        <v>100</v>
      </c>
      <c r="D2068" s="7" t="s">
        <v>179</v>
      </c>
      <c r="E2068" s="115">
        <f>G2068*C2050</f>
        <v>1</v>
      </c>
      <c r="F2068" s="3" t="s">
        <v>179</v>
      </c>
      <c r="G2068" s="228">
        <v>0.1</v>
      </c>
      <c r="H2068" s="3" t="s">
        <v>179</v>
      </c>
      <c r="I2068" s="242">
        <f>E2068*C2051</f>
        <v>200</v>
      </c>
      <c r="J2068" s="10" t="s">
        <v>61</v>
      </c>
      <c r="K2068" s="15">
        <f t="shared" si="32"/>
        <v>2</v>
      </c>
      <c r="N2068" t="s">
        <v>1969</v>
      </c>
      <c r="R2068">
        <v>2067</v>
      </c>
    </row>
    <row r="2069" spans="1:18" ht="16.5" thickTop="1" thickBot="1" x14ac:dyDescent="0.3">
      <c r="A2069" s="235">
        <v>347</v>
      </c>
      <c r="B2069" s="32" t="s">
        <v>947</v>
      </c>
      <c r="C2069" s="241">
        <v>100</v>
      </c>
      <c r="D2069" s="7" t="s">
        <v>179</v>
      </c>
      <c r="E2069" s="115">
        <f>G2069*C2050</f>
        <v>1</v>
      </c>
      <c r="F2069" s="3" t="s">
        <v>179</v>
      </c>
      <c r="G2069" s="228">
        <v>0.1</v>
      </c>
      <c r="H2069" s="3" t="s">
        <v>179</v>
      </c>
      <c r="I2069" s="242">
        <f>E2069*C2051</f>
        <v>200</v>
      </c>
      <c r="J2069" s="10" t="s">
        <v>61</v>
      </c>
      <c r="K2069" s="15">
        <f t="shared" si="32"/>
        <v>2</v>
      </c>
      <c r="N2069" t="s">
        <v>1969</v>
      </c>
      <c r="R2069">
        <v>2068</v>
      </c>
    </row>
    <row r="2070" spans="1:18" ht="16.5" thickTop="1" thickBot="1" x14ac:dyDescent="0.3">
      <c r="A2070" s="235">
        <v>634</v>
      </c>
      <c r="B2070" s="32" t="s">
        <v>2389</v>
      </c>
      <c r="C2070" s="241">
        <v>100</v>
      </c>
      <c r="D2070" s="7" t="s">
        <v>179</v>
      </c>
      <c r="E2070" s="115">
        <f>G2070*C2050</f>
        <v>1</v>
      </c>
      <c r="F2070" s="3" t="s">
        <v>179</v>
      </c>
      <c r="G2070" s="228">
        <v>0.1</v>
      </c>
      <c r="H2070" s="3" t="s">
        <v>179</v>
      </c>
      <c r="I2070" s="242">
        <f>E2070*C2051</f>
        <v>200</v>
      </c>
      <c r="J2070" s="10" t="s">
        <v>61</v>
      </c>
      <c r="K2070" s="15">
        <f t="shared" si="32"/>
        <v>2</v>
      </c>
      <c r="N2070" t="s">
        <v>1969</v>
      </c>
      <c r="R2070">
        <v>2069</v>
      </c>
    </row>
    <row r="2071" spans="1:18" ht="15.75" thickTop="1" x14ac:dyDescent="0.25">
      <c r="B2071" t="s">
        <v>180</v>
      </c>
      <c r="D2071" s="3"/>
      <c r="F2071" s="3"/>
      <c r="H2071" s="3"/>
      <c r="I2071" s="2"/>
      <c r="J2071" s="6"/>
      <c r="K2071" s="8">
        <f>C2051-SUM(K2054:K2070)</f>
        <v>158</v>
      </c>
      <c r="N2071" t="s">
        <v>1969</v>
      </c>
      <c r="R2071">
        <v>2070</v>
      </c>
    </row>
    <row r="2072" spans="1:18" ht="13.5" thickBot="1" x14ac:dyDescent="0.25">
      <c r="A2072" s="34"/>
      <c r="B2072" s="13"/>
      <c r="C2072" s="13"/>
      <c r="D2072" s="13"/>
      <c r="E2072" s="13"/>
      <c r="F2072" s="13"/>
      <c r="G2072" s="13"/>
      <c r="H2072" s="13"/>
      <c r="I2072" s="13"/>
      <c r="J2072" s="13"/>
      <c r="K2072" s="13"/>
      <c r="L2072" s="13"/>
      <c r="N2072" t="s">
        <v>1969</v>
      </c>
      <c r="R2072">
        <v>2071</v>
      </c>
    </row>
    <row r="2073" spans="1:18" ht="17.25" thickTop="1" thickBot="1" x14ac:dyDescent="0.3">
      <c r="A2073" s="30">
        <v>189</v>
      </c>
      <c r="B2073" s="30"/>
      <c r="G2073" t="s">
        <v>333</v>
      </c>
      <c r="J2073" s="105">
        <v>25</v>
      </c>
      <c r="K2073" t="s">
        <v>334</v>
      </c>
      <c r="L2073" s="79">
        <f>J2073/C2074</f>
        <v>2.5</v>
      </c>
      <c r="N2073" t="s">
        <v>1969</v>
      </c>
      <c r="R2073">
        <v>2072</v>
      </c>
    </row>
    <row r="2074" spans="1:18" ht="16.5" thickTop="1" thickBot="1" x14ac:dyDescent="0.25">
      <c r="A2074" s="1">
        <f>A2073</f>
        <v>189</v>
      </c>
      <c r="B2074" s="27" t="s">
        <v>2434</v>
      </c>
      <c r="C2074" s="240">
        <v>10</v>
      </c>
      <c r="D2074" t="s">
        <v>63</v>
      </c>
      <c r="G2074" t="s">
        <v>332</v>
      </c>
      <c r="J2074">
        <f>C2075/(J2073/C2074)</f>
        <v>80</v>
      </c>
      <c r="K2074" s="107"/>
      <c r="N2074" t="s">
        <v>1969</v>
      </c>
      <c r="R2074">
        <v>2073</v>
      </c>
    </row>
    <row r="2075" spans="1:18" ht="14.25" thickTop="1" thickBot="1" x14ac:dyDescent="0.25">
      <c r="B2075" t="s">
        <v>55</v>
      </c>
      <c r="C2075" s="106">
        <v>200</v>
      </c>
      <c r="D2075" t="s">
        <v>334</v>
      </c>
      <c r="K2075" s="108"/>
      <c r="N2075" t="s">
        <v>1969</v>
      </c>
      <c r="R2075">
        <v>2074</v>
      </c>
    </row>
    <row r="2076" spans="1:18" ht="13.5" thickTop="1" x14ac:dyDescent="0.2">
      <c r="N2076" t="s">
        <v>1969</v>
      </c>
      <c r="R2076">
        <v>2075</v>
      </c>
    </row>
    <row r="2077" spans="1:18" x14ac:dyDescent="0.2">
      <c r="C2077" s="487" t="s">
        <v>284</v>
      </c>
      <c r="D2077" s="488"/>
      <c r="E2077" s="493" t="s">
        <v>285</v>
      </c>
      <c r="F2077" s="487"/>
      <c r="G2077" s="490" t="s">
        <v>286</v>
      </c>
      <c r="H2077" s="491"/>
      <c r="I2077" s="20" t="s">
        <v>287</v>
      </c>
      <c r="J2077" s="21"/>
      <c r="K2077" s="39" t="s">
        <v>288</v>
      </c>
      <c r="N2077" t="s">
        <v>1969</v>
      </c>
      <c r="R2077">
        <v>2076</v>
      </c>
    </row>
    <row r="2078" spans="1:18" ht="15.75" thickBot="1" x14ac:dyDescent="0.3">
      <c r="A2078" s="1">
        <v>619</v>
      </c>
      <c r="B2078" t="s">
        <v>2359</v>
      </c>
      <c r="C2078" s="241">
        <v>100</v>
      </c>
      <c r="D2078" s="7" t="s">
        <v>179</v>
      </c>
      <c r="E2078" s="115"/>
      <c r="F2078" s="3" t="s">
        <v>179</v>
      </c>
      <c r="G2078" s="228"/>
      <c r="H2078" s="3" t="s">
        <v>179</v>
      </c>
      <c r="I2078" s="242">
        <f>E2078*C2075</f>
        <v>0</v>
      </c>
      <c r="J2078" s="10" t="s">
        <v>61</v>
      </c>
      <c r="K2078" s="15">
        <f t="shared" ref="K2078:K2094" si="33">I2078/C2078</f>
        <v>0</v>
      </c>
      <c r="N2078" t="s">
        <v>1969</v>
      </c>
      <c r="R2078">
        <v>2077</v>
      </c>
    </row>
    <row r="2079" spans="1:18" ht="16.5" thickTop="1" thickBot="1" x14ac:dyDescent="0.3">
      <c r="A2079" s="1">
        <v>620</v>
      </c>
      <c r="B2079" t="s">
        <v>2361</v>
      </c>
      <c r="C2079" s="241">
        <v>100</v>
      </c>
      <c r="D2079" s="7" t="s">
        <v>179</v>
      </c>
      <c r="E2079" s="115"/>
      <c r="F2079" s="3" t="s">
        <v>179</v>
      </c>
      <c r="G2079" s="228"/>
      <c r="H2079" s="3" t="s">
        <v>179</v>
      </c>
      <c r="I2079" s="242">
        <f>E2079*C2075</f>
        <v>0</v>
      </c>
      <c r="J2079" s="10" t="s">
        <v>61</v>
      </c>
      <c r="K2079" s="15">
        <f t="shared" si="33"/>
        <v>0</v>
      </c>
      <c r="N2079" t="s">
        <v>1969</v>
      </c>
      <c r="R2079">
        <v>2078</v>
      </c>
    </row>
    <row r="2080" spans="1:18" ht="16.5" thickTop="1" thickBot="1" x14ac:dyDescent="0.3">
      <c r="A2080" s="1">
        <v>621</v>
      </c>
      <c r="B2080" t="s">
        <v>2363</v>
      </c>
      <c r="C2080" s="241">
        <v>100</v>
      </c>
      <c r="D2080" s="7" t="s">
        <v>179</v>
      </c>
      <c r="E2080" s="115"/>
      <c r="F2080" s="3" t="s">
        <v>179</v>
      </c>
      <c r="G2080" s="228"/>
      <c r="H2080" s="3" t="s">
        <v>179</v>
      </c>
      <c r="I2080" s="242">
        <f>E2080*C2075</f>
        <v>0</v>
      </c>
      <c r="J2080" s="10" t="s">
        <v>61</v>
      </c>
      <c r="K2080" s="15">
        <f t="shared" si="33"/>
        <v>0</v>
      </c>
      <c r="N2080" t="s">
        <v>1969</v>
      </c>
      <c r="R2080">
        <v>2079</v>
      </c>
    </row>
    <row r="2081" spans="1:18" ht="16.5" thickTop="1" thickBot="1" x14ac:dyDescent="0.3">
      <c r="A2081" s="1">
        <v>622</v>
      </c>
      <c r="B2081" t="s">
        <v>2364</v>
      </c>
      <c r="C2081" s="241">
        <v>100</v>
      </c>
      <c r="D2081" s="7" t="s">
        <v>179</v>
      </c>
      <c r="E2081" s="115"/>
      <c r="F2081" s="3" t="s">
        <v>179</v>
      </c>
      <c r="G2081" s="228"/>
      <c r="H2081" s="3" t="s">
        <v>179</v>
      </c>
      <c r="I2081" s="242">
        <f>E2081*C2075</f>
        <v>0</v>
      </c>
      <c r="J2081" s="10" t="s">
        <v>61</v>
      </c>
      <c r="K2081" s="15">
        <f t="shared" si="33"/>
        <v>0</v>
      </c>
      <c r="N2081" t="s">
        <v>1969</v>
      </c>
      <c r="R2081">
        <v>2080</v>
      </c>
    </row>
    <row r="2082" spans="1:18" ht="16.5" thickTop="1" thickBot="1" x14ac:dyDescent="0.3">
      <c r="A2082" s="1">
        <v>623</v>
      </c>
      <c r="B2082" t="s">
        <v>2366</v>
      </c>
      <c r="C2082" s="241">
        <v>100</v>
      </c>
      <c r="D2082" s="7" t="s">
        <v>179</v>
      </c>
      <c r="E2082" s="115"/>
      <c r="F2082" s="3" t="s">
        <v>179</v>
      </c>
      <c r="G2082" s="228"/>
      <c r="H2082" s="3" t="s">
        <v>179</v>
      </c>
      <c r="I2082" s="242">
        <f>E2082*C2075</f>
        <v>0</v>
      </c>
      <c r="J2082" s="10" t="s">
        <v>61</v>
      </c>
      <c r="K2082" s="15">
        <f t="shared" si="33"/>
        <v>0</v>
      </c>
      <c r="N2082" t="s">
        <v>1969</v>
      </c>
      <c r="R2082">
        <v>2081</v>
      </c>
    </row>
    <row r="2083" spans="1:18" ht="16.5" thickTop="1" thickBot="1" x14ac:dyDescent="0.3">
      <c r="A2083" s="1">
        <v>624</v>
      </c>
      <c r="B2083" t="s">
        <v>2368</v>
      </c>
      <c r="C2083" s="241">
        <v>100</v>
      </c>
      <c r="D2083" s="7" t="s">
        <v>179</v>
      </c>
      <c r="E2083" s="115"/>
      <c r="F2083" s="3" t="s">
        <v>179</v>
      </c>
      <c r="G2083" s="228"/>
      <c r="H2083" s="3" t="s">
        <v>179</v>
      </c>
      <c r="I2083" s="242">
        <f>E2083*C2075</f>
        <v>0</v>
      </c>
      <c r="J2083" s="10" t="s">
        <v>61</v>
      </c>
      <c r="K2083" s="15">
        <f t="shared" si="33"/>
        <v>0</v>
      </c>
      <c r="N2083" t="s">
        <v>1969</v>
      </c>
      <c r="R2083">
        <v>2082</v>
      </c>
    </row>
    <row r="2084" spans="1:18" ht="16.5" thickTop="1" thickBot="1" x14ac:dyDescent="0.3">
      <c r="A2084" s="226">
        <v>625</v>
      </c>
      <c r="B2084" s="227" t="s">
        <v>2370</v>
      </c>
      <c r="C2084" s="241">
        <v>100</v>
      </c>
      <c r="D2084" s="7" t="s">
        <v>179</v>
      </c>
      <c r="E2084" s="115">
        <v>8</v>
      </c>
      <c r="F2084" s="3" t="s">
        <v>179</v>
      </c>
      <c r="G2084" s="228">
        <v>0.6</v>
      </c>
      <c r="H2084" s="3" t="s">
        <v>179</v>
      </c>
      <c r="I2084" s="242">
        <f>E2084*C2075</f>
        <v>1600</v>
      </c>
      <c r="J2084" s="10" t="s">
        <v>61</v>
      </c>
      <c r="K2084" s="15">
        <f t="shared" si="33"/>
        <v>16</v>
      </c>
      <c r="N2084" t="s">
        <v>1969</v>
      </c>
      <c r="R2084">
        <v>2083</v>
      </c>
    </row>
    <row r="2085" spans="1:18" ht="16.5" thickTop="1" thickBot="1" x14ac:dyDescent="0.3">
      <c r="A2085" s="1">
        <v>626</v>
      </c>
      <c r="B2085" t="s">
        <v>2372</v>
      </c>
      <c r="C2085" s="241">
        <v>100</v>
      </c>
      <c r="D2085" s="7" t="s">
        <v>179</v>
      </c>
      <c r="E2085" s="115"/>
      <c r="F2085" s="3" t="s">
        <v>179</v>
      </c>
      <c r="G2085" s="228"/>
      <c r="H2085" s="3" t="s">
        <v>179</v>
      </c>
      <c r="I2085" s="242">
        <f>E2085*C2075</f>
        <v>0</v>
      </c>
      <c r="J2085" s="10" t="s">
        <v>61</v>
      </c>
      <c r="K2085" s="15">
        <f t="shared" si="33"/>
        <v>0</v>
      </c>
      <c r="N2085" t="s">
        <v>1969</v>
      </c>
      <c r="R2085">
        <v>2084</v>
      </c>
    </row>
    <row r="2086" spans="1:18" ht="16.5" thickTop="1" thickBot="1" x14ac:dyDescent="0.3">
      <c r="A2086" s="243">
        <v>639</v>
      </c>
      <c r="B2086" s="244" t="s">
        <v>2430</v>
      </c>
      <c r="C2086" s="241">
        <v>100</v>
      </c>
      <c r="D2086" s="7" t="s">
        <v>179</v>
      </c>
      <c r="E2086" s="115">
        <v>8</v>
      </c>
      <c r="F2086" s="3" t="s">
        <v>179</v>
      </c>
      <c r="G2086" s="228">
        <v>0.6</v>
      </c>
      <c r="H2086" s="3" t="s">
        <v>179</v>
      </c>
      <c r="I2086" s="242">
        <f>E2086*C2075</f>
        <v>1600</v>
      </c>
      <c r="J2086" s="10" t="s">
        <v>61</v>
      </c>
      <c r="K2086" s="15">
        <f t="shared" si="33"/>
        <v>16</v>
      </c>
      <c r="N2086" t="s">
        <v>1969</v>
      </c>
      <c r="R2086">
        <v>2085</v>
      </c>
    </row>
    <row r="2087" spans="1:18" ht="16.5" thickTop="1" thickBot="1" x14ac:dyDescent="0.3">
      <c r="A2087" s="1">
        <v>628</v>
      </c>
      <c r="B2087" t="s">
        <v>2377</v>
      </c>
      <c r="C2087" s="241">
        <v>100</v>
      </c>
      <c r="D2087" s="7" t="s">
        <v>179</v>
      </c>
      <c r="E2087" s="115"/>
      <c r="F2087" s="3" t="s">
        <v>179</v>
      </c>
      <c r="G2087" s="228">
        <v>0.05</v>
      </c>
      <c r="H2087" s="3" t="s">
        <v>179</v>
      </c>
      <c r="I2087" s="242">
        <f>E2087*C2075</f>
        <v>0</v>
      </c>
      <c r="J2087" s="10" t="s">
        <v>61</v>
      </c>
      <c r="K2087" s="15">
        <f t="shared" si="33"/>
        <v>0</v>
      </c>
      <c r="N2087" t="s">
        <v>1969</v>
      </c>
      <c r="R2087">
        <v>2086</v>
      </c>
    </row>
    <row r="2088" spans="1:18" ht="16.5" thickTop="1" thickBot="1" x14ac:dyDescent="0.3">
      <c r="A2088" s="1">
        <v>629</v>
      </c>
      <c r="B2088" t="s">
        <v>2379</v>
      </c>
      <c r="C2088" s="241">
        <v>100</v>
      </c>
      <c r="D2088" s="7" t="s">
        <v>179</v>
      </c>
      <c r="E2088" s="115"/>
      <c r="F2088" s="3" t="s">
        <v>179</v>
      </c>
      <c r="G2088" s="228">
        <v>0.05</v>
      </c>
      <c r="H2088" s="3" t="s">
        <v>179</v>
      </c>
      <c r="I2088" s="242">
        <f>E2088*C2075</f>
        <v>0</v>
      </c>
      <c r="J2088" s="10" t="s">
        <v>61</v>
      </c>
      <c r="K2088" s="15">
        <f t="shared" si="33"/>
        <v>0</v>
      </c>
      <c r="N2088" t="s">
        <v>1969</v>
      </c>
      <c r="R2088">
        <v>2087</v>
      </c>
    </row>
    <row r="2089" spans="1:18" ht="16.5" thickTop="1" thickBot="1" x14ac:dyDescent="0.3">
      <c r="A2089" s="1">
        <v>630</v>
      </c>
      <c r="B2089" t="s">
        <v>2381</v>
      </c>
      <c r="C2089" s="241">
        <v>100</v>
      </c>
      <c r="D2089" s="7" t="s">
        <v>179</v>
      </c>
      <c r="E2089" s="115"/>
      <c r="F2089" s="3" t="s">
        <v>179</v>
      </c>
      <c r="G2089" s="228">
        <v>0.05</v>
      </c>
      <c r="H2089" s="3" t="s">
        <v>179</v>
      </c>
      <c r="I2089" s="242">
        <f>E2089*C2075</f>
        <v>0</v>
      </c>
      <c r="J2089" s="10" t="s">
        <v>61</v>
      </c>
      <c r="K2089" s="15">
        <f t="shared" si="33"/>
        <v>0</v>
      </c>
      <c r="N2089" t="s">
        <v>1969</v>
      </c>
      <c r="R2089">
        <v>2088</v>
      </c>
    </row>
    <row r="2090" spans="1:18" ht="16.5" thickTop="1" thickBot="1" x14ac:dyDescent="0.3">
      <c r="A2090" s="1">
        <v>631</v>
      </c>
      <c r="B2090" t="s">
        <v>2383</v>
      </c>
      <c r="C2090" s="241">
        <v>100</v>
      </c>
      <c r="D2090" s="7" t="s">
        <v>179</v>
      </c>
      <c r="E2090" s="115"/>
      <c r="F2090" s="3" t="s">
        <v>179</v>
      </c>
      <c r="G2090" s="228">
        <v>0.05</v>
      </c>
      <c r="H2090" s="3" t="s">
        <v>179</v>
      </c>
      <c r="I2090" s="242">
        <f>E2090*C2075</f>
        <v>0</v>
      </c>
      <c r="J2090" s="10" t="s">
        <v>61</v>
      </c>
      <c r="K2090" s="15">
        <f t="shared" si="33"/>
        <v>0</v>
      </c>
      <c r="N2090" t="s">
        <v>1969</v>
      </c>
      <c r="R2090">
        <v>2089</v>
      </c>
    </row>
    <row r="2091" spans="1:18" ht="16.5" thickTop="1" thickBot="1" x14ac:dyDescent="0.3">
      <c r="A2091" s="1">
        <v>632</v>
      </c>
      <c r="B2091" t="s">
        <v>2385</v>
      </c>
      <c r="C2091" s="241">
        <v>100</v>
      </c>
      <c r="D2091" s="7" t="s">
        <v>179</v>
      </c>
      <c r="E2091" s="115"/>
      <c r="F2091" s="3" t="s">
        <v>179</v>
      </c>
      <c r="G2091" s="228">
        <v>0.05</v>
      </c>
      <c r="H2091" s="3" t="s">
        <v>179</v>
      </c>
      <c r="I2091" s="242">
        <f>E2091*C2075</f>
        <v>0</v>
      </c>
      <c r="J2091" s="10" t="s">
        <v>61</v>
      </c>
      <c r="K2091" s="15">
        <f t="shared" si="33"/>
        <v>0</v>
      </c>
      <c r="N2091" t="s">
        <v>1969</v>
      </c>
      <c r="R2091">
        <v>2090</v>
      </c>
    </row>
    <row r="2092" spans="1:18" ht="16.5" thickTop="1" thickBot="1" x14ac:dyDescent="0.3">
      <c r="A2092" s="226">
        <v>633</v>
      </c>
      <c r="B2092" s="227" t="s">
        <v>2387</v>
      </c>
      <c r="C2092" s="241">
        <v>100</v>
      </c>
      <c r="D2092" s="7" t="s">
        <v>179</v>
      </c>
      <c r="E2092" s="115">
        <f>G2092*C2074</f>
        <v>1</v>
      </c>
      <c r="F2092" s="3" t="s">
        <v>179</v>
      </c>
      <c r="G2092" s="228">
        <v>0.1</v>
      </c>
      <c r="H2092" s="3" t="s">
        <v>179</v>
      </c>
      <c r="I2092" s="242">
        <f>E2092*C2075</f>
        <v>200</v>
      </c>
      <c r="J2092" s="10" t="s">
        <v>61</v>
      </c>
      <c r="K2092" s="15">
        <f t="shared" si="33"/>
        <v>2</v>
      </c>
      <c r="N2092" t="s">
        <v>1969</v>
      </c>
      <c r="R2092">
        <v>2091</v>
      </c>
    </row>
    <row r="2093" spans="1:18" ht="16.5" thickTop="1" thickBot="1" x14ac:dyDescent="0.3">
      <c r="A2093" s="226">
        <v>347</v>
      </c>
      <c r="B2093" s="227" t="s">
        <v>947</v>
      </c>
      <c r="C2093" s="241">
        <v>100</v>
      </c>
      <c r="D2093" s="7" t="s">
        <v>179</v>
      </c>
      <c r="E2093" s="115">
        <f>G2093*C2074</f>
        <v>1</v>
      </c>
      <c r="F2093" s="3" t="s">
        <v>179</v>
      </c>
      <c r="G2093" s="228">
        <v>0.1</v>
      </c>
      <c r="H2093" s="3" t="s">
        <v>179</v>
      </c>
      <c r="I2093" s="242">
        <f>E2093*C2075</f>
        <v>200</v>
      </c>
      <c r="J2093" s="10" t="s">
        <v>61</v>
      </c>
      <c r="K2093" s="15">
        <f t="shared" si="33"/>
        <v>2</v>
      </c>
      <c r="N2093" t="s">
        <v>1969</v>
      </c>
      <c r="R2093">
        <v>2092</v>
      </c>
    </row>
    <row r="2094" spans="1:18" ht="16.5" thickTop="1" thickBot="1" x14ac:dyDescent="0.3">
      <c r="A2094" s="226">
        <v>634</v>
      </c>
      <c r="B2094" s="227" t="s">
        <v>2389</v>
      </c>
      <c r="C2094" s="241">
        <v>100</v>
      </c>
      <c r="D2094" s="7" t="s">
        <v>179</v>
      </c>
      <c r="E2094" s="115">
        <f>G2094*C2074</f>
        <v>1</v>
      </c>
      <c r="F2094" s="3" t="s">
        <v>179</v>
      </c>
      <c r="G2094" s="228">
        <v>0.1</v>
      </c>
      <c r="H2094" s="3" t="s">
        <v>179</v>
      </c>
      <c r="I2094" s="242">
        <f>E2094*C2075</f>
        <v>200</v>
      </c>
      <c r="J2094" s="10" t="s">
        <v>61</v>
      </c>
      <c r="K2094" s="15">
        <f t="shared" si="33"/>
        <v>2</v>
      </c>
      <c r="N2094" t="s">
        <v>1969</v>
      </c>
      <c r="R2094">
        <v>2093</v>
      </c>
    </row>
    <row r="2095" spans="1:18" ht="15.75" thickTop="1" x14ac:dyDescent="0.25">
      <c r="B2095" t="s">
        <v>180</v>
      </c>
      <c r="D2095" s="3"/>
      <c r="F2095" s="3"/>
      <c r="H2095" s="3"/>
      <c r="I2095" s="2"/>
      <c r="J2095" s="6"/>
      <c r="K2095" s="8">
        <f>C2075-SUM(K2078:K2094)</f>
        <v>162</v>
      </c>
      <c r="N2095" t="s">
        <v>1969</v>
      </c>
      <c r="R2095">
        <v>2094</v>
      </c>
    </row>
    <row r="2096" spans="1:18" ht="13.5" thickBot="1" x14ac:dyDescent="0.25">
      <c r="A2096" s="34"/>
      <c r="B2096" s="13"/>
      <c r="C2096" s="13"/>
      <c r="D2096" s="13"/>
      <c r="E2096" s="13"/>
      <c r="F2096" s="13"/>
      <c r="G2096" s="13"/>
      <c r="H2096" s="13"/>
      <c r="I2096" s="13"/>
      <c r="J2096" s="13"/>
      <c r="K2096" s="13"/>
      <c r="L2096" s="13"/>
      <c r="N2096" t="s">
        <v>1969</v>
      </c>
      <c r="R2096">
        <v>2095</v>
      </c>
    </row>
    <row r="2097" spans="1:18" ht="17.25" thickTop="1" thickBot="1" x14ac:dyDescent="0.3">
      <c r="A2097" s="215">
        <v>190</v>
      </c>
      <c r="B2097" s="30"/>
      <c r="G2097" t="s">
        <v>333</v>
      </c>
      <c r="J2097" s="105">
        <v>25</v>
      </c>
      <c r="K2097" t="s">
        <v>334</v>
      </c>
      <c r="L2097" s="79">
        <f>J2097/C2098</f>
        <v>2.5</v>
      </c>
      <c r="N2097" t="s">
        <v>1969</v>
      </c>
      <c r="R2097">
        <v>2096</v>
      </c>
    </row>
    <row r="2098" spans="1:18" ht="16.5" thickTop="1" thickBot="1" x14ac:dyDescent="0.25">
      <c r="A2098" s="1">
        <f>A2097</f>
        <v>190</v>
      </c>
      <c r="B2098" s="245" t="s">
        <v>2435</v>
      </c>
      <c r="C2098" s="240">
        <v>10</v>
      </c>
      <c r="D2098" t="s">
        <v>63</v>
      </c>
      <c r="G2098" t="s">
        <v>332</v>
      </c>
      <c r="J2098">
        <f>C2099/(J2097/C2098)</f>
        <v>80</v>
      </c>
      <c r="K2098" s="107"/>
      <c r="N2098" t="s">
        <v>1969</v>
      </c>
      <c r="R2098">
        <v>2097</v>
      </c>
    </row>
    <row r="2099" spans="1:18" ht="14.25" thickTop="1" thickBot="1" x14ac:dyDescent="0.25">
      <c r="B2099" t="s">
        <v>55</v>
      </c>
      <c r="C2099" s="106">
        <v>200</v>
      </c>
      <c r="D2099" t="s">
        <v>334</v>
      </c>
      <c r="K2099" s="108"/>
      <c r="N2099" t="s">
        <v>1969</v>
      </c>
      <c r="R2099">
        <v>2098</v>
      </c>
    </row>
    <row r="2100" spans="1:18" ht="13.5" thickTop="1" x14ac:dyDescent="0.2">
      <c r="N2100" t="s">
        <v>1969</v>
      </c>
      <c r="R2100">
        <v>2099</v>
      </c>
    </row>
    <row r="2101" spans="1:18" x14ac:dyDescent="0.2">
      <c r="C2101" s="487" t="s">
        <v>284</v>
      </c>
      <c r="D2101" s="488"/>
      <c r="E2101" s="493" t="s">
        <v>285</v>
      </c>
      <c r="F2101" s="487"/>
      <c r="G2101" s="490" t="s">
        <v>286</v>
      </c>
      <c r="H2101" s="491"/>
      <c r="I2101" s="20" t="s">
        <v>287</v>
      </c>
      <c r="J2101" s="21"/>
      <c r="K2101" s="39" t="s">
        <v>288</v>
      </c>
      <c r="N2101" t="s">
        <v>1969</v>
      </c>
      <c r="R2101">
        <v>2100</v>
      </c>
    </row>
    <row r="2102" spans="1:18" ht="15.75" thickBot="1" x14ac:dyDescent="0.3">
      <c r="A2102" s="1">
        <v>619</v>
      </c>
      <c r="B2102" t="s">
        <v>2359</v>
      </c>
      <c r="C2102" s="241">
        <v>100</v>
      </c>
      <c r="D2102" s="7" t="s">
        <v>179</v>
      </c>
      <c r="E2102" s="115">
        <f>G2102*C2098</f>
        <v>0.5</v>
      </c>
      <c r="F2102" s="3" t="s">
        <v>179</v>
      </c>
      <c r="G2102" s="228">
        <v>0.05</v>
      </c>
      <c r="H2102" s="3" t="s">
        <v>179</v>
      </c>
      <c r="I2102" s="242">
        <f>E2102*C2099</f>
        <v>100</v>
      </c>
      <c r="J2102" s="10" t="s">
        <v>61</v>
      </c>
      <c r="K2102" s="15">
        <f t="shared" ref="K2102:K2117" si="34">I2102/C2102</f>
        <v>1</v>
      </c>
      <c r="N2102" t="s">
        <v>1969</v>
      </c>
      <c r="R2102">
        <v>2101</v>
      </c>
    </row>
    <row r="2103" spans="1:18" ht="16.5" thickTop="1" thickBot="1" x14ac:dyDescent="0.3">
      <c r="A2103" s="1">
        <v>620</v>
      </c>
      <c r="B2103" t="s">
        <v>2361</v>
      </c>
      <c r="C2103" s="241">
        <v>100</v>
      </c>
      <c r="D2103" s="7" t="s">
        <v>179</v>
      </c>
      <c r="E2103" s="115">
        <f>G2103*C2098</f>
        <v>0.5</v>
      </c>
      <c r="F2103" s="3" t="s">
        <v>179</v>
      </c>
      <c r="G2103" s="228">
        <v>0.05</v>
      </c>
      <c r="H2103" s="3" t="s">
        <v>179</v>
      </c>
      <c r="I2103" s="242">
        <f>E2103*C2099</f>
        <v>100</v>
      </c>
      <c r="J2103" s="10" t="s">
        <v>61</v>
      </c>
      <c r="K2103" s="15">
        <f t="shared" si="34"/>
        <v>1</v>
      </c>
      <c r="N2103" t="s">
        <v>1969</v>
      </c>
      <c r="R2103">
        <v>2102</v>
      </c>
    </row>
    <row r="2104" spans="1:18" ht="16.5" thickTop="1" thickBot="1" x14ac:dyDescent="0.3">
      <c r="A2104" s="1">
        <v>621</v>
      </c>
      <c r="B2104" t="s">
        <v>2363</v>
      </c>
      <c r="C2104" s="241">
        <v>100</v>
      </c>
      <c r="D2104" s="7" t="s">
        <v>179</v>
      </c>
      <c r="E2104" s="115">
        <f>G2104*C2098</f>
        <v>0.5</v>
      </c>
      <c r="F2104" s="3" t="s">
        <v>179</v>
      </c>
      <c r="G2104" s="228">
        <v>0.05</v>
      </c>
      <c r="H2104" s="3" t="s">
        <v>179</v>
      </c>
      <c r="I2104" s="242">
        <f>E2104*C2099</f>
        <v>100</v>
      </c>
      <c r="J2104" s="10" t="s">
        <v>61</v>
      </c>
      <c r="K2104" s="15">
        <f t="shared" si="34"/>
        <v>1</v>
      </c>
      <c r="N2104" t="s">
        <v>1969</v>
      </c>
      <c r="R2104">
        <v>2103</v>
      </c>
    </row>
    <row r="2105" spans="1:18" ht="16.5" thickTop="1" thickBot="1" x14ac:dyDescent="0.3">
      <c r="A2105" s="1">
        <v>622</v>
      </c>
      <c r="B2105" t="s">
        <v>2364</v>
      </c>
      <c r="C2105" s="241">
        <v>100</v>
      </c>
      <c r="D2105" s="7" t="s">
        <v>179</v>
      </c>
      <c r="E2105" s="115">
        <f>G2105*C2098</f>
        <v>0.5</v>
      </c>
      <c r="F2105" s="3" t="s">
        <v>179</v>
      </c>
      <c r="G2105" s="228">
        <v>0.05</v>
      </c>
      <c r="H2105" s="3" t="s">
        <v>179</v>
      </c>
      <c r="I2105" s="242">
        <f>E2105*C2099</f>
        <v>100</v>
      </c>
      <c r="J2105" s="10" t="s">
        <v>61</v>
      </c>
      <c r="K2105" s="15">
        <f t="shared" si="34"/>
        <v>1</v>
      </c>
      <c r="N2105" t="s">
        <v>1969</v>
      </c>
      <c r="R2105">
        <v>2104</v>
      </c>
    </row>
    <row r="2106" spans="1:18" ht="16.5" thickTop="1" thickBot="1" x14ac:dyDescent="0.3">
      <c r="A2106" s="1">
        <v>623</v>
      </c>
      <c r="B2106" t="s">
        <v>2366</v>
      </c>
      <c r="C2106" s="241">
        <v>100</v>
      </c>
      <c r="D2106" s="7" t="s">
        <v>179</v>
      </c>
      <c r="E2106" s="115">
        <f>G2106*C2098</f>
        <v>0.5</v>
      </c>
      <c r="F2106" s="3" t="s">
        <v>179</v>
      </c>
      <c r="G2106" s="228">
        <v>0.05</v>
      </c>
      <c r="H2106" s="3" t="s">
        <v>179</v>
      </c>
      <c r="I2106" s="242">
        <f>E2106*C2099</f>
        <v>100</v>
      </c>
      <c r="J2106" s="10" t="s">
        <v>61</v>
      </c>
      <c r="K2106" s="15">
        <f t="shared" si="34"/>
        <v>1</v>
      </c>
      <c r="N2106" t="s">
        <v>1969</v>
      </c>
      <c r="R2106">
        <v>2105</v>
      </c>
    </row>
    <row r="2107" spans="1:18" ht="16.5" thickTop="1" thickBot="1" x14ac:dyDescent="0.3">
      <c r="A2107" s="1">
        <v>624</v>
      </c>
      <c r="B2107" t="s">
        <v>2368</v>
      </c>
      <c r="C2107" s="241">
        <v>100</v>
      </c>
      <c r="D2107" s="7" t="s">
        <v>179</v>
      </c>
      <c r="E2107" s="115">
        <f>G2107*C2098</f>
        <v>0.5</v>
      </c>
      <c r="F2107" s="3" t="s">
        <v>179</v>
      </c>
      <c r="G2107" s="228">
        <v>0.05</v>
      </c>
      <c r="H2107" s="3" t="s">
        <v>179</v>
      </c>
      <c r="I2107" s="242">
        <f>E2107*C2099</f>
        <v>100</v>
      </c>
      <c r="J2107" s="10" t="s">
        <v>61</v>
      </c>
      <c r="K2107" s="15">
        <f t="shared" si="34"/>
        <v>1</v>
      </c>
      <c r="N2107" t="s">
        <v>1969</v>
      </c>
      <c r="R2107">
        <v>2106</v>
      </c>
    </row>
    <row r="2108" spans="1:18" ht="16.5" thickTop="1" thickBot="1" x14ac:dyDescent="0.3">
      <c r="A2108" s="226">
        <v>625</v>
      </c>
      <c r="B2108" s="227" t="s">
        <v>2370</v>
      </c>
      <c r="C2108" s="241">
        <v>100</v>
      </c>
      <c r="D2108" s="7" t="s">
        <v>179</v>
      </c>
      <c r="E2108" s="115">
        <f>G2108*C2098</f>
        <v>6</v>
      </c>
      <c r="F2108" s="3" t="s">
        <v>179</v>
      </c>
      <c r="G2108" s="228">
        <v>0.6</v>
      </c>
      <c r="H2108" s="3" t="s">
        <v>179</v>
      </c>
      <c r="I2108" s="242">
        <f>E2108*C2099</f>
        <v>1200</v>
      </c>
      <c r="J2108" s="10" t="s">
        <v>61</v>
      </c>
      <c r="K2108" s="15">
        <f t="shared" si="34"/>
        <v>12</v>
      </c>
      <c r="N2108" t="s">
        <v>1969</v>
      </c>
      <c r="R2108">
        <v>2107</v>
      </c>
    </row>
    <row r="2109" spans="1:18" ht="16.5" thickTop="1" thickBot="1" x14ac:dyDescent="0.3">
      <c r="A2109" s="1">
        <v>626</v>
      </c>
      <c r="B2109" t="s">
        <v>2372</v>
      </c>
      <c r="C2109" s="241">
        <v>100</v>
      </c>
      <c r="D2109" s="7" t="s">
        <v>179</v>
      </c>
      <c r="E2109" s="115">
        <f>G2109*C2098</f>
        <v>0.5</v>
      </c>
      <c r="F2109" s="3" t="s">
        <v>179</v>
      </c>
      <c r="G2109" s="228">
        <v>0.05</v>
      </c>
      <c r="H2109" s="3" t="s">
        <v>179</v>
      </c>
      <c r="I2109" s="242">
        <f>E2109*C2099</f>
        <v>100</v>
      </c>
      <c r="J2109" s="10" t="s">
        <v>61</v>
      </c>
      <c r="K2109" s="15">
        <f t="shared" si="34"/>
        <v>1</v>
      </c>
      <c r="N2109" t="s">
        <v>1969</v>
      </c>
      <c r="R2109">
        <v>2108</v>
      </c>
    </row>
    <row r="2110" spans="1:18" ht="16.5" thickTop="1" thickBot="1" x14ac:dyDescent="0.3">
      <c r="A2110" s="243">
        <v>639</v>
      </c>
      <c r="B2110" s="244" t="s">
        <v>2430</v>
      </c>
      <c r="C2110" s="241">
        <v>100</v>
      </c>
      <c r="D2110" s="7" t="s">
        <v>179</v>
      </c>
      <c r="E2110" s="115">
        <f>G2110*C2098</f>
        <v>6</v>
      </c>
      <c r="F2110" s="3" t="s">
        <v>179</v>
      </c>
      <c r="G2110" s="228">
        <v>0.6</v>
      </c>
      <c r="H2110" s="3" t="s">
        <v>179</v>
      </c>
      <c r="I2110" s="242">
        <f>E2110*C2099</f>
        <v>1200</v>
      </c>
      <c r="J2110" s="10" t="s">
        <v>61</v>
      </c>
      <c r="K2110" s="15">
        <f t="shared" si="34"/>
        <v>12</v>
      </c>
      <c r="N2110" t="s">
        <v>1969</v>
      </c>
      <c r="R2110">
        <v>2109</v>
      </c>
    </row>
    <row r="2111" spans="1:18" ht="16.5" thickTop="1" thickBot="1" x14ac:dyDescent="0.3">
      <c r="A2111" s="1">
        <v>628</v>
      </c>
      <c r="B2111" t="s">
        <v>2377</v>
      </c>
      <c r="C2111" s="241">
        <v>100</v>
      </c>
      <c r="D2111" s="7" t="s">
        <v>179</v>
      </c>
      <c r="E2111" s="115">
        <f>G2111*C2098</f>
        <v>0.5</v>
      </c>
      <c r="F2111" s="3" t="s">
        <v>179</v>
      </c>
      <c r="G2111" s="228">
        <v>0.05</v>
      </c>
      <c r="H2111" s="3" t="s">
        <v>179</v>
      </c>
      <c r="I2111" s="242">
        <f>E2111*C2099</f>
        <v>100</v>
      </c>
      <c r="J2111" s="10" t="s">
        <v>61</v>
      </c>
      <c r="K2111" s="15">
        <f t="shared" si="34"/>
        <v>1</v>
      </c>
      <c r="N2111" t="s">
        <v>1969</v>
      </c>
      <c r="R2111">
        <v>2110</v>
      </c>
    </row>
    <row r="2112" spans="1:18" ht="16.5" thickTop="1" thickBot="1" x14ac:dyDescent="0.3">
      <c r="A2112" s="1">
        <v>629</v>
      </c>
      <c r="B2112" t="s">
        <v>2379</v>
      </c>
      <c r="C2112" s="241">
        <v>100</v>
      </c>
      <c r="D2112" s="7" t="s">
        <v>179</v>
      </c>
      <c r="E2112" s="115">
        <f>G2112*C2098</f>
        <v>0.5</v>
      </c>
      <c r="F2112" s="3" t="s">
        <v>179</v>
      </c>
      <c r="G2112" s="228">
        <v>0.05</v>
      </c>
      <c r="H2112" s="3" t="s">
        <v>179</v>
      </c>
      <c r="I2112" s="242">
        <f>E2112*C2099</f>
        <v>100</v>
      </c>
      <c r="J2112" s="10" t="s">
        <v>61</v>
      </c>
      <c r="K2112" s="15">
        <f t="shared" si="34"/>
        <v>1</v>
      </c>
      <c r="N2112" t="s">
        <v>1969</v>
      </c>
      <c r="R2112">
        <v>2111</v>
      </c>
    </row>
    <row r="2113" spans="1:18" ht="16.5" thickTop="1" thickBot="1" x14ac:dyDescent="0.3">
      <c r="A2113" s="1">
        <v>630</v>
      </c>
      <c r="B2113" t="s">
        <v>2381</v>
      </c>
      <c r="C2113" s="241">
        <v>100</v>
      </c>
      <c r="D2113" s="7" t="s">
        <v>179</v>
      </c>
      <c r="E2113" s="115">
        <f>G2113*C2098</f>
        <v>0.5</v>
      </c>
      <c r="F2113" s="3" t="s">
        <v>179</v>
      </c>
      <c r="G2113" s="228">
        <v>0.05</v>
      </c>
      <c r="H2113" s="3" t="s">
        <v>179</v>
      </c>
      <c r="I2113" s="242">
        <f>E2113*C2099</f>
        <v>100</v>
      </c>
      <c r="J2113" s="10" t="s">
        <v>61</v>
      </c>
      <c r="K2113" s="15">
        <f t="shared" si="34"/>
        <v>1</v>
      </c>
      <c r="N2113" t="s">
        <v>1969</v>
      </c>
      <c r="R2113">
        <v>2112</v>
      </c>
    </row>
    <row r="2114" spans="1:18" ht="16.5" thickTop="1" thickBot="1" x14ac:dyDescent="0.3">
      <c r="A2114" s="1">
        <v>631</v>
      </c>
      <c r="B2114" t="s">
        <v>2383</v>
      </c>
      <c r="C2114" s="241">
        <v>100</v>
      </c>
      <c r="D2114" s="7" t="s">
        <v>179</v>
      </c>
      <c r="E2114" s="115">
        <f>G2114*C2098</f>
        <v>0.5</v>
      </c>
      <c r="F2114" s="3" t="s">
        <v>179</v>
      </c>
      <c r="G2114" s="228">
        <v>0.05</v>
      </c>
      <c r="H2114" s="3" t="s">
        <v>179</v>
      </c>
      <c r="I2114" s="242">
        <f>E2114*C2099</f>
        <v>100</v>
      </c>
      <c r="J2114" s="10" t="s">
        <v>61</v>
      </c>
      <c r="K2114" s="15">
        <f t="shared" si="34"/>
        <v>1</v>
      </c>
      <c r="N2114" t="s">
        <v>1969</v>
      </c>
      <c r="R2114">
        <v>2113</v>
      </c>
    </row>
    <row r="2115" spans="1:18" ht="16.5" thickTop="1" thickBot="1" x14ac:dyDescent="0.3">
      <c r="A2115" s="1">
        <v>632</v>
      </c>
      <c r="B2115" t="s">
        <v>2385</v>
      </c>
      <c r="C2115" s="241">
        <v>100</v>
      </c>
      <c r="D2115" s="7" t="s">
        <v>179</v>
      </c>
      <c r="E2115" s="115">
        <f>G2115*C2098</f>
        <v>0.5</v>
      </c>
      <c r="F2115" s="3" t="s">
        <v>179</v>
      </c>
      <c r="G2115" s="228">
        <v>0.05</v>
      </c>
      <c r="H2115" s="3" t="s">
        <v>179</v>
      </c>
      <c r="I2115" s="242">
        <f>E2115*C2099</f>
        <v>100</v>
      </c>
      <c r="J2115" s="10" t="s">
        <v>61</v>
      </c>
      <c r="K2115" s="15">
        <f t="shared" si="34"/>
        <v>1</v>
      </c>
      <c r="N2115" t="s">
        <v>1969</v>
      </c>
      <c r="R2115">
        <v>2114</v>
      </c>
    </row>
    <row r="2116" spans="1:18" ht="16.5" thickTop="1" thickBot="1" x14ac:dyDescent="0.3">
      <c r="A2116" s="235">
        <v>633</v>
      </c>
      <c r="B2116" s="32" t="s">
        <v>2387</v>
      </c>
      <c r="C2116" s="241">
        <v>100</v>
      </c>
      <c r="D2116" s="7" t="s">
        <v>179</v>
      </c>
      <c r="E2116" s="115">
        <f>G2116*C2098</f>
        <v>0</v>
      </c>
      <c r="F2116" s="3" t="s">
        <v>179</v>
      </c>
      <c r="G2116" s="228"/>
      <c r="H2116" s="3" t="s">
        <v>179</v>
      </c>
      <c r="I2116" s="242">
        <f>E2116*C2099</f>
        <v>0</v>
      </c>
      <c r="J2116" s="10" t="s">
        <v>61</v>
      </c>
      <c r="K2116" s="15">
        <f t="shared" si="34"/>
        <v>0</v>
      </c>
      <c r="N2116" t="s">
        <v>1969</v>
      </c>
      <c r="R2116">
        <v>2115</v>
      </c>
    </row>
    <row r="2117" spans="1:18" ht="16.5" thickTop="1" thickBot="1" x14ac:dyDescent="0.3">
      <c r="A2117" s="235">
        <v>634</v>
      </c>
      <c r="B2117" s="32" t="s">
        <v>2389</v>
      </c>
      <c r="C2117" s="241">
        <v>100</v>
      </c>
      <c r="D2117" s="7" t="s">
        <v>179</v>
      </c>
      <c r="E2117" s="246">
        <f>G2117*C2098</f>
        <v>0</v>
      </c>
      <c r="F2117" s="3" t="s">
        <v>179</v>
      </c>
      <c r="G2117" s="247"/>
      <c r="H2117" s="3" t="s">
        <v>179</v>
      </c>
      <c r="I2117" s="242">
        <f>E2117*C2099</f>
        <v>0</v>
      </c>
      <c r="J2117" s="10" t="s">
        <v>61</v>
      </c>
      <c r="K2117" s="15">
        <f t="shared" si="34"/>
        <v>0</v>
      </c>
      <c r="N2117" t="s">
        <v>1969</v>
      </c>
      <c r="R2117">
        <v>2116</v>
      </c>
    </row>
    <row r="2118" spans="1:18" ht="15.75" thickTop="1" x14ac:dyDescent="0.25">
      <c r="B2118" t="s">
        <v>180</v>
      </c>
      <c r="D2118" s="7"/>
      <c r="E2118" s="248">
        <f>G2118*C2098</f>
        <v>0</v>
      </c>
      <c r="F2118" s="7"/>
      <c r="G2118" s="249"/>
      <c r="H2118" s="3"/>
      <c r="I2118" s="2"/>
      <c r="J2118" s="6"/>
      <c r="K2118" s="8">
        <f>C2099-SUM(K2102:K2117)</f>
        <v>164</v>
      </c>
      <c r="N2118" t="s">
        <v>1969</v>
      </c>
      <c r="R2118">
        <v>2117</v>
      </c>
    </row>
    <row r="2119" spans="1:18" ht="13.5" thickBot="1" x14ac:dyDescent="0.25">
      <c r="A2119" s="34"/>
      <c r="B2119" s="13"/>
      <c r="C2119" s="13"/>
      <c r="D2119" s="13"/>
      <c r="E2119" s="13"/>
      <c r="F2119" s="13"/>
      <c r="G2119" s="13"/>
      <c r="H2119" s="13"/>
      <c r="I2119" s="13"/>
      <c r="J2119" s="13"/>
      <c r="K2119" s="13"/>
      <c r="L2119" s="13"/>
      <c r="N2119" t="s">
        <v>1969</v>
      </c>
      <c r="R2119">
        <v>2118</v>
      </c>
    </row>
    <row r="2120" spans="1:18" ht="17.25" thickTop="1" thickBot="1" x14ac:dyDescent="0.3">
      <c r="A2120" s="215">
        <v>191</v>
      </c>
      <c r="B2120" s="30"/>
      <c r="G2120" t="s">
        <v>333</v>
      </c>
      <c r="J2120" s="105">
        <v>25</v>
      </c>
      <c r="K2120" t="s">
        <v>334</v>
      </c>
      <c r="L2120" s="79">
        <f>J2120/C2121</f>
        <v>2.5</v>
      </c>
      <c r="N2120" t="s">
        <v>1969</v>
      </c>
      <c r="R2120">
        <v>2119</v>
      </c>
    </row>
    <row r="2121" spans="1:18" ht="16.5" thickTop="1" thickBot="1" x14ac:dyDescent="0.25">
      <c r="A2121" s="1">
        <f>A2120</f>
        <v>191</v>
      </c>
      <c r="B2121" s="245" t="s">
        <v>2436</v>
      </c>
      <c r="C2121" s="240">
        <v>10</v>
      </c>
      <c r="D2121" t="s">
        <v>63</v>
      </c>
      <c r="G2121" t="s">
        <v>332</v>
      </c>
      <c r="J2121">
        <f>C2122/(J2120/C2121)</f>
        <v>80</v>
      </c>
      <c r="K2121" s="107"/>
      <c r="N2121" t="s">
        <v>1969</v>
      </c>
      <c r="R2121">
        <v>2120</v>
      </c>
    </row>
    <row r="2122" spans="1:18" ht="14.25" thickTop="1" thickBot="1" x14ac:dyDescent="0.25">
      <c r="B2122" t="s">
        <v>55</v>
      </c>
      <c r="C2122" s="106">
        <v>200</v>
      </c>
      <c r="D2122" t="s">
        <v>334</v>
      </c>
      <c r="K2122" s="108"/>
      <c r="N2122" t="s">
        <v>1969</v>
      </c>
      <c r="R2122">
        <v>2121</v>
      </c>
    </row>
    <row r="2123" spans="1:18" ht="13.5" thickTop="1" x14ac:dyDescent="0.2">
      <c r="N2123" t="s">
        <v>1969</v>
      </c>
      <c r="R2123">
        <v>2122</v>
      </c>
    </row>
    <row r="2124" spans="1:18" x14ac:dyDescent="0.2">
      <c r="C2124" s="487"/>
      <c r="D2124" s="488"/>
      <c r="E2124" s="493" t="s">
        <v>285</v>
      </c>
      <c r="F2124" s="487"/>
      <c r="G2124" s="490" t="s">
        <v>286</v>
      </c>
      <c r="H2124" s="491"/>
      <c r="I2124" s="20" t="s">
        <v>287</v>
      </c>
      <c r="J2124" s="21"/>
      <c r="K2124" s="39" t="s">
        <v>288</v>
      </c>
      <c r="N2124" t="s">
        <v>1969</v>
      </c>
      <c r="R2124">
        <v>2123</v>
      </c>
    </row>
    <row r="2125" spans="1:18" ht="15.75" thickBot="1" x14ac:dyDescent="0.3">
      <c r="A2125" s="1">
        <v>619</v>
      </c>
      <c r="B2125" t="s">
        <v>2359</v>
      </c>
      <c r="C2125" s="241">
        <v>100</v>
      </c>
      <c r="D2125" s="7" t="s">
        <v>179</v>
      </c>
      <c r="E2125" s="115">
        <f>G2125*C2121</f>
        <v>0</v>
      </c>
      <c r="F2125" s="3" t="s">
        <v>179</v>
      </c>
      <c r="G2125" s="228"/>
      <c r="H2125" s="3" t="s">
        <v>179</v>
      </c>
      <c r="I2125" s="242">
        <f>E2125*C2122</f>
        <v>0</v>
      </c>
      <c r="J2125" s="10" t="s">
        <v>61</v>
      </c>
      <c r="K2125" s="15">
        <f t="shared" ref="K2125:K2140" si="35">I2125/C2125</f>
        <v>0</v>
      </c>
      <c r="N2125" t="s">
        <v>1969</v>
      </c>
      <c r="R2125">
        <v>2124</v>
      </c>
    </row>
    <row r="2126" spans="1:18" ht="16.5" thickTop="1" thickBot="1" x14ac:dyDescent="0.3">
      <c r="A2126" s="1">
        <v>620</v>
      </c>
      <c r="B2126" t="s">
        <v>2361</v>
      </c>
      <c r="C2126" s="241">
        <v>100</v>
      </c>
      <c r="D2126" s="7" t="s">
        <v>179</v>
      </c>
      <c r="E2126" s="115">
        <f>G2126*C2121</f>
        <v>0</v>
      </c>
      <c r="F2126" s="3" t="s">
        <v>179</v>
      </c>
      <c r="G2126" s="228"/>
      <c r="H2126" s="3" t="s">
        <v>179</v>
      </c>
      <c r="I2126" s="242">
        <f>E2126*C2122</f>
        <v>0</v>
      </c>
      <c r="J2126" s="10" t="s">
        <v>61</v>
      </c>
      <c r="K2126" s="15">
        <f t="shared" si="35"/>
        <v>0</v>
      </c>
      <c r="N2126" t="s">
        <v>1969</v>
      </c>
      <c r="R2126">
        <v>2125</v>
      </c>
    </row>
    <row r="2127" spans="1:18" ht="16.5" thickTop="1" thickBot="1" x14ac:dyDescent="0.3">
      <c r="A2127" s="1">
        <v>621</v>
      </c>
      <c r="B2127" t="s">
        <v>2363</v>
      </c>
      <c r="C2127" s="241">
        <v>100</v>
      </c>
      <c r="D2127" s="7" t="s">
        <v>179</v>
      </c>
      <c r="E2127" s="115">
        <f>G2127*C2121</f>
        <v>0</v>
      </c>
      <c r="F2127" s="3" t="s">
        <v>179</v>
      </c>
      <c r="G2127" s="228"/>
      <c r="H2127" s="3" t="s">
        <v>179</v>
      </c>
      <c r="I2127" s="242">
        <f>E2127*C2122</f>
        <v>0</v>
      </c>
      <c r="J2127" s="10" t="s">
        <v>61</v>
      </c>
      <c r="K2127" s="15">
        <f t="shared" si="35"/>
        <v>0</v>
      </c>
      <c r="N2127" t="s">
        <v>1969</v>
      </c>
      <c r="R2127">
        <v>2126</v>
      </c>
    </row>
    <row r="2128" spans="1:18" ht="16.5" thickTop="1" thickBot="1" x14ac:dyDescent="0.3">
      <c r="A2128" s="1">
        <v>622</v>
      </c>
      <c r="B2128" t="s">
        <v>2364</v>
      </c>
      <c r="C2128" s="241">
        <v>100</v>
      </c>
      <c r="D2128" s="7" t="s">
        <v>179</v>
      </c>
      <c r="E2128" s="115">
        <f>G2128*C2121</f>
        <v>0</v>
      </c>
      <c r="F2128" s="3" t="s">
        <v>179</v>
      </c>
      <c r="G2128" s="228"/>
      <c r="H2128" s="3" t="s">
        <v>179</v>
      </c>
      <c r="I2128" s="242">
        <f>E2128*C2122</f>
        <v>0</v>
      </c>
      <c r="J2128" s="10" t="s">
        <v>61</v>
      </c>
      <c r="K2128" s="15">
        <f t="shared" si="35"/>
        <v>0</v>
      </c>
      <c r="N2128" t="s">
        <v>1969</v>
      </c>
      <c r="R2128">
        <v>2127</v>
      </c>
    </row>
    <row r="2129" spans="1:18" ht="16.5" thickTop="1" thickBot="1" x14ac:dyDescent="0.3">
      <c r="A2129" s="1">
        <v>623</v>
      </c>
      <c r="B2129" t="s">
        <v>2366</v>
      </c>
      <c r="C2129" s="241">
        <v>100</v>
      </c>
      <c r="D2129" s="7" t="s">
        <v>179</v>
      </c>
      <c r="E2129" s="115">
        <f>G2129*C2121</f>
        <v>0</v>
      </c>
      <c r="F2129" s="3" t="s">
        <v>179</v>
      </c>
      <c r="G2129" s="228"/>
      <c r="H2129" s="3" t="s">
        <v>179</v>
      </c>
      <c r="I2129" s="242">
        <f>E2129*C2122</f>
        <v>0</v>
      </c>
      <c r="J2129" s="10" t="s">
        <v>61</v>
      </c>
      <c r="K2129" s="15">
        <f t="shared" si="35"/>
        <v>0</v>
      </c>
      <c r="N2129" t="s">
        <v>1969</v>
      </c>
      <c r="R2129">
        <v>2128</v>
      </c>
    </row>
    <row r="2130" spans="1:18" ht="16.5" thickTop="1" thickBot="1" x14ac:dyDescent="0.3">
      <c r="A2130" s="1">
        <v>624</v>
      </c>
      <c r="B2130" t="s">
        <v>2368</v>
      </c>
      <c r="C2130" s="241">
        <v>100</v>
      </c>
      <c r="D2130" s="7" t="s">
        <v>179</v>
      </c>
      <c r="E2130" s="115">
        <f>G2130*C2121</f>
        <v>0</v>
      </c>
      <c r="F2130" s="3" t="s">
        <v>179</v>
      </c>
      <c r="G2130" s="228"/>
      <c r="H2130" s="3" t="s">
        <v>179</v>
      </c>
      <c r="I2130" s="242">
        <f>E2130*C2122</f>
        <v>0</v>
      </c>
      <c r="J2130" s="10" t="s">
        <v>61</v>
      </c>
      <c r="K2130" s="15">
        <f t="shared" si="35"/>
        <v>0</v>
      </c>
      <c r="N2130" t="s">
        <v>1969</v>
      </c>
      <c r="R2130">
        <v>2129</v>
      </c>
    </row>
    <row r="2131" spans="1:18" ht="16.5" thickTop="1" thickBot="1" x14ac:dyDescent="0.3">
      <c r="A2131" s="226">
        <v>625</v>
      </c>
      <c r="B2131" s="227" t="s">
        <v>2370</v>
      </c>
      <c r="C2131" s="241">
        <v>100</v>
      </c>
      <c r="D2131" s="7" t="s">
        <v>179</v>
      </c>
      <c r="E2131" s="115">
        <f>G2131*C2121</f>
        <v>8</v>
      </c>
      <c r="F2131" s="3" t="s">
        <v>179</v>
      </c>
      <c r="G2131" s="228">
        <v>0.8</v>
      </c>
      <c r="H2131" s="3" t="s">
        <v>179</v>
      </c>
      <c r="I2131" s="242">
        <f>E2131*C2122</f>
        <v>1600</v>
      </c>
      <c r="J2131" s="10" t="s">
        <v>61</v>
      </c>
      <c r="K2131" s="15">
        <f t="shared" si="35"/>
        <v>16</v>
      </c>
      <c r="N2131" t="s">
        <v>1969</v>
      </c>
      <c r="R2131">
        <v>2130</v>
      </c>
    </row>
    <row r="2132" spans="1:18" ht="16.5" thickTop="1" thickBot="1" x14ac:dyDescent="0.3">
      <c r="A2132" s="1">
        <v>626</v>
      </c>
      <c r="B2132" t="s">
        <v>2372</v>
      </c>
      <c r="C2132" s="241">
        <v>100</v>
      </c>
      <c r="D2132" s="7" t="s">
        <v>179</v>
      </c>
      <c r="E2132" s="115">
        <f>G2132*C2121</f>
        <v>0</v>
      </c>
      <c r="F2132" s="3" t="s">
        <v>179</v>
      </c>
      <c r="G2132" s="228"/>
      <c r="H2132" s="3" t="s">
        <v>179</v>
      </c>
      <c r="I2132" s="242">
        <f>E2132*C2122</f>
        <v>0</v>
      </c>
      <c r="J2132" s="10" t="s">
        <v>61</v>
      </c>
      <c r="K2132" s="15">
        <f t="shared" si="35"/>
        <v>0</v>
      </c>
      <c r="N2132" t="s">
        <v>1969</v>
      </c>
      <c r="R2132">
        <v>2131</v>
      </c>
    </row>
    <row r="2133" spans="1:18" ht="16.5" thickTop="1" thickBot="1" x14ac:dyDescent="0.3">
      <c r="A2133" s="243">
        <v>639</v>
      </c>
      <c r="B2133" s="244" t="s">
        <v>2430</v>
      </c>
      <c r="C2133" s="241">
        <v>100</v>
      </c>
      <c r="D2133" s="7" t="s">
        <v>179</v>
      </c>
      <c r="E2133" s="115">
        <f>G2133*C2121</f>
        <v>8</v>
      </c>
      <c r="F2133" s="3" t="s">
        <v>179</v>
      </c>
      <c r="G2133" s="228">
        <v>0.8</v>
      </c>
      <c r="H2133" s="3" t="s">
        <v>179</v>
      </c>
      <c r="I2133" s="242">
        <f>E2133*C2122</f>
        <v>1600</v>
      </c>
      <c r="J2133" s="10" t="s">
        <v>61</v>
      </c>
      <c r="K2133" s="15">
        <f t="shared" si="35"/>
        <v>16</v>
      </c>
      <c r="N2133" t="s">
        <v>1969</v>
      </c>
      <c r="R2133">
        <v>2132</v>
      </c>
    </row>
    <row r="2134" spans="1:18" ht="16.5" thickTop="1" thickBot="1" x14ac:dyDescent="0.3">
      <c r="A2134" s="1">
        <v>628</v>
      </c>
      <c r="B2134" t="s">
        <v>2377</v>
      </c>
      <c r="C2134" s="241">
        <v>100</v>
      </c>
      <c r="D2134" s="7" t="s">
        <v>179</v>
      </c>
      <c r="E2134" s="115">
        <f>G2134*C2121</f>
        <v>0</v>
      </c>
      <c r="F2134" s="3" t="s">
        <v>179</v>
      </c>
      <c r="G2134" s="228"/>
      <c r="H2134" s="3" t="s">
        <v>179</v>
      </c>
      <c r="I2134" s="242">
        <f>E2134*C2122</f>
        <v>0</v>
      </c>
      <c r="J2134" s="10" t="s">
        <v>61</v>
      </c>
      <c r="K2134" s="15">
        <f t="shared" si="35"/>
        <v>0</v>
      </c>
      <c r="N2134" t="s">
        <v>1969</v>
      </c>
      <c r="R2134">
        <v>2133</v>
      </c>
    </row>
    <row r="2135" spans="1:18" ht="16.5" thickTop="1" thickBot="1" x14ac:dyDescent="0.3">
      <c r="A2135" s="1">
        <v>629</v>
      </c>
      <c r="B2135" t="s">
        <v>2379</v>
      </c>
      <c r="C2135" s="241">
        <v>100</v>
      </c>
      <c r="D2135" s="7" t="s">
        <v>179</v>
      </c>
      <c r="E2135" s="115">
        <f>G2135*C2121</f>
        <v>0</v>
      </c>
      <c r="F2135" s="3" t="s">
        <v>179</v>
      </c>
      <c r="G2135" s="228"/>
      <c r="H2135" s="3" t="s">
        <v>179</v>
      </c>
      <c r="I2135" s="242">
        <f>E2135*C2122</f>
        <v>0</v>
      </c>
      <c r="J2135" s="10" t="s">
        <v>61</v>
      </c>
      <c r="K2135" s="15">
        <f t="shared" si="35"/>
        <v>0</v>
      </c>
      <c r="N2135" t="s">
        <v>1969</v>
      </c>
      <c r="R2135">
        <v>2134</v>
      </c>
    </row>
    <row r="2136" spans="1:18" ht="16.5" thickTop="1" thickBot="1" x14ac:dyDescent="0.3">
      <c r="A2136" s="1">
        <v>630</v>
      </c>
      <c r="B2136" t="s">
        <v>2381</v>
      </c>
      <c r="C2136" s="241">
        <v>100</v>
      </c>
      <c r="D2136" s="7" t="s">
        <v>179</v>
      </c>
      <c r="E2136" s="115">
        <f>G2136*C2121</f>
        <v>0</v>
      </c>
      <c r="F2136" s="3" t="s">
        <v>179</v>
      </c>
      <c r="G2136" s="228"/>
      <c r="H2136" s="3" t="s">
        <v>179</v>
      </c>
      <c r="I2136" s="242">
        <f>E2136*C2122</f>
        <v>0</v>
      </c>
      <c r="J2136" s="10" t="s">
        <v>61</v>
      </c>
      <c r="K2136" s="15">
        <f t="shared" si="35"/>
        <v>0</v>
      </c>
      <c r="N2136" t="s">
        <v>1969</v>
      </c>
      <c r="R2136">
        <v>2135</v>
      </c>
    </row>
    <row r="2137" spans="1:18" ht="16.5" thickTop="1" thickBot="1" x14ac:dyDescent="0.3">
      <c r="A2137" s="1">
        <v>631</v>
      </c>
      <c r="B2137" t="s">
        <v>2383</v>
      </c>
      <c r="C2137" s="241">
        <v>100</v>
      </c>
      <c r="D2137" s="7" t="s">
        <v>179</v>
      </c>
      <c r="E2137" s="115">
        <f>G2137*C2121</f>
        <v>0</v>
      </c>
      <c r="F2137" s="3" t="s">
        <v>179</v>
      </c>
      <c r="G2137" s="228"/>
      <c r="H2137" s="3" t="s">
        <v>179</v>
      </c>
      <c r="I2137" s="242">
        <f>E2137*C2122</f>
        <v>0</v>
      </c>
      <c r="J2137" s="10" t="s">
        <v>61</v>
      </c>
      <c r="K2137" s="15">
        <f t="shared" si="35"/>
        <v>0</v>
      </c>
      <c r="N2137" t="s">
        <v>1969</v>
      </c>
      <c r="R2137">
        <v>2136</v>
      </c>
    </row>
    <row r="2138" spans="1:18" ht="16.5" thickTop="1" thickBot="1" x14ac:dyDescent="0.3">
      <c r="A2138" s="1">
        <v>632</v>
      </c>
      <c r="B2138" t="s">
        <v>2385</v>
      </c>
      <c r="C2138" s="241">
        <v>100</v>
      </c>
      <c r="D2138" s="7" t="s">
        <v>179</v>
      </c>
      <c r="E2138" s="115">
        <f>G2138*C2121</f>
        <v>0</v>
      </c>
      <c r="F2138" s="3" t="s">
        <v>179</v>
      </c>
      <c r="G2138" s="228"/>
      <c r="H2138" s="3" t="s">
        <v>179</v>
      </c>
      <c r="I2138" s="242">
        <f>E2138*C2122</f>
        <v>0</v>
      </c>
      <c r="J2138" s="10" t="s">
        <v>61</v>
      </c>
      <c r="K2138" s="15">
        <f t="shared" si="35"/>
        <v>0</v>
      </c>
      <c r="N2138" t="s">
        <v>1969</v>
      </c>
      <c r="R2138">
        <v>2137</v>
      </c>
    </row>
    <row r="2139" spans="1:18" ht="16.5" thickTop="1" thickBot="1" x14ac:dyDescent="0.3">
      <c r="A2139" s="235">
        <v>633</v>
      </c>
      <c r="B2139" s="32" t="s">
        <v>2387</v>
      </c>
      <c r="C2139" s="241">
        <v>100</v>
      </c>
      <c r="D2139" s="7" t="s">
        <v>179</v>
      </c>
      <c r="E2139" s="115">
        <f>G2139*C2121</f>
        <v>0</v>
      </c>
      <c r="F2139" s="3" t="s">
        <v>179</v>
      </c>
      <c r="G2139" s="228"/>
      <c r="H2139" s="3" t="s">
        <v>179</v>
      </c>
      <c r="I2139" s="242">
        <f>E2139*C2122</f>
        <v>0</v>
      </c>
      <c r="J2139" s="10" t="s">
        <v>61</v>
      </c>
      <c r="K2139" s="15">
        <f t="shared" si="35"/>
        <v>0</v>
      </c>
      <c r="N2139" t="s">
        <v>1969</v>
      </c>
      <c r="R2139">
        <v>2138</v>
      </c>
    </row>
    <row r="2140" spans="1:18" ht="16.5" thickTop="1" thickBot="1" x14ac:dyDescent="0.3">
      <c r="A2140" s="235">
        <v>634</v>
      </c>
      <c r="B2140" s="32" t="s">
        <v>2389</v>
      </c>
      <c r="C2140" s="241">
        <v>100</v>
      </c>
      <c r="D2140" s="7" t="s">
        <v>179</v>
      </c>
      <c r="E2140" s="246">
        <f>G2140*C2121</f>
        <v>0</v>
      </c>
      <c r="F2140" s="3" t="s">
        <v>179</v>
      </c>
      <c r="G2140" s="247"/>
      <c r="H2140" s="3" t="s">
        <v>179</v>
      </c>
      <c r="I2140" s="242">
        <f>E2140*C2122</f>
        <v>0</v>
      </c>
      <c r="J2140" s="10" t="s">
        <v>61</v>
      </c>
      <c r="K2140" s="15">
        <f t="shared" si="35"/>
        <v>0</v>
      </c>
      <c r="N2140" t="s">
        <v>1969</v>
      </c>
      <c r="R2140">
        <v>2139</v>
      </c>
    </row>
    <row r="2141" spans="1:18" ht="15.75" thickTop="1" x14ac:dyDescent="0.25">
      <c r="B2141" t="s">
        <v>180</v>
      </c>
      <c r="D2141" s="7"/>
      <c r="E2141" s="248">
        <f>G2141*C2121</f>
        <v>0</v>
      </c>
      <c r="F2141" s="7"/>
      <c r="G2141" s="249"/>
      <c r="H2141" s="3"/>
      <c r="I2141" s="2"/>
      <c r="J2141" s="6"/>
      <c r="K2141" s="8">
        <f>C2122-SUM(K2125:K2140)</f>
        <v>168</v>
      </c>
      <c r="N2141" t="s">
        <v>1969</v>
      </c>
      <c r="R2141">
        <v>2140</v>
      </c>
    </row>
    <row r="2142" spans="1:18" ht="13.5" thickBot="1" x14ac:dyDescent="0.25">
      <c r="A2142" s="34"/>
      <c r="B2142" s="13"/>
      <c r="C2142" s="13"/>
      <c r="D2142" s="13"/>
      <c r="E2142" s="13"/>
      <c r="F2142" s="13"/>
      <c r="G2142" s="13"/>
      <c r="H2142" s="13"/>
      <c r="I2142" s="13"/>
      <c r="J2142" s="13"/>
      <c r="K2142" s="13"/>
      <c r="L2142" s="13"/>
      <c r="N2142" t="s">
        <v>1969</v>
      </c>
      <c r="R2142">
        <v>2141</v>
      </c>
    </row>
    <row r="2143" spans="1:18" ht="17.25" thickTop="1" thickBot="1" x14ac:dyDescent="0.3">
      <c r="A2143" s="30">
        <v>192</v>
      </c>
      <c r="B2143" s="30"/>
      <c r="G2143" t="s">
        <v>333</v>
      </c>
      <c r="J2143" s="105">
        <v>25</v>
      </c>
      <c r="K2143" t="s">
        <v>334</v>
      </c>
      <c r="L2143" s="79">
        <f>J2143/C2144</f>
        <v>2.5</v>
      </c>
      <c r="N2143" t="s">
        <v>1969</v>
      </c>
      <c r="R2143">
        <v>2142</v>
      </c>
    </row>
    <row r="2144" spans="1:18" ht="16.5" thickTop="1" thickBot="1" x14ac:dyDescent="0.25">
      <c r="A2144" s="1">
        <f>A2143</f>
        <v>192</v>
      </c>
      <c r="B2144" s="27" t="s">
        <v>2437</v>
      </c>
      <c r="C2144" s="240">
        <v>10</v>
      </c>
      <c r="D2144" t="s">
        <v>63</v>
      </c>
      <c r="G2144" t="s">
        <v>332</v>
      </c>
      <c r="J2144">
        <f>C2145/(J2143/C2144)</f>
        <v>80</v>
      </c>
      <c r="K2144" s="107"/>
      <c r="N2144" t="s">
        <v>1969</v>
      </c>
      <c r="R2144">
        <v>2143</v>
      </c>
    </row>
    <row r="2145" spans="1:18" ht="14.25" thickTop="1" thickBot="1" x14ac:dyDescent="0.25">
      <c r="B2145" t="s">
        <v>55</v>
      </c>
      <c r="C2145" s="106">
        <v>200</v>
      </c>
      <c r="D2145" t="s">
        <v>334</v>
      </c>
      <c r="K2145" s="108"/>
      <c r="N2145" t="s">
        <v>1969</v>
      </c>
      <c r="R2145">
        <v>2144</v>
      </c>
    </row>
    <row r="2146" spans="1:18" ht="13.5" thickTop="1" x14ac:dyDescent="0.2">
      <c r="N2146" t="s">
        <v>1969</v>
      </c>
      <c r="R2146">
        <v>2145</v>
      </c>
    </row>
    <row r="2147" spans="1:18" x14ac:dyDescent="0.2">
      <c r="C2147" s="487" t="s">
        <v>284</v>
      </c>
      <c r="D2147" s="488"/>
      <c r="E2147" s="493" t="s">
        <v>285</v>
      </c>
      <c r="F2147" s="487"/>
      <c r="G2147" s="490" t="s">
        <v>286</v>
      </c>
      <c r="H2147" s="491"/>
      <c r="I2147" s="20" t="s">
        <v>287</v>
      </c>
      <c r="J2147" s="21"/>
      <c r="K2147" s="39" t="s">
        <v>288</v>
      </c>
      <c r="N2147" t="s">
        <v>1969</v>
      </c>
      <c r="R2147">
        <v>2146</v>
      </c>
    </row>
    <row r="2148" spans="1:18" ht="15.75" thickBot="1" x14ac:dyDescent="0.3">
      <c r="A2148" s="1">
        <v>619</v>
      </c>
      <c r="B2148" t="s">
        <v>2359</v>
      </c>
      <c r="C2148" s="241">
        <v>100</v>
      </c>
      <c r="D2148" s="7" t="s">
        <v>179</v>
      </c>
      <c r="E2148" s="115">
        <f>G2148*C2144</f>
        <v>0</v>
      </c>
      <c r="F2148" s="3" t="s">
        <v>179</v>
      </c>
      <c r="G2148" s="228"/>
      <c r="H2148" s="3" t="s">
        <v>179</v>
      </c>
      <c r="I2148" s="242">
        <f>E2148*C2145</f>
        <v>0</v>
      </c>
      <c r="J2148" s="10" t="s">
        <v>61</v>
      </c>
      <c r="K2148" s="15">
        <f t="shared" ref="K2148:K2164" si="36">I2148/C2148</f>
        <v>0</v>
      </c>
      <c r="N2148" t="s">
        <v>1969</v>
      </c>
      <c r="R2148">
        <v>2147</v>
      </c>
    </row>
    <row r="2149" spans="1:18" ht="16.5" thickTop="1" thickBot="1" x14ac:dyDescent="0.3">
      <c r="A2149" s="1">
        <v>620</v>
      </c>
      <c r="B2149" t="s">
        <v>2361</v>
      </c>
      <c r="C2149" s="241">
        <v>100</v>
      </c>
      <c r="D2149" s="7" t="s">
        <v>179</v>
      </c>
      <c r="E2149" s="115">
        <f>G2149*C2144</f>
        <v>0</v>
      </c>
      <c r="F2149" s="3" t="s">
        <v>179</v>
      </c>
      <c r="G2149" s="228"/>
      <c r="H2149" s="3" t="s">
        <v>179</v>
      </c>
      <c r="I2149" s="242">
        <f>E2149*C2145</f>
        <v>0</v>
      </c>
      <c r="J2149" s="10" t="s">
        <v>61</v>
      </c>
      <c r="K2149" s="15">
        <f t="shared" si="36"/>
        <v>0</v>
      </c>
      <c r="N2149" t="s">
        <v>1969</v>
      </c>
      <c r="R2149">
        <v>2148</v>
      </c>
    </row>
    <row r="2150" spans="1:18" ht="16.5" thickTop="1" thickBot="1" x14ac:dyDescent="0.3">
      <c r="A2150" s="1">
        <v>621</v>
      </c>
      <c r="B2150" t="s">
        <v>2363</v>
      </c>
      <c r="C2150" s="241">
        <v>100</v>
      </c>
      <c r="D2150" s="7" t="s">
        <v>179</v>
      </c>
      <c r="E2150" s="115">
        <f>G2150*C2144</f>
        <v>0</v>
      </c>
      <c r="F2150" s="3" t="s">
        <v>179</v>
      </c>
      <c r="G2150" s="228"/>
      <c r="H2150" s="3" t="s">
        <v>179</v>
      </c>
      <c r="I2150" s="242">
        <f>E2150*C2145</f>
        <v>0</v>
      </c>
      <c r="J2150" s="10" t="s">
        <v>61</v>
      </c>
      <c r="K2150" s="15">
        <f t="shared" si="36"/>
        <v>0</v>
      </c>
      <c r="N2150" t="s">
        <v>1969</v>
      </c>
      <c r="R2150">
        <v>2149</v>
      </c>
    </row>
    <row r="2151" spans="1:18" ht="16.5" thickTop="1" thickBot="1" x14ac:dyDescent="0.3">
      <c r="A2151" s="1">
        <v>622</v>
      </c>
      <c r="B2151" t="s">
        <v>2364</v>
      </c>
      <c r="C2151" s="241">
        <v>100</v>
      </c>
      <c r="D2151" s="7" t="s">
        <v>179</v>
      </c>
      <c r="E2151" s="115">
        <f>G2151*C2144</f>
        <v>0</v>
      </c>
      <c r="F2151" s="3" t="s">
        <v>179</v>
      </c>
      <c r="G2151" s="228"/>
      <c r="H2151" s="3" t="s">
        <v>179</v>
      </c>
      <c r="I2151" s="242">
        <f>E2151*C2145</f>
        <v>0</v>
      </c>
      <c r="J2151" s="10" t="s">
        <v>61</v>
      </c>
      <c r="K2151" s="15">
        <f t="shared" si="36"/>
        <v>0</v>
      </c>
      <c r="N2151" t="s">
        <v>1969</v>
      </c>
      <c r="R2151">
        <v>2150</v>
      </c>
    </row>
    <row r="2152" spans="1:18" ht="16.5" thickTop="1" thickBot="1" x14ac:dyDescent="0.3">
      <c r="A2152" s="1">
        <v>623</v>
      </c>
      <c r="B2152" t="s">
        <v>2366</v>
      </c>
      <c r="C2152" s="241">
        <v>100</v>
      </c>
      <c r="D2152" s="7" t="s">
        <v>179</v>
      </c>
      <c r="E2152" s="115">
        <f>G2152*C2144</f>
        <v>0</v>
      </c>
      <c r="F2152" s="3" t="s">
        <v>179</v>
      </c>
      <c r="G2152" s="228"/>
      <c r="H2152" s="3" t="s">
        <v>179</v>
      </c>
      <c r="I2152" s="242">
        <f>E2152*C2145</f>
        <v>0</v>
      </c>
      <c r="J2152" s="10" t="s">
        <v>61</v>
      </c>
      <c r="K2152" s="15">
        <f t="shared" si="36"/>
        <v>0</v>
      </c>
      <c r="N2152" t="s">
        <v>1969</v>
      </c>
      <c r="R2152">
        <v>2151</v>
      </c>
    </row>
    <row r="2153" spans="1:18" ht="16.5" thickTop="1" thickBot="1" x14ac:dyDescent="0.3">
      <c r="A2153" s="1">
        <v>624</v>
      </c>
      <c r="B2153" t="s">
        <v>2368</v>
      </c>
      <c r="C2153" s="241">
        <v>100</v>
      </c>
      <c r="D2153" s="7" t="s">
        <v>179</v>
      </c>
      <c r="E2153" s="115">
        <f>G2153*C2144</f>
        <v>0</v>
      </c>
      <c r="F2153" s="3" t="s">
        <v>179</v>
      </c>
      <c r="G2153" s="228"/>
      <c r="H2153" s="3" t="s">
        <v>179</v>
      </c>
      <c r="I2153" s="242">
        <f>E2153*C2145</f>
        <v>0</v>
      </c>
      <c r="J2153" s="10" t="s">
        <v>61</v>
      </c>
      <c r="K2153" s="15">
        <f t="shared" si="36"/>
        <v>0</v>
      </c>
      <c r="N2153" t="s">
        <v>1969</v>
      </c>
      <c r="R2153">
        <v>2152</v>
      </c>
    </row>
    <row r="2154" spans="1:18" ht="16.5" thickTop="1" thickBot="1" x14ac:dyDescent="0.3">
      <c r="A2154" s="235">
        <v>625</v>
      </c>
      <c r="B2154" s="32" t="s">
        <v>2370</v>
      </c>
      <c r="C2154" s="241">
        <v>100</v>
      </c>
      <c r="D2154" s="7" t="s">
        <v>179</v>
      </c>
      <c r="E2154" s="115">
        <f>G2154*C2144</f>
        <v>8</v>
      </c>
      <c r="F2154" s="3" t="s">
        <v>179</v>
      </c>
      <c r="G2154" s="228">
        <v>0.8</v>
      </c>
      <c r="H2154" s="3" t="s">
        <v>179</v>
      </c>
      <c r="I2154" s="242">
        <f>E2154*C2145</f>
        <v>1600</v>
      </c>
      <c r="J2154" s="10" t="s">
        <v>61</v>
      </c>
      <c r="K2154" s="15">
        <f t="shared" si="36"/>
        <v>16</v>
      </c>
      <c r="N2154" t="s">
        <v>1969</v>
      </c>
      <c r="R2154">
        <v>2153</v>
      </c>
    </row>
    <row r="2155" spans="1:18" ht="16.5" thickTop="1" thickBot="1" x14ac:dyDescent="0.3">
      <c r="A2155" s="235">
        <v>626</v>
      </c>
      <c r="B2155" s="32" t="s">
        <v>2372</v>
      </c>
      <c r="C2155" s="241">
        <v>100</v>
      </c>
      <c r="D2155" s="7" t="s">
        <v>179</v>
      </c>
      <c r="E2155" s="115">
        <f>G2155*C2144</f>
        <v>0</v>
      </c>
      <c r="F2155" s="3" t="s">
        <v>179</v>
      </c>
      <c r="G2155" s="228"/>
      <c r="H2155" s="3" t="s">
        <v>179</v>
      </c>
      <c r="I2155" s="242">
        <f>E2155*C2145</f>
        <v>0</v>
      </c>
      <c r="J2155" s="10" t="s">
        <v>61</v>
      </c>
      <c r="K2155" s="15">
        <f t="shared" si="36"/>
        <v>0</v>
      </c>
      <c r="N2155" t="s">
        <v>1969</v>
      </c>
      <c r="R2155">
        <v>2154</v>
      </c>
    </row>
    <row r="2156" spans="1:18" ht="16.5" thickTop="1" thickBot="1" x14ac:dyDescent="0.3">
      <c r="A2156" s="235">
        <v>627</v>
      </c>
      <c r="B2156" s="32" t="s">
        <v>2375</v>
      </c>
      <c r="C2156" s="241">
        <v>100</v>
      </c>
      <c r="D2156" s="7" t="s">
        <v>179</v>
      </c>
      <c r="E2156" s="115">
        <f>G2156*C2144</f>
        <v>8</v>
      </c>
      <c r="F2156" s="3" t="s">
        <v>179</v>
      </c>
      <c r="G2156" s="228">
        <v>0.8</v>
      </c>
      <c r="H2156" s="3" t="s">
        <v>179</v>
      </c>
      <c r="I2156" s="242">
        <f>E2156*C2145</f>
        <v>1600</v>
      </c>
      <c r="J2156" s="10" t="s">
        <v>61</v>
      </c>
      <c r="K2156" s="15">
        <f t="shared" si="36"/>
        <v>16</v>
      </c>
      <c r="N2156" t="s">
        <v>1969</v>
      </c>
      <c r="R2156">
        <v>2155</v>
      </c>
    </row>
    <row r="2157" spans="1:18" ht="16.5" thickTop="1" thickBot="1" x14ac:dyDescent="0.3">
      <c r="A2157" s="235">
        <v>628</v>
      </c>
      <c r="B2157" s="32" t="s">
        <v>2377</v>
      </c>
      <c r="C2157" s="241">
        <v>100</v>
      </c>
      <c r="D2157" s="7" t="s">
        <v>179</v>
      </c>
      <c r="E2157" s="115">
        <f>G2157*C2144</f>
        <v>0</v>
      </c>
      <c r="F2157" s="3" t="s">
        <v>179</v>
      </c>
      <c r="G2157" s="228"/>
      <c r="H2157" s="3" t="s">
        <v>179</v>
      </c>
      <c r="I2157" s="242">
        <f>E2157*C2145</f>
        <v>0</v>
      </c>
      <c r="J2157" s="10" t="s">
        <v>61</v>
      </c>
      <c r="K2157" s="15">
        <f t="shared" si="36"/>
        <v>0</v>
      </c>
      <c r="N2157" t="s">
        <v>1969</v>
      </c>
      <c r="R2157">
        <v>2156</v>
      </c>
    </row>
    <row r="2158" spans="1:18" ht="16.5" thickTop="1" thickBot="1" x14ac:dyDescent="0.3">
      <c r="A2158" s="235">
        <v>629</v>
      </c>
      <c r="B2158" s="32" t="s">
        <v>2379</v>
      </c>
      <c r="C2158" s="241">
        <v>100</v>
      </c>
      <c r="D2158" s="7" t="s">
        <v>179</v>
      </c>
      <c r="E2158" s="115">
        <f>G2158*C2144</f>
        <v>0</v>
      </c>
      <c r="F2158" s="3" t="s">
        <v>179</v>
      </c>
      <c r="G2158" s="228"/>
      <c r="H2158" s="3" t="s">
        <v>179</v>
      </c>
      <c r="I2158" s="242">
        <f>E2158*C2145</f>
        <v>0</v>
      </c>
      <c r="J2158" s="10" t="s">
        <v>61</v>
      </c>
      <c r="K2158" s="15">
        <f t="shared" si="36"/>
        <v>0</v>
      </c>
      <c r="N2158" t="s">
        <v>1969</v>
      </c>
      <c r="R2158">
        <v>2157</v>
      </c>
    </row>
    <row r="2159" spans="1:18" ht="16.5" thickTop="1" thickBot="1" x14ac:dyDescent="0.3">
      <c r="A2159" s="235">
        <v>630</v>
      </c>
      <c r="B2159" s="32" t="s">
        <v>2381</v>
      </c>
      <c r="C2159" s="241">
        <v>100</v>
      </c>
      <c r="D2159" s="7" t="s">
        <v>179</v>
      </c>
      <c r="E2159" s="115">
        <f>G2159*C2144</f>
        <v>0</v>
      </c>
      <c r="F2159" s="3" t="s">
        <v>179</v>
      </c>
      <c r="G2159" s="228"/>
      <c r="H2159" s="3" t="s">
        <v>179</v>
      </c>
      <c r="I2159" s="242">
        <f>E2159*C2145</f>
        <v>0</v>
      </c>
      <c r="J2159" s="10" t="s">
        <v>61</v>
      </c>
      <c r="K2159" s="15">
        <f t="shared" si="36"/>
        <v>0</v>
      </c>
      <c r="N2159" t="s">
        <v>1969</v>
      </c>
      <c r="R2159">
        <v>2158</v>
      </c>
    </row>
    <row r="2160" spans="1:18" ht="16.5" thickTop="1" thickBot="1" x14ac:dyDescent="0.3">
      <c r="A2160" s="235">
        <v>631</v>
      </c>
      <c r="B2160" s="32" t="s">
        <v>2383</v>
      </c>
      <c r="C2160" s="241">
        <v>100</v>
      </c>
      <c r="D2160" s="7" t="s">
        <v>179</v>
      </c>
      <c r="E2160" s="115">
        <f>G2160*C2144</f>
        <v>0</v>
      </c>
      <c r="F2160" s="3" t="s">
        <v>179</v>
      </c>
      <c r="G2160" s="228"/>
      <c r="H2160" s="3" t="s">
        <v>179</v>
      </c>
      <c r="I2160" s="242">
        <f>E2160*C2145</f>
        <v>0</v>
      </c>
      <c r="J2160" s="10" t="s">
        <v>61</v>
      </c>
      <c r="K2160" s="15">
        <f t="shared" si="36"/>
        <v>0</v>
      </c>
      <c r="N2160" t="s">
        <v>1969</v>
      </c>
      <c r="R2160">
        <v>2159</v>
      </c>
    </row>
    <row r="2161" spans="1:18" ht="16.5" thickTop="1" thickBot="1" x14ac:dyDescent="0.3">
      <c r="A2161" s="235">
        <v>632</v>
      </c>
      <c r="B2161" s="32" t="s">
        <v>2385</v>
      </c>
      <c r="C2161" s="241">
        <v>100</v>
      </c>
      <c r="D2161" s="7" t="s">
        <v>179</v>
      </c>
      <c r="E2161" s="115">
        <f>G2161*C2144</f>
        <v>0</v>
      </c>
      <c r="F2161" s="3" t="s">
        <v>179</v>
      </c>
      <c r="G2161" s="228"/>
      <c r="H2161" s="3" t="s">
        <v>179</v>
      </c>
      <c r="I2161" s="242">
        <f>E2161*C2145</f>
        <v>0</v>
      </c>
      <c r="J2161" s="10" t="s">
        <v>61</v>
      </c>
      <c r="K2161" s="15">
        <f t="shared" si="36"/>
        <v>0</v>
      </c>
      <c r="N2161" t="s">
        <v>1969</v>
      </c>
      <c r="R2161">
        <v>2160</v>
      </c>
    </row>
    <row r="2162" spans="1:18" ht="16.5" thickTop="1" thickBot="1" x14ac:dyDescent="0.3">
      <c r="A2162" s="235">
        <v>633</v>
      </c>
      <c r="B2162" s="32" t="s">
        <v>2387</v>
      </c>
      <c r="C2162" s="241">
        <v>100</v>
      </c>
      <c r="D2162" s="7" t="s">
        <v>179</v>
      </c>
      <c r="E2162" s="115">
        <f>G2162*C2144</f>
        <v>1</v>
      </c>
      <c r="F2162" s="3" t="s">
        <v>179</v>
      </c>
      <c r="G2162" s="228">
        <v>0.1</v>
      </c>
      <c r="H2162" s="3" t="s">
        <v>179</v>
      </c>
      <c r="I2162" s="242">
        <f>E2162*C2145</f>
        <v>200</v>
      </c>
      <c r="J2162" s="10" t="s">
        <v>61</v>
      </c>
      <c r="K2162" s="15">
        <f t="shared" si="36"/>
        <v>2</v>
      </c>
      <c r="N2162" t="s">
        <v>1969</v>
      </c>
      <c r="R2162">
        <v>2161</v>
      </c>
    </row>
    <row r="2163" spans="1:18" ht="16.5" thickTop="1" thickBot="1" x14ac:dyDescent="0.3">
      <c r="A2163" s="235">
        <v>347</v>
      </c>
      <c r="B2163" s="32" t="s">
        <v>947</v>
      </c>
      <c r="C2163" s="241">
        <v>100</v>
      </c>
      <c r="D2163" s="7" t="s">
        <v>179</v>
      </c>
      <c r="E2163" s="115">
        <f>G2163*C2144</f>
        <v>1</v>
      </c>
      <c r="F2163" s="3" t="s">
        <v>179</v>
      </c>
      <c r="G2163" s="228">
        <v>0.1</v>
      </c>
      <c r="H2163" s="3" t="s">
        <v>179</v>
      </c>
      <c r="I2163" s="242">
        <f>E2163*C2145</f>
        <v>200</v>
      </c>
      <c r="J2163" s="10" t="s">
        <v>61</v>
      </c>
      <c r="K2163" s="15">
        <f t="shared" si="36"/>
        <v>2</v>
      </c>
      <c r="N2163" t="s">
        <v>1969</v>
      </c>
      <c r="R2163">
        <v>2162</v>
      </c>
    </row>
    <row r="2164" spans="1:18" ht="16.5" thickTop="1" thickBot="1" x14ac:dyDescent="0.3">
      <c r="A2164" s="235">
        <v>634</v>
      </c>
      <c r="B2164" s="32" t="s">
        <v>2389</v>
      </c>
      <c r="C2164" s="241">
        <v>100</v>
      </c>
      <c r="D2164" s="7" t="s">
        <v>179</v>
      </c>
      <c r="E2164" s="115">
        <f>G2164*C2144</f>
        <v>1</v>
      </c>
      <c r="F2164" s="3" t="s">
        <v>179</v>
      </c>
      <c r="G2164" s="228">
        <v>0.1</v>
      </c>
      <c r="H2164" s="3" t="s">
        <v>179</v>
      </c>
      <c r="I2164" s="242">
        <f>E2164*C2145</f>
        <v>200</v>
      </c>
      <c r="J2164" s="10" t="s">
        <v>61</v>
      </c>
      <c r="K2164" s="15">
        <f t="shared" si="36"/>
        <v>2</v>
      </c>
      <c r="N2164" t="s">
        <v>1969</v>
      </c>
      <c r="R2164">
        <v>2163</v>
      </c>
    </row>
    <row r="2165" spans="1:18" ht="15.75" thickTop="1" x14ac:dyDescent="0.25">
      <c r="A2165" s="235"/>
      <c r="B2165" s="32" t="s">
        <v>180</v>
      </c>
      <c r="D2165" s="3"/>
      <c r="F2165" s="3"/>
      <c r="H2165" s="3"/>
      <c r="I2165" s="2"/>
      <c r="J2165" s="6"/>
      <c r="K2165" s="8">
        <f>C2145-SUM(K2148:K2164)</f>
        <v>162</v>
      </c>
      <c r="N2165" t="s">
        <v>1969</v>
      </c>
      <c r="R2165">
        <v>2164</v>
      </c>
    </row>
    <row r="2166" spans="1:18" ht="13.5" thickBot="1" x14ac:dyDescent="0.25">
      <c r="A2166" s="250"/>
      <c r="B2166" s="251"/>
      <c r="C2166" s="13"/>
      <c r="D2166" s="13"/>
      <c r="E2166" s="13"/>
      <c r="F2166" s="13"/>
      <c r="G2166" s="13"/>
      <c r="H2166" s="13"/>
      <c r="I2166" s="13"/>
      <c r="J2166" s="13"/>
      <c r="K2166" s="13"/>
      <c r="L2166" s="13"/>
      <c r="N2166" t="s">
        <v>1969</v>
      </c>
      <c r="R2166">
        <v>2165</v>
      </c>
    </row>
    <row r="2167" spans="1:18" ht="17.25" thickTop="1" thickBot="1" x14ac:dyDescent="0.3">
      <c r="A2167" s="215">
        <v>193</v>
      </c>
      <c r="B2167" s="30"/>
      <c r="G2167" t="s">
        <v>333</v>
      </c>
      <c r="J2167" s="105">
        <v>25</v>
      </c>
      <c r="K2167" t="s">
        <v>334</v>
      </c>
      <c r="L2167" s="79">
        <f>J2167/C2168</f>
        <v>2.5</v>
      </c>
      <c r="N2167" t="s">
        <v>1969</v>
      </c>
      <c r="R2167">
        <v>2166</v>
      </c>
    </row>
    <row r="2168" spans="1:18" ht="16.5" thickTop="1" thickBot="1" x14ac:dyDescent="0.25">
      <c r="A2168" s="1">
        <f>A2167</f>
        <v>193</v>
      </c>
      <c r="B2168" s="245" t="s">
        <v>2438</v>
      </c>
      <c r="C2168" s="240">
        <v>10</v>
      </c>
      <c r="D2168" t="s">
        <v>63</v>
      </c>
      <c r="G2168" t="s">
        <v>332</v>
      </c>
      <c r="J2168">
        <f>C2169/(J2167/C2168)</f>
        <v>80</v>
      </c>
      <c r="K2168" s="107"/>
      <c r="N2168" t="s">
        <v>1969</v>
      </c>
      <c r="R2168">
        <v>2167</v>
      </c>
    </row>
    <row r="2169" spans="1:18" ht="14.25" thickTop="1" thickBot="1" x14ac:dyDescent="0.25">
      <c r="B2169" t="s">
        <v>55</v>
      </c>
      <c r="C2169" s="106">
        <v>200</v>
      </c>
      <c r="D2169" t="s">
        <v>334</v>
      </c>
      <c r="K2169" s="108"/>
      <c r="N2169" t="s">
        <v>1969</v>
      </c>
      <c r="R2169">
        <v>2168</v>
      </c>
    </row>
    <row r="2170" spans="1:18" ht="13.5" thickTop="1" x14ac:dyDescent="0.2">
      <c r="N2170" t="s">
        <v>1969</v>
      </c>
      <c r="R2170">
        <v>2169</v>
      </c>
    </row>
    <row r="2171" spans="1:18" x14ac:dyDescent="0.2">
      <c r="C2171" s="487"/>
      <c r="D2171" s="488"/>
      <c r="E2171" s="493" t="s">
        <v>285</v>
      </c>
      <c r="F2171" s="487"/>
      <c r="G2171" s="490" t="s">
        <v>286</v>
      </c>
      <c r="H2171" s="491"/>
      <c r="I2171" s="20" t="s">
        <v>287</v>
      </c>
      <c r="J2171" s="21"/>
      <c r="K2171" s="39" t="s">
        <v>288</v>
      </c>
      <c r="N2171" t="s">
        <v>1969</v>
      </c>
      <c r="R2171">
        <v>2170</v>
      </c>
    </row>
    <row r="2172" spans="1:18" ht="12.75" customHeight="1" thickBot="1" x14ac:dyDescent="0.3">
      <c r="A2172" s="1">
        <v>619</v>
      </c>
      <c r="B2172" t="s">
        <v>2359</v>
      </c>
      <c r="C2172" s="241">
        <v>100</v>
      </c>
      <c r="D2172" s="7" t="s">
        <v>179</v>
      </c>
      <c r="E2172" s="115">
        <f>G2172*C2168</f>
        <v>0</v>
      </c>
      <c r="F2172" s="3" t="s">
        <v>179</v>
      </c>
      <c r="G2172" s="228"/>
      <c r="H2172" s="3" t="s">
        <v>179</v>
      </c>
      <c r="I2172" s="242">
        <f>E2172*C2169</f>
        <v>0</v>
      </c>
      <c r="J2172" s="10" t="s">
        <v>61</v>
      </c>
      <c r="K2172" s="15">
        <f t="shared" ref="K2172:K2187" si="37">I2172/C2172</f>
        <v>0</v>
      </c>
      <c r="N2172" t="s">
        <v>1969</v>
      </c>
      <c r="R2172">
        <v>2171</v>
      </c>
    </row>
    <row r="2173" spans="1:18" ht="16.5" thickTop="1" thickBot="1" x14ac:dyDescent="0.3">
      <c r="A2173" s="1">
        <v>620</v>
      </c>
      <c r="B2173" t="s">
        <v>2361</v>
      </c>
      <c r="C2173" s="241">
        <v>100</v>
      </c>
      <c r="D2173" s="7" t="s">
        <v>179</v>
      </c>
      <c r="E2173" s="115">
        <f>G2173*C2168</f>
        <v>0</v>
      </c>
      <c r="F2173" s="3" t="s">
        <v>179</v>
      </c>
      <c r="G2173" s="228"/>
      <c r="H2173" s="3" t="s">
        <v>179</v>
      </c>
      <c r="I2173" s="242">
        <f>E2173*C2169</f>
        <v>0</v>
      </c>
      <c r="J2173" s="10" t="s">
        <v>61</v>
      </c>
      <c r="K2173" s="15">
        <f t="shared" si="37"/>
        <v>0</v>
      </c>
      <c r="N2173" t="s">
        <v>1969</v>
      </c>
      <c r="R2173">
        <v>2172</v>
      </c>
    </row>
    <row r="2174" spans="1:18" ht="16.5" thickTop="1" thickBot="1" x14ac:dyDescent="0.3">
      <c r="A2174" s="1">
        <v>621</v>
      </c>
      <c r="B2174" t="s">
        <v>2363</v>
      </c>
      <c r="C2174" s="241">
        <v>100</v>
      </c>
      <c r="D2174" s="7" t="s">
        <v>179</v>
      </c>
      <c r="E2174" s="115">
        <f>G2174*C2168</f>
        <v>0</v>
      </c>
      <c r="F2174" s="3" t="s">
        <v>179</v>
      </c>
      <c r="G2174" s="228"/>
      <c r="H2174" s="3" t="s">
        <v>179</v>
      </c>
      <c r="I2174" s="242">
        <f>E2174*C2169</f>
        <v>0</v>
      </c>
      <c r="J2174" s="10" t="s">
        <v>61</v>
      </c>
      <c r="K2174" s="15">
        <f t="shared" si="37"/>
        <v>0</v>
      </c>
      <c r="N2174" t="s">
        <v>1969</v>
      </c>
      <c r="R2174">
        <v>2173</v>
      </c>
    </row>
    <row r="2175" spans="1:18" ht="16.5" thickTop="1" thickBot="1" x14ac:dyDescent="0.3">
      <c r="A2175" s="1">
        <v>622</v>
      </c>
      <c r="B2175" t="s">
        <v>2364</v>
      </c>
      <c r="C2175" s="241">
        <v>100</v>
      </c>
      <c r="D2175" s="7" t="s">
        <v>179</v>
      </c>
      <c r="E2175" s="115">
        <f>G2175*C2168</f>
        <v>0</v>
      </c>
      <c r="F2175" s="3" t="s">
        <v>179</v>
      </c>
      <c r="G2175" s="228"/>
      <c r="H2175" s="3" t="s">
        <v>179</v>
      </c>
      <c r="I2175" s="242">
        <f>E2175*C2169</f>
        <v>0</v>
      </c>
      <c r="J2175" s="10" t="s">
        <v>61</v>
      </c>
      <c r="K2175" s="15">
        <f t="shared" si="37"/>
        <v>0</v>
      </c>
      <c r="N2175" t="s">
        <v>1969</v>
      </c>
      <c r="R2175">
        <v>2174</v>
      </c>
    </row>
    <row r="2176" spans="1:18" ht="16.5" thickTop="1" thickBot="1" x14ac:dyDescent="0.3">
      <c r="A2176" s="253">
        <v>623</v>
      </c>
      <c r="B2176" s="254" t="s">
        <v>2366</v>
      </c>
      <c r="C2176" s="241">
        <v>100</v>
      </c>
      <c r="D2176" s="7" t="s">
        <v>179</v>
      </c>
      <c r="E2176" s="115">
        <f>G2176*C2168</f>
        <v>8</v>
      </c>
      <c r="F2176" s="3" t="s">
        <v>179</v>
      </c>
      <c r="G2176" s="228">
        <v>0.8</v>
      </c>
      <c r="H2176" s="3" t="s">
        <v>179</v>
      </c>
      <c r="I2176" s="242">
        <v>1600</v>
      </c>
      <c r="J2176" s="10" t="s">
        <v>61</v>
      </c>
      <c r="K2176" s="15">
        <f t="shared" si="37"/>
        <v>16</v>
      </c>
      <c r="N2176" t="s">
        <v>1969</v>
      </c>
      <c r="R2176">
        <v>2175</v>
      </c>
    </row>
    <row r="2177" spans="1:18" ht="16.5" thickTop="1" thickBot="1" x14ac:dyDescent="0.3">
      <c r="A2177" s="1">
        <v>624</v>
      </c>
      <c r="B2177" t="s">
        <v>2368</v>
      </c>
      <c r="C2177" s="241">
        <v>100</v>
      </c>
      <c r="D2177" s="7" t="s">
        <v>179</v>
      </c>
      <c r="E2177" s="115">
        <f>G2177*C2168</f>
        <v>0</v>
      </c>
      <c r="F2177" s="3" t="s">
        <v>179</v>
      </c>
      <c r="G2177" s="228"/>
      <c r="H2177" s="3" t="s">
        <v>179</v>
      </c>
      <c r="I2177" s="242">
        <f>E2177*C2169</f>
        <v>0</v>
      </c>
      <c r="J2177" s="10" t="s">
        <v>61</v>
      </c>
      <c r="K2177" s="15">
        <f t="shared" si="37"/>
        <v>0</v>
      </c>
      <c r="N2177" t="s">
        <v>1969</v>
      </c>
      <c r="R2177">
        <v>2176</v>
      </c>
    </row>
    <row r="2178" spans="1:18" ht="16.5" thickTop="1" thickBot="1" x14ac:dyDescent="0.3">
      <c r="A2178" s="235">
        <v>625</v>
      </c>
      <c r="B2178" s="32" t="s">
        <v>2370</v>
      </c>
      <c r="C2178" s="241">
        <v>100</v>
      </c>
      <c r="D2178" s="7" t="s">
        <v>179</v>
      </c>
      <c r="E2178" s="115">
        <f>G2178*C2168</f>
        <v>0</v>
      </c>
      <c r="F2178" s="3" t="s">
        <v>179</v>
      </c>
      <c r="G2178" s="228"/>
      <c r="H2178" s="3" t="s">
        <v>179</v>
      </c>
      <c r="I2178" s="242">
        <f>E2178*C2169</f>
        <v>0</v>
      </c>
      <c r="J2178" s="10" t="s">
        <v>61</v>
      </c>
      <c r="K2178" s="15">
        <f t="shared" si="37"/>
        <v>0</v>
      </c>
      <c r="N2178" t="s">
        <v>1969</v>
      </c>
      <c r="R2178">
        <v>2177</v>
      </c>
    </row>
    <row r="2179" spans="1:18" ht="16.5" thickTop="1" thickBot="1" x14ac:dyDescent="0.3">
      <c r="A2179" s="235">
        <v>626</v>
      </c>
      <c r="B2179" s="32" t="s">
        <v>2372</v>
      </c>
      <c r="C2179" s="241">
        <v>100</v>
      </c>
      <c r="D2179" s="7" t="s">
        <v>179</v>
      </c>
      <c r="E2179" s="115">
        <f>G2179*C2168</f>
        <v>0</v>
      </c>
      <c r="F2179" s="3" t="s">
        <v>179</v>
      </c>
      <c r="G2179" s="228"/>
      <c r="H2179" s="3" t="s">
        <v>179</v>
      </c>
      <c r="I2179" s="242">
        <f>E2179*C2169</f>
        <v>0</v>
      </c>
      <c r="J2179" s="10" t="s">
        <v>61</v>
      </c>
      <c r="K2179" s="15">
        <f t="shared" si="37"/>
        <v>0</v>
      </c>
      <c r="N2179" t="s">
        <v>1969</v>
      </c>
      <c r="R2179">
        <v>2178</v>
      </c>
    </row>
    <row r="2180" spans="1:18" ht="16.5" thickTop="1" thickBot="1" x14ac:dyDescent="0.3">
      <c r="A2180" s="235">
        <v>639</v>
      </c>
      <c r="B2180" s="32" t="s">
        <v>2430</v>
      </c>
      <c r="C2180" s="241">
        <v>100</v>
      </c>
      <c r="D2180" s="7" t="s">
        <v>179</v>
      </c>
      <c r="E2180" s="115">
        <f>G2180*C2168</f>
        <v>0</v>
      </c>
      <c r="F2180" s="3" t="s">
        <v>179</v>
      </c>
      <c r="G2180" s="228"/>
      <c r="H2180" s="3" t="s">
        <v>179</v>
      </c>
      <c r="I2180" s="242">
        <f>E2180*C2169</f>
        <v>0</v>
      </c>
      <c r="J2180" s="10" t="s">
        <v>61</v>
      </c>
      <c r="K2180" s="15">
        <f t="shared" si="37"/>
        <v>0</v>
      </c>
      <c r="N2180" t="s">
        <v>1969</v>
      </c>
      <c r="R2180">
        <v>2179</v>
      </c>
    </row>
    <row r="2181" spans="1:18" ht="16.5" thickTop="1" thickBot="1" x14ac:dyDescent="0.3">
      <c r="A2181" s="1">
        <v>628</v>
      </c>
      <c r="B2181" t="s">
        <v>2377</v>
      </c>
      <c r="C2181" s="241">
        <v>100</v>
      </c>
      <c r="D2181" s="7" t="s">
        <v>179</v>
      </c>
      <c r="E2181" s="115">
        <f>G2181*C2168</f>
        <v>0</v>
      </c>
      <c r="F2181" s="3" t="s">
        <v>179</v>
      </c>
      <c r="G2181" s="228"/>
      <c r="H2181" s="3" t="s">
        <v>179</v>
      </c>
      <c r="I2181" s="242">
        <f>E2181*C2169</f>
        <v>0</v>
      </c>
      <c r="J2181" s="10" t="s">
        <v>61</v>
      </c>
      <c r="K2181" s="15">
        <f t="shared" si="37"/>
        <v>0</v>
      </c>
      <c r="N2181" t="s">
        <v>1969</v>
      </c>
      <c r="R2181">
        <v>2180</v>
      </c>
    </row>
    <row r="2182" spans="1:18" ht="16.5" thickTop="1" thickBot="1" x14ac:dyDescent="0.3">
      <c r="A2182" s="1">
        <v>629</v>
      </c>
      <c r="B2182" t="s">
        <v>2379</v>
      </c>
      <c r="C2182" s="241">
        <v>100</v>
      </c>
      <c r="D2182" s="7" t="s">
        <v>179</v>
      </c>
      <c r="E2182" s="115">
        <f>G2182*C2168</f>
        <v>0</v>
      </c>
      <c r="F2182" s="3" t="s">
        <v>179</v>
      </c>
      <c r="G2182" s="228"/>
      <c r="H2182" s="3" t="s">
        <v>179</v>
      </c>
      <c r="I2182" s="242">
        <f>E2182*C2169</f>
        <v>0</v>
      </c>
      <c r="J2182" s="10" t="s">
        <v>61</v>
      </c>
      <c r="K2182" s="15">
        <f t="shared" si="37"/>
        <v>0</v>
      </c>
      <c r="N2182" t="s">
        <v>1969</v>
      </c>
      <c r="R2182">
        <v>2181</v>
      </c>
    </row>
    <row r="2183" spans="1:18" ht="16.5" thickTop="1" thickBot="1" x14ac:dyDescent="0.3">
      <c r="A2183" s="1">
        <v>630</v>
      </c>
      <c r="B2183" t="s">
        <v>2381</v>
      </c>
      <c r="C2183" s="241">
        <v>100</v>
      </c>
      <c r="D2183" s="7" t="s">
        <v>179</v>
      </c>
      <c r="E2183" s="115">
        <f>G2183*C2168</f>
        <v>0</v>
      </c>
      <c r="F2183" s="3" t="s">
        <v>179</v>
      </c>
      <c r="G2183" s="228"/>
      <c r="H2183" s="3" t="s">
        <v>179</v>
      </c>
      <c r="I2183" s="242">
        <f>E2183*C2169</f>
        <v>0</v>
      </c>
      <c r="J2183" s="10" t="s">
        <v>61</v>
      </c>
      <c r="K2183" s="15">
        <f t="shared" si="37"/>
        <v>0</v>
      </c>
      <c r="N2183" t="s">
        <v>1969</v>
      </c>
      <c r="R2183">
        <v>2182</v>
      </c>
    </row>
    <row r="2184" spans="1:18" ht="16.5" thickTop="1" thickBot="1" x14ac:dyDescent="0.3">
      <c r="A2184" s="243">
        <v>631</v>
      </c>
      <c r="B2184" s="244" t="s">
        <v>2383</v>
      </c>
      <c r="C2184" s="241">
        <v>100</v>
      </c>
      <c r="D2184" s="7" t="s">
        <v>179</v>
      </c>
      <c r="E2184" s="115">
        <f>G2184*C2168</f>
        <v>8</v>
      </c>
      <c r="F2184" s="3" t="s">
        <v>179</v>
      </c>
      <c r="G2184" s="228">
        <v>0.8</v>
      </c>
      <c r="H2184" s="3" t="s">
        <v>179</v>
      </c>
      <c r="I2184" s="242">
        <f>E2184*C2169</f>
        <v>1600</v>
      </c>
      <c r="J2184" s="10" t="s">
        <v>61</v>
      </c>
      <c r="K2184" s="15">
        <f t="shared" si="37"/>
        <v>16</v>
      </c>
      <c r="N2184" t="s">
        <v>1969</v>
      </c>
      <c r="R2184">
        <v>2183</v>
      </c>
    </row>
    <row r="2185" spans="1:18" ht="16.5" thickTop="1" thickBot="1" x14ac:dyDescent="0.3">
      <c r="A2185" s="1">
        <v>632</v>
      </c>
      <c r="B2185" t="s">
        <v>2385</v>
      </c>
      <c r="C2185" s="241">
        <v>100</v>
      </c>
      <c r="D2185" s="7" t="s">
        <v>179</v>
      </c>
      <c r="E2185" s="115">
        <f>G2185*C2168</f>
        <v>0</v>
      </c>
      <c r="F2185" s="3" t="s">
        <v>179</v>
      </c>
      <c r="G2185" s="228"/>
      <c r="H2185" s="3" t="s">
        <v>179</v>
      </c>
      <c r="I2185" s="242">
        <f>E2185*C2169</f>
        <v>0</v>
      </c>
      <c r="J2185" s="10" t="s">
        <v>61</v>
      </c>
      <c r="K2185" s="15">
        <f t="shared" si="37"/>
        <v>0</v>
      </c>
      <c r="N2185" t="s">
        <v>1969</v>
      </c>
      <c r="R2185">
        <v>2184</v>
      </c>
    </row>
    <row r="2186" spans="1:18" ht="16.5" thickTop="1" thickBot="1" x14ac:dyDescent="0.3">
      <c r="A2186" s="235">
        <v>633</v>
      </c>
      <c r="B2186" s="32" t="s">
        <v>2387</v>
      </c>
      <c r="C2186" s="241">
        <v>100</v>
      </c>
      <c r="D2186" s="7" t="s">
        <v>179</v>
      </c>
      <c r="E2186" s="115">
        <f>G2186*C2168</f>
        <v>0</v>
      </c>
      <c r="F2186" s="3" t="s">
        <v>179</v>
      </c>
      <c r="G2186" s="228"/>
      <c r="H2186" s="3" t="s">
        <v>179</v>
      </c>
      <c r="I2186" s="242">
        <f>E2186*C2169</f>
        <v>0</v>
      </c>
      <c r="J2186" s="10" t="s">
        <v>61</v>
      </c>
      <c r="K2186" s="15">
        <f t="shared" si="37"/>
        <v>0</v>
      </c>
      <c r="N2186" t="s">
        <v>1969</v>
      </c>
      <c r="R2186">
        <v>2185</v>
      </c>
    </row>
    <row r="2187" spans="1:18" ht="16.5" thickTop="1" thickBot="1" x14ac:dyDescent="0.3">
      <c r="A2187" s="235">
        <v>634</v>
      </c>
      <c r="B2187" s="32" t="s">
        <v>2389</v>
      </c>
      <c r="C2187" s="241">
        <v>100</v>
      </c>
      <c r="D2187" s="7" t="s">
        <v>179</v>
      </c>
      <c r="E2187" s="115">
        <f>G2187*C2168</f>
        <v>0</v>
      </c>
      <c r="F2187" s="3" t="s">
        <v>179</v>
      </c>
      <c r="G2187" s="247"/>
      <c r="H2187" s="3" t="s">
        <v>179</v>
      </c>
      <c r="I2187" s="242">
        <f>E2187*C2169</f>
        <v>0</v>
      </c>
      <c r="J2187" s="10" t="s">
        <v>61</v>
      </c>
      <c r="K2187" s="15">
        <f t="shared" si="37"/>
        <v>0</v>
      </c>
      <c r="N2187" t="s">
        <v>1969</v>
      </c>
      <c r="R2187">
        <v>2186</v>
      </c>
    </row>
    <row r="2188" spans="1:18" ht="15.75" thickTop="1" x14ac:dyDescent="0.25">
      <c r="B2188" t="s">
        <v>180</v>
      </c>
      <c r="D2188" s="7"/>
      <c r="E2188" s="248">
        <f>G2188*C2168</f>
        <v>0</v>
      </c>
      <c r="F2188" s="7"/>
      <c r="G2188" s="249"/>
      <c r="H2188" s="3"/>
      <c r="I2188" s="2"/>
      <c r="J2188" s="6"/>
      <c r="K2188" s="8">
        <f>C2169-SUM(K2172:K2187)</f>
        <v>168</v>
      </c>
      <c r="N2188" t="s">
        <v>1969</v>
      </c>
      <c r="R2188">
        <v>2187</v>
      </c>
    </row>
    <row r="2189" spans="1:18" ht="13.5" thickBot="1" x14ac:dyDescent="0.25">
      <c r="A2189" s="34"/>
      <c r="B2189" s="13"/>
      <c r="C2189" s="13"/>
      <c r="D2189" s="13"/>
      <c r="E2189" s="13"/>
      <c r="F2189" s="13"/>
      <c r="G2189" s="13"/>
      <c r="H2189" s="13"/>
      <c r="I2189" s="13"/>
      <c r="J2189" s="13"/>
      <c r="K2189" s="13"/>
      <c r="L2189" s="13"/>
      <c r="N2189" t="s">
        <v>1969</v>
      </c>
      <c r="R2189">
        <v>2188</v>
      </c>
    </row>
    <row r="2190" spans="1:18" ht="17.25" thickTop="1" thickBot="1" x14ac:dyDescent="0.3">
      <c r="A2190" s="215">
        <v>194</v>
      </c>
      <c r="B2190" s="30"/>
      <c r="G2190" t="s">
        <v>333</v>
      </c>
      <c r="J2190" s="105">
        <v>25</v>
      </c>
      <c r="K2190" t="s">
        <v>334</v>
      </c>
      <c r="L2190" s="79">
        <f>J2190/C2191</f>
        <v>2.5</v>
      </c>
      <c r="N2190" t="s">
        <v>1969</v>
      </c>
      <c r="R2190">
        <v>2189</v>
      </c>
    </row>
    <row r="2191" spans="1:18" ht="16.5" thickTop="1" thickBot="1" x14ac:dyDescent="0.25">
      <c r="A2191" s="1">
        <f>A2190</f>
        <v>194</v>
      </c>
      <c r="B2191" s="245" t="s">
        <v>2439</v>
      </c>
      <c r="C2191" s="240">
        <v>10</v>
      </c>
      <c r="D2191" t="s">
        <v>63</v>
      </c>
      <c r="G2191" t="s">
        <v>332</v>
      </c>
      <c r="J2191">
        <f>C2192/(J2190/C2191)</f>
        <v>80</v>
      </c>
      <c r="K2191" s="107"/>
      <c r="N2191" t="s">
        <v>1969</v>
      </c>
      <c r="R2191">
        <v>2190</v>
      </c>
    </row>
    <row r="2192" spans="1:18" ht="14.25" thickTop="1" thickBot="1" x14ac:dyDescent="0.25">
      <c r="B2192" t="s">
        <v>55</v>
      </c>
      <c r="C2192" s="106">
        <v>200</v>
      </c>
      <c r="D2192" t="s">
        <v>334</v>
      </c>
      <c r="K2192" s="108"/>
      <c r="N2192" t="s">
        <v>1969</v>
      </c>
      <c r="R2192">
        <v>2191</v>
      </c>
    </row>
    <row r="2193" spans="1:18" ht="13.5" thickTop="1" x14ac:dyDescent="0.2">
      <c r="N2193" t="s">
        <v>1969</v>
      </c>
      <c r="R2193">
        <v>2192</v>
      </c>
    </row>
    <row r="2194" spans="1:18" x14ac:dyDescent="0.2">
      <c r="C2194" s="487"/>
      <c r="D2194" s="488"/>
      <c r="E2194" s="493" t="s">
        <v>285</v>
      </c>
      <c r="F2194" s="487"/>
      <c r="G2194" s="490" t="s">
        <v>286</v>
      </c>
      <c r="H2194" s="491"/>
      <c r="I2194" s="20" t="s">
        <v>287</v>
      </c>
      <c r="J2194" s="21"/>
      <c r="K2194" s="39" t="s">
        <v>288</v>
      </c>
      <c r="N2194" t="s">
        <v>1969</v>
      </c>
      <c r="R2194">
        <v>2193</v>
      </c>
    </row>
    <row r="2195" spans="1:18" ht="15.75" thickBot="1" x14ac:dyDescent="0.3">
      <c r="A2195" s="1">
        <v>619</v>
      </c>
      <c r="B2195" t="s">
        <v>2359</v>
      </c>
      <c r="C2195" s="241">
        <v>100</v>
      </c>
      <c r="D2195" s="7" t="s">
        <v>179</v>
      </c>
      <c r="E2195" s="115">
        <f>G2195*C2191</f>
        <v>0</v>
      </c>
      <c r="F2195" s="3" t="s">
        <v>179</v>
      </c>
      <c r="G2195" s="228"/>
      <c r="H2195" s="3" t="s">
        <v>179</v>
      </c>
      <c r="I2195" s="242">
        <f>E2195*C2192</f>
        <v>0</v>
      </c>
      <c r="J2195" s="10" t="s">
        <v>61</v>
      </c>
      <c r="K2195" s="15">
        <f t="shared" ref="K2195:K2210" si="38">I2195/C2195</f>
        <v>0</v>
      </c>
      <c r="N2195" t="s">
        <v>1969</v>
      </c>
      <c r="R2195">
        <v>2194</v>
      </c>
    </row>
    <row r="2196" spans="1:18" ht="16.5" thickTop="1" thickBot="1" x14ac:dyDescent="0.3">
      <c r="A2196" s="1">
        <v>620</v>
      </c>
      <c r="B2196" t="s">
        <v>2361</v>
      </c>
      <c r="C2196" s="241">
        <v>100</v>
      </c>
      <c r="D2196" s="7" t="s">
        <v>179</v>
      </c>
      <c r="E2196" s="115">
        <f>G2196*C2191</f>
        <v>0</v>
      </c>
      <c r="F2196" s="3" t="s">
        <v>179</v>
      </c>
      <c r="G2196" s="228"/>
      <c r="H2196" s="3" t="s">
        <v>179</v>
      </c>
      <c r="I2196" s="242">
        <f>E2196*C2192</f>
        <v>0</v>
      </c>
      <c r="J2196" s="10" t="s">
        <v>61</v>
      </c>
      <c r="K2196" s="15">
        <f t="shared" si="38"/>
        <v>0</v>
      </c>
      <c r="N2196" t="s">
        <v>1969</v>
      </c>
      <c r="R2196">
        <v>2195</v>
      </c>
    </row>
    <row r="2197" spans="1:18" ht="16.5" thickTop="1" thickBot="1" x14ac:dyDescent="0.3">
      <c r="A2197" s="1">
        <v>621</v>
      </c>
      <c r="B2197" t="s">
        <v>2363</v>
      </c>
      <c r="C2197" s="241">
        <v>100</v>
      </c>
      <c r="D2197" s="7" t="s">
        <v>179</v>
      </c>
      <c r="E2197" s="115">
        <f>G2197*C2191</f>
        <v>0</v>
      </c>
      <c r="F2197" s="3" t="s">
        <v>179</v>
      </c>
      <c r="G2197" s="228"/>
      <c r="H2197" s="3" t="s">
        <v>179</v>
      </c>
      <c r="I2197" s="242">
        <f>E2197*C2192</f>
        <v>0</v>
      </c>
      <c r="J2197" s="10" t="s">
        <v>61</v>
      </c>
      <c r="K2197" s="15">
        <f t="shared" si="38"/>
        <v>0</v>
      </c>
      <c r="N2197" t="s">
        <v>1969</v>
      </c>
      <c r="R2197">
        <v>2196</v>
      </c>
    </row>
    <row r="2198" spans="1:18" ht="16.5" thickTop="1" thickBot="1" x14ac:dyDescent="0.3">
      <c r="A2198" s="226">
        <v>622</v>
      </c>
      <c r="B2198" s="227" t="s">
        <v>2364</v>
      </c>
      <c r="C2198" s="241">
        <v>100</v>
      </c>
      <c r="D2198" s="7" t="s">
        <v>179</v>
      </c>
      <c r="E2198" s="115">
        <f>G2198*C2191</f>
        <v>8</v>
      </c>
      <c r="F2198" s="3" t="s">
        <v>179</v>
      </c>
      <c r="G2198" s="228">
        <v>0.8</v>
      </c>
      <c r="H2198" s="3" t="s">
        <v>179</v>
      </c>
      <c r="I2198" s="242">
        <f>E2198*C2192</f>
        <v>1600</v>
      </c>
      <c r="J2198" s="10" t="s">
        <v>61</v>
      </c>
      <c r="K2198" s="15">
        <f t="shared" si="38"/>
        <v>16</v>
      </c>
      <c r="N2198" t="s">
        <v>1969</v>
      </c>
      <c r="R2198">
        <v>2197</v>
      </c>
    </row>
    <row r="2199" spans="1:18" ht="16.5" thickTop="1" thickBot="1" x14ac:dyDescent="0.3">
      <c r="A2199" s="1">
        <v>623</v>
      </c>
      <c r="B2199" t="s">
        <v>2366</v>
      </c>
      <c r="C2199" s="241">
        <v>100</v>
      </c>
      <c r="D2199" s="7" t="s">
        <v>179</v>
      </c>
      <c r="E2199" s="115">
        <f>G2199*C2191</f>
        <v>0</v>
      </c>
      <c r="F2199" s="3" t="s">
        <v>179</v>
      </c>
      <c r="G2199" s="228"/>
      <c r="H2199" s="3" t="s">
        <v>179</v>
      </c>
      <c r="I2199" s="242"/>
      <c r="J2199" s="10" t="s">
        <v>61</v>
      </c>
      <c r="K2199" s="15">
        <f t="shared" si="38"/>
        <v>0</v>
      </c>
      <c r="N2199" t="s">
        <v>1969</v>
      </c>
      <c r="R2199">
        <v>2198</v>
      </c>
    </row>
    <row r="2200" spans="1:18" ht="16.5" thickTop="1" thickBot="1" x14ac:dyDescent="0.3">
      <c r="A2200" s="1">
        <v>624</v>
      </c>
      <c r="B2200" t="s">
        <v>2368</v>
      </c>
      <c r="C2200" s="241">
        <v>100</v>
      </c>
      <c r="D2200" s="7" t="s">
        <v>179</v>
      </c>
      <c r="E2200" s="115">
        <f>G2200*C2191</f>
        <v>0</v>
      </c>
      <c r="F2200" s="3" t="s">
        <v>179</v>
      </c>
      <c r="G2200" s="228"/>
      <c r="H2200" s="3" t="s">
        <v>179</v>
      </c>
      <c r="I2200" s="242">
        <f>E2200*C2192</f>
        <v>0</v>
      </c>
      <c r="J2200" s="10" t="s">
        <v>61</v>
      </c>
      <c r="K2200" s="15">
        <f t="shared" si="38"/>
        <v>0</v>
      </c>
      <c r="N2200" t="s">
        <v>1969</v>
      </c>
      <c r="R2200">
        <v>2199</v>
      </c>
    </row>
    <row r="2201" spans="1:18" ht="16.5" thickTop="1" thickBot="1" x14ac:dyDescent="0.3">
      <c r="A2201" s="235">
        <v>625</v>
      </c>
      <c r="B2201" s="32" t="s">
        <v>2370</v>
      </c>
      <c r="C2201" s="241">
        <v>100</v>
      </c>
      <c r="D2201" s="7" t="s">
        <v>179</v>
      </c>
      <c r="E2201" s="115">
        <f>G2201*C2191</f>
        <v>0</v>
      </c>
      <c r="F2201" s="3" t="s">
        <v>179</v>
      </c>
      <c r="G2201" s="228"/>
      <c r="H2201" s="3" t="s">
        <v>179</v>
      </c>
      <c r="I2201" s="242">
        <f>E2201*C2192</f>
        <v>0</v>
      </c>
      <c r="J2201" s="10" t="s">
        <v>61</v>
      </c>
      <c r="K2201" s="15">
        <f t="shared" si="38"/>
        <v>0</v>
      </c>
      <c r="N2201" t="s">
        <v>1969</v>
      </c>
      <c r="R2201">
        <v>2200</v>
      </c>
    </row>
    <row r="2202" spans="1:18" ht="16.5" thickTop="1" thickBot="1" x14ac:dyDescent="0.3">
      <c r="A2202" s="235">
        <v>626</v>
      </c>
      <c r="B2202" s="32" t="s">
        <v>2372</v>
      </c>
      <c r="C2202" s="241">
        <v>100</v>
      </c>
      <c r="D2202" s="7" t="s">
        <v>179</v>
      </c>
      <c r="E2202" s="115">
        <f>G2202*C2191</f>
        <v>0</v>
      </c>
      <c r="F2202" s="3" t="s">
        <v>179</v>
      </c>
      <c r="G2202" s="228"/>
      <c r="H2202" s="3" t="s">
        <v>179</v>
      </c>
      <c r="I2202" s="242">
        <f>E2202*C2192</f>
        <v>0</v>
      </c>
      <c r="J2202" s="10" t="s">
        <v>61</v>
      </c>
      <c r="K2202" s="15">
        <f t="shared" si="38"/>
        <v>0</v>
      </c>
      <c r="N2202" t="s">
        <v>1969</v>
      </c>
      <c r="R2202">
        <v>2201</v>
      </c>
    </row>
    <row r="2203" spans="1:18" ht="16.5" thickTop="1" thickBot="1" x14ac:dyDescent="0.3">
      <c r="A2203" s="235">
        <v>639</v>
      </c>
      <c r="B2203" s="32" t="s">
        <v>2430</v>
      </c>
      <c r="C2203" s="241">
        <v>100</v>
      </c>
      <c r="D2203" s="7" t="s">
        <v>179</v>
      </c>
      <c r="E2203" s="115">
        <f>G2203*C2191</f>
        <v>0</v>
      </c>
      <c r="F2203" s="3" t="s">
        <v>179</v>
      </c>
      <c r="G2203" s="228"/>
      <c r="H2203" s="3" t="s">
        <v>179</v>
      </c>
      <c r="I2203" s="242">
        <f>E2203*C2192</f>
        <v>0</v>
      </c>
      <c r="J2203" s="10" t="s">
        <v>61</v>
      </c>
      <c r="K2203" s="15">
        <f t="shared" si="38"/>
        <v>0</v>
      </c>
      <c r="N2203" t="s">
        <v>1969</v>
      </c>
      <c r="R2203">
        <v>2202</v>
      </c>
    </row>
    <row r="2204" spans="1:18" ht="16.5" thickTop="1" thickBot="1" x14ac:dyDescent="0.3">
      <c r="A2204" s="1">
        <v>628</v>
      </c>
      <c r="B2204" t="s">
        <v>2377</v>
      </c>
      <c r="C2204" s="241">
        <v>100</v>
      </c>
      <c r="D2204" s="7" t="s">
        <v>179</v>
      </c>
      <c r="E2204" s="115">
        <f>G2204*C2191</f>
        <v>0</v>
      </c>
      <c r="F2204" s="3" t="s">
        <v>179</v>
      </c>
      <c r="G2204" s="228"/>
      <c r="H2204" s="3" t="s">
        <v>179</v>
      </c>
      <c r="I2204" s="242">
        <f>E2204*C2192</f>
        <v>0</v>
      </c>
      <c r="J2204" s="10" t="s">
        <v>61</v>
      </c>
      <c r="K2204" s="15">
        <f t="shared" si="38"/>
        <v>0</v>
      </c>
      <c r="N2204" t="s">
        <v>1969</v>
      </c>
      <c r="R2204">
        <v>2203</v>
      </c>
    </row>
    <row r="2205" spans="1:18" ht="16.5" thickTop="1" thickBot="1" x14ac:dyDescent="0.3">
      <c r="A2205" s="1">
        <v>629</v>
      </c>
      <c r="B2205" t="s">
        <v>2379</v>
      </c>
      <c r="C2205" s="241">
        <v>100</v>
      </c>
      <c r="D2205" s="7" t="s">
        <v>179</v>
      </c>
      <c r="E2205" s="115">
        <f>G2205*C2191</f>
        <v>0</v>
      </c>
      <c r="F2205" s="3" t="s">
        <v>179</v>
      </c>
      <c r="G2205" s="228"/>
      <c r="H2205" s="3" t="s">
        <v>179</v>
      </c>
      <c r="I2205" s="242">
        <f>E2205*C2192</f>
        <v>0</v>
      </c>
      <c r="J2205" s="10" t="s">
        <v>61</v>
      </c>
      <c r="K2205" s="15">
        <f t="shared" si="38"/>
        <v>0</v>
      </c>
      <c r="N2205" t="s">
        <v>1969</v>
      </c>
      <c r="R2205">
        <v>2204</v>
      </c>
    </row>
    <row r="2206" spans="1:18" ht="16.5" thickTop="1" thickBot="1" x14ac:dyDescent="0.3">
      <c r="A2206" s="1">
        <v>630</v>
      </c>
      <c r="B2206" t="s">
        <v>2381</v>
      </c>
      <c r="C2206" s="241">
        <v>100</v>
      </c>
      <c r="D2206" s="7" t="s">
        <v>179</v>
      </c>
      <c r="E2206" s="115">
        <f>G2206*C2191</f>
        <v>0</v>
      </c>
      <c r="F2206" s="3" t="s">
        <v>179</v>
      </c>
      <c r="G2206" s="228"/>
      <c r="H2206" s="3" t="s">
        <v>179</v>
      </c>
      <c r="I2206" s="242">
        <f>E2206*C2192</f>
        <v>0</v>
      </c>
      <c r="J2206" s="10" t="s">
        <v>61</v>
      </c>
      <c r="K2206" s="15">
        <f t="shared" si="38"/>
        <v>0</v>
      </c>
      <c r="N2206" t="s">
        <v>1969</v>
      </c>
      <c r="R2206">
        <v>2205</v>
      </c>
    </row>
    <row r="2207" spans="1:18" ht="16.5" thickTop="1" thickBot="1" x14ac:dyDescent="0.3">
      <c r="A2207" s="1">
        <v>631</v>
      </c>
      <c r="B2207" t="s">
        <v>2383</v>
      </c>
      <c r="C2207" s="241">
        <v>100</v>
      </c>
      <c r="D2207" s="7" t="s">
        <v>179</v>
      </c>
      <c r="E2207" s="115">
        <f>G2207*C2191</f>
        <v>0</v>
      </c>
      <c r="F2207" s="3" t="s">
        <v>179</v>
      </c>
      <c r="G2207" s="228"/>
      <c r="H2207" s="3" t="s">
        <v>179</v>
      </c>
      <c r="I2207" s="242">
        <f>E2207*C2192</f>
        <v>0</v>
      </c>
      <c r="J2207" s="10" t="s">
        <v>61</v>
      </c>
      <c r="K2207" s="15">
        <f t="shared" si="38"/>
        <v>0</v>
      </c>
      <c r="N2207" t="s">
        <v>1969</v>
      </c>
      <c r="R2207">
        <v>2206</v>
      </c>
    </row>
    <row r="2208" spans="1:18" ht="16.5" thickTop="1" thickBot="1" x14ac:dyDescent="0.3">
      <c r="A2208" s="243">
        <v>632</v>
      </c>
      <c r="B2208" s="244" t="s">
        <v>2385</v>
      </c>
      <c r="C2208" s="241">
        <v>100</v>
      </c>
      <c r="D2208" s="7" t="s">
        <v>179</v>
      </c>
      <c r="E2208" s="115">
        <f>G2208*C2191</f>
        <v>8</v>
      </c>
      <c r="F2208" s="3" t="s">
        <v>179</v>
      </c>
      <c r="G2208" s="228">
        <v>0.8</v>
      </c>
      <c r="H2208" s="3" t="s">
        <v>179</v>
      </c>
      <c r="I2208" s="242">
        <f>E2208*C2192</f>
        <v>1600</v>
      </c>
      <c r="J2208" s="10" t="s">
        <v>61</v>
      </c>
      <c r="K2208" s="15">
        <f t="shared" si="38"/>
        <v>16</v>
      </c>
      <c r="N2208" t="s">
        <v>1969</v>
      </c>
      <c r="R2208">
        <v>2207</v>
      </c>
    </row>
    <row r="2209" spans="1:18" ht="16.5" thickTop="1" thickBot="1" x14ac:dyDescent="0.3">
      <c r="A2209" s="235">
        <v>633</v>
      </c>
      <c r="B2209" s="32" t="s">
        <v>2387</v>
      </c>
      <c r="C2209" s="241">
        <v>100</v>
      </c>
      <c r="D2209" s="7" t="s">
        <v>179</v>
      </c>
      <c r="E2209" s="115">
        <f>G2209*C2191</f>
        <v>0</v>
      </c>
      <c r="F2209" s="3" t="s">
        <v>179</v>
      </c>
      <c r="G2209" s="228"/>
      <c r="H2209" s="3" t="s">
        <v>179</v>
      </c>
      <c r="I2209" s="242">
        <f>E2209*C2192</f>
        <v>0</v>
      </c>
      <c r="J2209" s="10" t="s">
        <v>61</v>
      </c>
      <c r="K2209" s="15">
        <f t="shared" si="38"/>
        <v>0</v>
      </c>
      <c r="N2209" t="s">
        <v>1969</v>
      </c>
      <c r="R2209">
        <v>2208</v>
      </c>
    </row>
    <row r="2210" spans="1:18" ht="16.5" thickTop="1" thickBot="1" x14ac:dyDescent="0.3">
      <c r="A2210" s="235">
        <v>634</v>
      </c>
      <c r="B2210" s="32" t="s">
        <v>2389</v>
      </c>
      <c r="C2210" s="241">
        <v>100</v>
      </c>
      <c r="D2210" s="7" t="s">
        <v>179</v>
      </c>
      <c r="E2210" s="115">
        <f>G2210*C2191</f>
        <v>0</v>
      </c>
      <c r="F2210" s="3" t="s">
        <v>179</v>
      </c>
      <c r="G2210" s="247"/>
      <c r="H2210" s="3" t="s">
        <v>179</v>
      </c>
      <c r="I2210" s="242">
        <f>E2210*C2192</f>
        <v>0</v>
      </c>
      <c r="J2210" s="10" t="s">
        <v>61</v>
      </c>
      <c r="K2210" s="15">
        <f t="shared" si="38"/>
        <v>0</v>
      </c>
      <c r="N2210" t="s">
        <v>1969</v>
      </c>
      <c r="R2210">
        <v>2209</v>
      </c>
    </row>
    <row r="2211" spans="1:18" ht="15.75" thickTop="1" x14ac:dyDescent="0.25">
      <c r="B2211" t="s">
        <v>180</v>
      </c>
      <c r="D2211" s="7"/>
      <c r="E2211" s="248">
        <f>G2211*C2191</f>
        <v>0</v>
      </c>
      <c r="F2211" s="7"/>
      <c r="G2211" s="249"/>
      <c r="H2211" s="3"/>
      <c r="I2211" s="2"/>
      <c r="J2211" s="6"/>
      <c r="K2211" s="8">
        <f>C2192-SUM(K2195:K2210)</f>
        <v>168</v>
      </c>
      <c r="N2211" t="s">
        <v>1969</v>
      </c>
      <c r="R2211">
        <v>2210</v>
      </c>
    </row>
    <row r="2212" spans="1:18" ht="13.5" thickBot="1" x14ac:dyDescent="0.25">
      <c r="A2212" s="34"/>
      <c r="B2212" s="13"/>
      <c r="C2212" s="13"/>
      <c r="D2212" s="13"/>
      <c r="E2212" s="13"/>
      <c r="F2212" s="13"/>
      <c r="G2212" s="13"/>
      <c r="H2212" s="13"/>
      <c r="I2212" s="13"/>
      <c r="J2212" s="13"/>
      <c r="K2212" s="13"/>
      <c r="L2212" s="13"/>
      <c r="N2212" t="s">
        <v>1969</v>
      </c>
      <c r="R2212">
        <v>2211</v>
      </c>
    </row>
    <row r="2213" spans="1:18" ht="17.25" thickTop="1" thickBot="1" x14ac:dyDescent="0.3">
      <c r="A2213" s="215">
        <v>195</v>
      </c>
      <c r="B2213" s="30"/>
      <c r="G2213" t="s">
        <v>333</v>
      </c>
      <c r="J2213" s="105">
        <v>25</v>
      </c>
      <c r="K2213" t="s">
        <v>334</v>
      </c>
      <c r="L2213" s="79">
        <f>J2213/C2214</f>
        <v>2.5</v>
      </c>
      <c r="N2213" t="s">
        <v>1969</v>
      </c>
      <c r="R2213">
        <v>2212</v>
      </c>
    </row>
    <row r="2214" spans="1:18" ht="16.5" thickTop="1" thickBot="1" x14ac:dyDescent="0.25">
      <c r="A2214" s="1">
        <f>A2213</f>
        <v>195</v>
      </c>
      <c r="B2214" s="245" t="s">
        <v>2440</v>
      </c>
      <c r="C2214" s="240">
        <v>10</v>
      </c>
      <c r="D2214" t="s">
        <v>63</v>
      </c>
      <c r="G2214" t="s">
        <v>332</v>
      </c>
      <c r="J2214">
        <f>C2215/(J2213/C2214)</f>
        <v>80</v>
      </c>
      <c r="K2214" s="107"/>
      <c r="N2214" t="s">
        <v>1969</v>
      </c>
      <c r="R2214">
        <v>2213</v>
      </c>
    </row>
    <row r="2215" spans="1:18" ht="14.25" thickTop="1" thickBot="1" x14ac:dyDescent="0.25">
      <c r="B2215" t="s">
        <v>55</v>
      </c>
      <c r="C2215" s="106">
        <v>200</v>
      </c>
      <c r="D2215" t="s">
        <v>334</v>
      </c>
      <c r="K2215" s="108"/>
      <c r="N2215" t="s">
        <v>1969</v>
      </c>
      <c r="R2215">
        <v>2214</v>
      </c>
    </row>
    <row r="2216" spans="1:18" ht="13.5" thickTop="1" x14ac:dyDescent="0.2">
      <c r="N2216" t="s">
        <v>1969</v>
      </c>
      <c r="R2216">
        <v>2215</v>
      </c>
    </row>
    <row r="2217" spans="1:18" x14ac:dyDescent="0.2">
      <c r="C2217" s="487"/>
      <c r="D2217" s="488"/>
      <c r="E2217" s="493" t="s">
        <v>285</v>
      </c>
      <c r="F2217" s="487"/>
      <c r="G2217" s="490" t="s">
        <v>286</v>
      </c>
      <c r="H2217" s="491"/>
      <c r="I2217" s="20" t="s">
        <v>287</v>
      </c>
      <c r="J2217" s="21"/>
      <c r="K2217" s="39" t="s">
        <v>288</v>
      </c>
      <c r="N2217" t="s">
        <v>1969</v>
      </c>
      <c r="R2217">
        <v>2216</v>
      </c>
    </row>
    <row r="2218" spans="1:18" ht="15.75" thickBot="1" x14ac:dyDescent="0.3">
      <c r="A2218" s="1">
        <v>619</v>
      </c>
      <c r="B2218" t="s">
        <v>2359</v>
      </c>
      <c r="C2218" s="241">
        <v>100</v>
      </c>
      <c r="D2218" s="7" t="s">
        <v>179</v>
      </c>
      <c r="E2218" s="115">
        <f>G2218*C2214</f>
        <v>0</v>
      </c>
      <c r="F2218" s="3" t="s">
        <v>179</v>
      </c>
      <c r="G2218" s="228"/>
      <c r="H2218" s="3" t="s">
        <v>179</v>
      </c>
      <c r="I2218" s="242">
        <f>E2218*C2215</f>
        <v>0</v>
      </c>
      <c r="J2218" s="10" t="s">
        <v>61</v>
      </c>
      <c r="K2218" s="15">
        <f t="shared" ref="K2218:K2233" si="39">I2218/C2218</f>
        <v>0</v>
      </c>
      <c r="N2218" t="s">
        <v>1969</v>
      </c>
      <c r="R2218">
        <v>2217</v>
      </c>
    </row>
    <row r="2219" spans="1:18" ht="16.5" thickTop="1" thickBot="1" x14ac:dyDescent="0.3">
      <c r="A2219" s="1">
        <v>620</v>
      </c>
      <c r="B2219" t="s">
        <v>2361</v>
      </c>
      <c r="C2219" s="241">
        <v>100</v>
      </c>
      <c r="D2219" s="7" t="s">
        <v>179</v>
      </c>
      <c r="E2219" s="115">
        <f>G2219*C2214</f>
        <v>0</v>
      </c>
      <c r="F2219" s="3" t="s">
        <v>179</v>
      </c>
      <c r="G2219" s="228"/>
      <c r="H2219" s="3" t="s">
        <v>179</v>
      </c>
      <c r="I2219" s="242">
        <f>E2219*C2215</f>
        <v>0</v>
      </c>
      <c r="J2219" s="10" t="s">
        <v>61</v>
      </c>
      <c r="K2219" s="15">
        <f t="shared" si="39"/>
        <v>0</v>
      </c>
      <c r="N2219" t="s">
        <v>1969</v>
      </c>
      <c r="R2219">
        <v>2218</v>
      </c>
    </row>
    <row r="2220" spans="1:18" ht="16.5" thickTop="1" thickBot="1" x14ac:dyDescent="0.3">
      <c r="A2220" s="1">
        <v>621</v>
      </c>
      <c r="B2220" t="s">
        <v>2363</v>
      </c>
      <c r="C2220" s="241">
        <v>100</v>
      </c>
      <c r="D2220" s="7" t="s">
        <v>179</v>
      </c>
      <c r="E2220" s="115">
        <f>G2220*C2214</f>
        <v>0</v>
      </c>
      <c r="F2220" s="3" t="s">
        <v>179</v>
      </c>
      <c r="G2220" s="228"/>
      <c r="H2220" s="3" t="s">
        <v>179</v>
      </c>
      <c r="I2220" s="242">
        <f>E2220*C2215</f>
        <v>0</v>
      </c>
      <c r="J2220" s="10" t="s">
        <v>61</v>
      </c>
      <c r="K2220" s="15">
        <f t="shared" si="39"/>
        <v>0</v>
      </c>
      <c r="N2220" t="s">
        <v>1969</v>
      </c>
      <c r="R2220">
        <v>2219</v>
      </c>
    </row>
    <row r="2221" spans="1:18" ht="16.5" thickTop="1" thickBot="1" x14ac:dyDescent="0.3">
      <c r="A2221" s="1">
        <v>622</v>
      </c>
      <c r="B2221" t="s">
        <v>2364</v>
      </c>
      <c r="C2221" s="241">
        <v>100</v>
      </c>
      <c r="D2221" s="7" t="s">
        <v>179</v>
      </c>
      <c r="E2221" s="115">
        <f>G2221*C2214</f>
        <v>0</v>
      </c>
      <c r="F2221" s="3" t="s">
        <v>179</v>
      </c>
      <c r="G2221" s="228"/>
      <c r="H2221" s="3" t="s">
        <v>179</v>
      </c>
      <c r="I2221" s="242">
        <f>E2221*C2215</f>
        <v>0</v>
      </c>
      <c r="J2221" s="10" t="s">
        <v>61</v>
      </c>
      <c r="K2221" s="15">
        <f t="shared" si="39"/>
        <v>0</v>
      </c>
      <c r="N2221" t="s">
        <v>1969</v>
      </c>
      <c r="R2221">
        <v>2220</v>
      </c>
    </row>
    <row r="2222" spans="1:18" ht="16.5" thickTop="1" thickBot="1" x14ac:dyDescent="0.3">
      <c r="A2222" s="1">
        <v>623</v>
      </c>
      <c r="B2222" t="s">
        <v>2366</v>
      </c>
      <c r="C2222" s="241">
        <v>100</v>
      </c>
      <c r="D2222" s="7" t="s">
        <v>179</v>
      </c>
      <c r="E2222" s="115">
        <f>G2222*C2214</f>
        <v>0</v>
      </c>
      <c r="F2222" s="3" t="s">
        <v>179</v>
      </c>
      <c r="G2222" s="228"/>
      <c r="H2222" s="3" t="s">
        <v>179</v>
      </c>
      <c r="I2222" s="242"/>
      <c r="J2222" s="10" t="s">
        <v>61</v>
      </c>
      <c r="K2222" s="15">
        <f t="shared" si="39"/>
        <v>0</v>
      </c>
      <c r="N2222" t="s">
        <v>1969</v>
      </c>
      <c r="R2222">
        <v>2221</v>
      </c>
    </row>
    <row r="2223" spans="1:18" ht="16.5" thickTop="1" thickBot="1" x14ac:dyDescent="0.3">
      <c r="A2223" s="226">
        <v>624</v>
      </c>
      <c r="B2223" s="227" t="s">
        <v>2368</v>
      </c>
      <c r="C2223" s="241">
        <v>100</v>
      </c>
      <c r="D2223" s="7" t="s">
        <v>179</v>
      </c>
      <c r="E2223" s="115">
        <f>G2223*C2214</f>
        <v>8</v>
      </c>
      <c r="F2223" s="3" t="s">
        <v>179</v>
      </c>
      <c r="G2223" s="228">
        <v>0.8</v>
      </c>
      <c r="H2223" s="3" t="s">
        <v>179</v>
      </c>
      <c r="I2223" s="242">
        <f>E2223*C2215</f>
        <v>1600</v>
      </c>
      <c r="J2223" s="10" t="s">
        <v>61</v>
      </c>
      <c r="K2223" s="15">
        <f t="shared" si="39"/>
        <v>16</v>
      </c>
      <c r="N2223" t="s">
        <v>1969</v>
      </c>
      <c r="R2223">
        <v>2222</v>
      </c>
    </row>
    <row r="2224" spans="1:18" ht="16.5" thickTop="1" thickBot="1" x14ac:dyDescent="0.3">
      <c r="A2224" s="235">
        <v>625</v>
      </c>
      <c r="B2224" s="32" t="s">
        <v>2370</v>
      </c>
      <c r="C2224" s="241">
        <v>100</v>
      </c>
      <c r="D2224" s="7" t="s">
        <v>179</v>
      </c>
      <c r="E2224" s="115">
        <f>G2224*C2214</f>
        <v>0</v>
      </c>
      <c r="F2224" s="3" t="s">
        <v>179</v>
      </c>
      <c r="G2224" s="228"/>
      <c r="H2224" s="3" t="s">
        <v>179</v>
      </c>
      <c r="I2224" s="242">
        <f>E2224*C2215</f>
        <v>0</v>
      </c>
      <c r="J2224" s="10" t="s">
        <v>61</v>
      </c>
      <c r="K2224" s="15">
        <f t="shared" si="39"/>
        <v>0</v>
      </c>
      <c r="N2224" t="s">
        <v>1969</v>
      </c>
      <c r="R2224">
        <v>2223</v>
      </c>
    </row>
    <row r="2225" spans="1:18" ht="16.5" thickTop="1" thickBot="1" x14ac:dyDescent="0.3">
      <c r="A2225" s="235">
        <v>626</v>
      </c>
      <c r="B2225" s="32" t="s">
        <v>2372</v>
      </c>
      <c r="C2225" s="241">
        <v>100</v>
      </c>
      <c r="D2225" s="7" t="s">
        <v>179</v>
      </c>
      <c r="E2225" s="115">
        <f>G2225*C2214</f>
        <v>0</v>
      </c>
      <c r="F2225" s="3" t="s">
        <v>179</v>
      </c>
      <c r="G2225" s="228"/>
      <c r="H2225" s="3" t="s">
        <v>179</v>
      </c>
      <c r="I2225" s="242">
        <f>E2225*C2215</f>
        <v>0</v>
      </c>
      <c r="J2225" s="10" t="s">
        <v>61</v>
      </c>
      <c r="K2225" s="15">
        <f t="shared" si="39"/>
        <v>0</v>
      </c>
      <c r="N2225" t="s">
        <v>1969</v>
      </c>
      <c r="R2225">
        <v>2224</v>
      </c>
    </row>
    <row r="2226" spans="1:18" ht="16.5" thickTop="1" thickBot="1" x14ac:dyDescent="0.3">
      <c r="A2226" s="235">
        <v>639</v>
      </c>
      <c r="B2226" s="32" t="s">
        <v>2430</v>
      </c>
      <c r="C2226" s="241">
        <v>100</v>
      </c>
      <c r="D2226" s="7" t="s">
        <v>179</v>
      </c>
      <c r="E2226" s="115">
        <f>G2226*C2214</f>
        <v>0</v>
      </c>
      <c r="F2226" s="3" t="s">
        <v>179</v>
      </c>
      <c r="G2226" s="228"/>
      <c r="H2226" s="3" t="s">
        <v>179</v>
      </c>
      <c r="I2226" s="242">
        <f>E2226*C2215</f>
        <v>0</v>
      </c>
      <c r="J2226" s="10" t="s">
        <v>61</v>
      </c>
      <c r="K2226" s="15">
        <f t="shared" si="39"/>
        <v>0</v>
      </c>
      <c r="N2226" t="s">
        <v>1969</v>
      </c>
      <c r="R2226">
        <v>2225</v>
      </c>
    </row>
    <row r="2227" spans="1:18" ht="16.5" thickTop="1" thickBot="1" x14ac:dyDescent="0.3">
      <c r="A2227" s="1">
        <v>628</v>
      </c>
      <c r="B2227" t="s">
        <v>2377</v>
      </c>
      <c r="C2227" s="241">
        <v>100</v>
      </c>
      <c r="D2227" s="7" t="s">
        <v>179</v>
      </c>
      <c r="E2227" s="115">
        <f>G2227*C2214</f>
        <v>0</v>
      </c>
      <c r="F2227" s="3" t="s">
        <v>179</v>
      </c>
      <c r="G2227" s="228"/>
      <c r="H2227" s="3" t="s">
        <v>179</v>
      </c>
      <c r="I2227" s="242">
        <f>E2227*C2215</f>
        <v>0</v>
      </c>
      <c r="J2227" s="10" t="s">
        <v>61</v>
      </c>
      <c r="K2227" s="15">
        <f t="shared" si="39"/>
        <v>0</v>
      </c>
      <c r="N2227" t="s">
        <v>1969</v>
      </c>
      <c r="R2227">
        <v>2226</v>
      </c>
    </row>
    <row r="2228" spans="1:18" ht="16.5" thickTop="1" thickBot="1" x14ac:dyDescent="0.3">
      <c r="A2228" s="1">
        <v>629</v>
      </c>
      <c r="B2228" t="s">
        <v>2379</v>
      </c>
      <c r="C2228" s="241">
        <v>100</v>
      </c>
      <c r="D2228" s="7" t="s">
        <v>179</v>
      </c>
      <c r="E2228" s="115">
        <f>G2228*C2214</f>
        <v>0</v>
      </c>
      <c r="F2228" s="3" t="s">
        <v>179</v>
      </c>
      <c r="G2228" s="228"/>
      <c r="H2228" s="3" t="s">
        <v>179</v>
      </c>
      <c r="I2228" s="242">
        <f>E2228*C2215</f>
        <v>0</v>
      </c>
      <c r="J2228" s="10" t="s">
        <v>61</v>
      </c>
      <c r="K2228" s="15">
        <f t="shared" si="39"/>
        <v>0</v>
      </c>
      <c r="N2228" t="s">
        <v>1969</v>
      </c>
      <c r="R2228">
        <v>2227</v>
      </c>
    </row>
    <row r="2229" spans="1:18" ht="16.5" thickTop="1" thickBot="1" x14ac:dyDescent="0.3">
      <c r="A2229" s="243">
        <v>630</v>
      </c>
      <c r="B2229" s="244" t="s">
        <v>2381</v>
      </c>
      <c r="C2229" s="241">
        <v>100</v>
      </c>
      <c r="D2229" s="7" t="s">
        <v>179</v>
      </c>
      <c r="E2229" s="115">
        <f>G2229*C2214</f>
        <v>8</v>
      </c>
      <c r="F2229" s="3" t="s">
        <v>179</v>
      </c>
      <c r="G2229" s="228">
        <v>0.8</v>
      </c>
      <c r="H2229" s="3" t="s">
        <v>179</v>
      </c>
      <c r="I2229" s="242">
        <f>E2229*C2215</f>
        <v>1600</v>
      </c>
      <c r="J2229" s="10" t="s">
        <v>61</v>
      </c>
      <c r="K2229" s="15">
        <f t="shared" si="39"/>
        <v>16</v>
      </c>
      <c r="N2229" t="s">
        <v>1969</v>
      </c>
      <c r="R2229">
        <v>2228</v>
      </c>
    </row>
    <row r="2230" spans="1:18" ht="16.5" thickTop="1" thickBot="1" x14ac:dyDescent="0.3">
      <c r="A2230" s="1">
        <v>631</v>
      </c>
      <c r="B2230" t="s">
        <v>2383</v>
      </c>
      <c r="C2230" s="241">
        <v>100</v>
      </c>
      <c r="D2230" s="7" t="s">
        <v>179</v>
      </c>
      <c r="E2230" s="115">
        <f>G2230*C2214</f>
        <v>0</v>
      </c>
      <c r="F2230" s="3" t="s">
        <v>179</v>
      </c>
      <c r="G2230" s="228"/>
      <c r="H2230" s="3" t="s">
        <v>179</v>
      </c>
      <c r="I2230" s="242">
        <f>E2230*C2215</f>
        <v>0</v>
      </c>
      <c r="J2230" s="10" t="s">
        <v>61</v>
      </c>
      <c r="K2230" s="15">
        <f t="shared" si="39"/>
        <v>0</v>
      </c>
      <c r="N2230" t="s">
        <v>1969</v>
      </c>
      <c r="R2230">
        <v>2229</v>
      </c>
    </row>
    <row r="2231" spans="1:18" ht="16.5" thickTop="1" thickBot="1" x14ac:dyDescent="0.3">
      <c r="A2231" s="1">
        <v>632</v>
      </c>
      <c r="B2231" t="s">
        <v>2385</v>
      </c>
      <c r="C2231" s="241">
        <v>100</v>
      </c>
      <c r="D2231" s="7" t="s">
        <v>179</v>
      </c>
      <c r="E2231" s="115">
        <f>G2231*C2214</f>
        <v>0</v>
      </c>
      <c r="F2231" s="3" t="s">
        <v>179</v>
      </c>
      <c r="G2231" s="228"/>
      <c r="H2231" s="3" t="s">
        <v>179</v>
      </c>
      <c r="I2231" s="242">
        <f>E2231*C2215</f>
        <v>0</v>
      </c>
      <c r="J2231" s="10" t="s">
        <v>61</v>
      </c>
      <c r="K2231" s="15">
        <f t="shared" si="39"/>
        <v>0</v>
      </c>
      <c r="N2231" t="s">
        <v>1969</v>
      </c>
      <c r="R2231">
        <v>2230</v>
      </c>
    </row>
    <row r="2232" spans="1:18" ht="16.5" thickTop="1" thickBot="1" x14ac:dyDescent="0.3">
      <c r="A2232" s="235">
        <v>633</v>
      </c>
      <c r="B2232" s="32" t="s">
        <v>2387</v>
      </c>
      <c r="C2232" s="241">
        <v>100</v>
      </c>
      <c r="D2232" s="7" t="s">
        <v>179</v>
      </c>
      <c r="E2232" s="115">
        <f>G2232*C2214</f>
        <v>0</v>
      </c>
      <c r="F2232" s="3" t="s">
        <v>179</v>
      </c>
      <c r="G2232" s="228"/>
      <c r="H2232" s="3" t="s">
        <v>179</v>
      </c>
      <c r="I2232" s="242">
        <f>E2232*C2215</f>
        <v>0</v>
      </c>
      <c r="J2232" s="10" t="s">
        <v>61</v>
      </c>
      <c r="K2232" s="15">
        <f t="shared" si="39"/>
        <v>0</v>
      </c>
      <c r="N2232" t="s">
        <v>1969</v>
      </c>
      <c r="R2232">
        <v>2231</v>
      </c>
    </row>
    <row r="2233" spans="1:18" ht="16.5" thickTop="1" thickBot="1" x14ac:dyDescent="0.3">
      <c r="A2233" s="235">
        <v>634</v>
      </c>
      <c r="B2233" s="32" t="s">
        <v>2389</v>
      </c>
      <c r="C2233" s="241">
        <v>100</v>
      </c>
      <c r="D2233" s="7" t="s">
        <v>179</v>
      </c>
      <c r="E2233" s="115">
        <f>G2233*C2214</f>
        <v>0</v>
      </c>
      <c r="F2233" s="3" t="s">
        <v>179</v>
      </c>
      <c r="G2233" s="247"/>
      <c r="H2233" s="3" t="s">
        <v>179</v>
      </c>
      <c r="I2233" s="242">
        <f>E2233*C2215</f>
        <v>0</v>
      </c>
      <c r="J2233" s="10" t="s">
        <v>61</v>
      </c>
      <c r="K2233" s="15">
        <f t="shared" si="39"/>
        <v>0</v>
      </c>
      <c r="N2233" t="s">
        <v>1969</v>
      </c>
      <c r="R2233">
        <v>2232</v>
      </c>
    </row>
    <row r="2234" spans="1:18" ht="15.75" thickTop="1" x14ac:dyDescent="0.25">
      <c r="B2234" t="s">
        <v>180</v>
      </c>
      <c r="D2234" s="7"/>
      <c r="E2234" s="248">
        <f>G2234*C2214</f>
        <v>0</v>
      </c>
      <c r="F2234" s="7"/>
      <c r="G2234" s="249"/>
      <c r="H2234" s="3"/>
      <c r="I2234" s="2"/>
      <c r="J2234" s="6"/>
      <c r="K2234" s="8">
        <f>C2215-SUM(K2218:K2233)</f>
        <v>168</v>
      </c>
      <c r="N2234" t="s">
        <v>1969</v>
      </c>
      <c r="R2234">
        <v>2233</v>
      </c>
    </row>
    <row r="2235" spans="1:18" ht="13.5" thickBot="1" x14ac:dyDescent="0.25">
      <c r="A2235" s="34"/>
      <c r="B2235" s="13"/>
      <c r="C2235" s="13"/>
      <c r="D2235" s="13"/>
      <c r="E2235" s="13"/>
      <c r="F2235" s="13"/>
      <c r="G2235" s="13"/>
      <c r="H2235" s="13"/>
      <c r="I2235" s="13"/>
      <c r="J2235" s="13"/>
      <c r="K2235" s="13"/>
      <c r="L2235" s="13"/>
      <c r="N2235" t="s">
        <v>1969</v>
      </c>
      <c r="R2235">
        <v>2234</v>
      </c>
    </row>
    <row r="2236" spans="1:18" ht="17.25" thickTop="1" thickBot="1" x14ac:dyDescent="0.3">
      <c r="A2236" s="215">
        <v>196</v>
      </c>
      <c r="B2236" s="30"/>
      <c r="G2236" t="s">
        <v>333</v>
      </c>
      <c r="J2236" s="105">
        <v>25</v>
      </c>
      <c r="K2236" t="s">
        <v>334</v>
      </c>
      <c r="L2236" s="79">
        <f>J2236/C2237</f>
        <v>2.5</v>
      </c>
      <c r="N2236" t="s">
        <v>1969</v>
      </c>
      <c r="R2236">
        <v>2235</v>
      </c>
    </row>
    <row r="2237" spans="1:18" ht="16.5" thickTop="1" thickBot="1" x14ac:dyDescent="0.25">
      <c r="A2237" s="1">
        <f>A2236</f>
        <v>196</v>
      </c>
      <c r="B2237" s="245" t="s">
        <v>2441</v>
      </c>
      <c r="C2237" s="240">
        <v>10</v>
      </c>
      <c r="D2237" t="s">
        <v>63</v>
      </c>
      <c r="G2237" t="s">
        <v>332</v>
      </c>
      <c r="J2237">
        <f>C2238/(J2236/C2237)</f>
        <v>80</v>
      </c>
      <c r="K2237" s="107"/>
      <c r="N2237" t="s">
        <v>1969</v>
      </c>
      <c r="R2237">
        <v>2236</v>
      </c>
    </row>
    <row r="2238" spans="1:18" ht="14.25" thickTop="1" thickBot="1" x14ac:dyDescent="0.25">
      <c r="B2238" t="s">
        <v>55</v>
      </c>
      <c r="C2238" s="106">
        <v>200</v>
      </c>
      <c r="D2238" t="s">
        <v>334</v>
      </c>
      <c r="K2238" s="108"/>
      <c r="N2238" t="s">
        <v>1969</v>
      </c>
      <c r="R2238">
        <v>2237</v>
      </c>
    </row>
    <row r="2239" spans="1:18" ht="13.5" thickTop="1" x14ac:dyDescent="0.2">
      <c r="N2239" t="s">
        <v>1969</v>
      </c>
      <c r="R2239">
        <v>2238</v>
      </c>
    </row>
    <row r="2240" spans="1:18" x14ac:dyDescent="0.2">
      <c r="C2240" s="487"/>
      <c r="D2240" s="488"/>
      <c r="E2240" s="493" t="s">
        <v>285</v>
      </c>
      <c r="F2240" s="487"/>
      <c r="G2240" s="490" t="s">
        <v>286</v>
      </c>
      <c r="H2240" s="491"/>
      <c r="I2240" s="20" t="s">
        <v>287</v>
      </c>
      <c r="J2240" s="21"/>
      <c r="K2240" s="39" t="s">
        <v>288</v>
      </c>
      <c r="N2240" t="s">
        <v>1969</v>
      </c>
      <c r="R2240">
        <v>2239</v>
      </c>
    </row>
    <row r="2241" spans="1:18" ht="15.75" thickBot="1" x14ac:dyDescent="0.3">
      <c r="A2241" s="1">
        <v>619</v>
      </c>
      <c r="B2241" t="s">
        <v>2359</v>
      </c>
      <c r="C2241" s="241">
        <v>100</v>
      </c>
      <c r="D2241" s="7" t="s">
        <v>179</v>
      </c>
      <c r="E2241" s="115">
        <f>G2241*C2237</f>
        <v>0</v>
      </c>
      <c r="F2241" s="3" t="s">
        <v>179</v>
      </c>
      <c r="G2241" s="228"/>
      <c r="H2241" s="3" t="s">
        <v>179</v>
      </c>
      <c r="I2241" s="242">
        <f>E2241*C2238</f>
        <v>0</v>
      </c>
      <c r="J2241" s="10" t="s">
        <v>61</v>
      </c>
      <c r="K2241" s="15">
        <f t="shared" ref="K2241:K2256" si="40">I2241/C2241</f>
        <v>0</v>
      </c>
      <c r="N2241" t="s">
        <v>1969</v>
      </c>
      <c r="R2241">
        <v>2240</v>
      </c>
    </row>
    <row r="2242" spans="1:18" ht="16.5" thickTop="1" thickBot="1" x14ac:dyDescent="0.3">
      <c r="A2242" s="1">
        <v>620</v>
      </c>
      <c r="B2242" t="s">
        <v>2361</v>
      </c>
      <c r="C2242" s="241">
        <v>100</v>
      </c>
      <c r="D2242" s="7" t="s">
        <v>179</v>
      </c>
      <c r="E2242" s="115">
        <f>G2242*C2237</f>
        <v>0</v>
      </c>
      <c r="F2242" s="3" t="s">
        <v>179</v>
      </c>
      <c r="G2242" s="228"/>
      <c r="H2242" s="3" t="s">
        <v>179</v>
      </c>
      <c r="I2242" s="242">
        <f>E2242*C2238</f>
        <v>0</v>
      </c>
      <c r="J2242" s="10" t="s">
        <v>61</v>
      </c>
      <c r="K2242" s="15">
        <f t="shared" si="40"/>
        <v>0</v>
      </c>
      <c r="N2242" t="s">
        <v>1969</v>
      </c>
      <c r="R2242">
        <v>2241</v>
      </c>
    </row>
    <row r="2243" spans="1:18" ht="16.5" thickTop="1" thickBot="1" x14ac:dyDescent="0.3">
      <c r="A2243" s="226">
        <v>621</v>
      </c>
      <c r="B2243" s="227" t="s">
        <v>2363</v>
      </c>
      <c r="C2243" s="241">
        <v>100</v>
      </c>
      <c r="D2243" s="7" t="s">
        <v>179</v>
      </c>
      <c r="E2243" s="115">
        <f>G2243*C2237</f>
        <v>8</v>
      </c>
      <c r="F2243" s="3" t="s">
        <v>179</v>
      </c>
      <c r="G2243" s="228">
        <v>0.8</v>
      </c>
      <c r="H2243" s="3" t="s">
        <v>179</v>
      </c>
      <c r="I2243" s="242">
        <f>E2243*C2238</f>
        <v>1600</v>
      </c>
      <c r="J2243" s="10" t="s">
        <v>61</v>
      </c>
      <c r="K2243" s="15">
        <f t="shared" si="40"/>
        <v>16</v>
      </c>
      <c r="N2243" t="s">
        <v>1969</v>
      </c>
      <c r="R2243">
        <v>2242</v>
      </c>
    </row>
    <row r="2244" spans="1:18" ht="16.5" thickTop="1" thickBot="1" x14ac:dyDescent="0.3">
      <c r="A2244" s="1">
        <v>622</v>
      </c>
      <c r="B2244" t="s">
        <v>2364</v>
      </c>
      <c r="C2244" s="241">
        <v>100</v>
      </c>
      <c r="D2244" s="7" t="s">
        <v>179</v>
      </c>
      <c r="E2244" s="115">
        <f>G2244*C2237</f>
        <v>0</v>
      </c>
      <c r="F2244" s="3" t="s">
        <v>179</v>
      </c>
      <c r="G2244" s="228"/>
      <c r="H2244" s="3" t="s">
        <v>179</v>
      </c>
      <c r="I2244" s="242">
        <f>E2244*C2238</f>
        <v>0</v>
      </c>
      <c r="J2244" s="10" t="s">
        <v>61</v>
      </c>
      <c r="K2244" s="15">
        <f t="shared" si="40"/>
        <v>0</v>
      </c>
      <c r="N2244" t="s">
        <v>1969</v>
      </c>
      <c r="R2244">
        <v>2243</v>
      </c>
    </row>
    <row r="2245" spans="1:18" ht="16.5" thickTop="1" thickBot="1" x14ac:dyDescent="0.3">
      <c r="A2245" s="1">
        <v>623</v>
      </c>
      <c r="B2245" t="s">
        <v>2366</v>
      </c>
      <c r="C2245" s="241">
        <v>100</v>
      </c>
      <c r="D2245" s="7" t="s">
        <v>179</v>
      </c>
      <c r="E2245" s="115">
        <f>G2245*C2237</f>
        <v>0</v>
      </c>
      <c r="F2245" s="3" t="s">
        <v>179</v>
      </c>
      <c r="G2245" s="228"/>
      <c r="H2245" s="3" t="s">
        <v>179</v>
      </c>
      <c r="I2245" s="242"/>
      <c r="J2245" s="10" t="s">
        <v>61</v>
      </c>
      <c r="K2245" s="15">
        <f t="shared" si="40"/>
        <v>0</v>
      </c>
      <c r="N2245" t="s">
        <v>1969</v>
      </c>
      <c r="R2245">
        <v>2244</v>
      </c>
    </row>
    <row r="2246" spans="1:18" ht="16.5" thickTop="1" thickBot="1" x14ac:dyDescent="0.3">
      <c r="A2246" s="1">
        <v>624</v>
      </c>
      <c r="B2246" t="s">
        <v>2368</v>
      </c>
      <c r="C2246" s="241">
        <v>100</v>
      </c>
      <c r="D2246" s="7" t="s">
        <v>179</v>
      </c>
      <c r="E2246" s="115">
        <f>G2246*C2237</f>
        <v>0</v>
      </c>
      <c r="F2246" s="3" t="s">
        <v>179</v>
      </c>
      <c r="G2246" s="228"/>
      <c r="H2246" s="3" t="s">
        <v>179</v>
      </c>
      <c r="I2246" s="242">
        <f>E2246*C2238</f>
        <v>0</v>
      </c>
      <c r="J2246" s="10" t="s">
        <v>61</v>
      </c>
      <c r="K2246" s="15">
        <f t="shared" si="40"/>
        <v>0</v>
      </c>
      <c r="N2246" t="s">
        <v>1969</v>
      </c>
      <c r="R2246">
        <v>2245</v>
      </c>
    </row>
    <row r="2247" spans="1:18" ht="16.5" thickTop="1" thickBot="1" x14ac:dyDescent="0.3">
      <c r="A2247" s="235">
        <v>625</v>
      </c>
      <c r="B2247" s="32" t="s">
        <v>2370</v>
      </c>
      <c r="C2247" s="241">
        <v>100</v>
      </c>
      <c r="D2247" s="7" t="s">
        <v>179</v>
      </c>
      <c r="E2247" s="115">
        <f>G2247*C2237</f>
        <v>0</v>
      </c>
      <c r="F2247" s="3" t="s">
        <v>179</v>
      </c>
      <c r="G2247" s="228"/>
      <c r="H2247" s="3" t="s">
        <v>179</v>
      </c>
      <c r="I2247" s="242">
        <f>E2247*C2238</f>
        <v>0</v>
      </c>
      <c r="J2247" s="10" t="s">
        <v>61</v>
      </c>
      <c r="K2247" s="15">
        <f t="shared" si="40"/>
        <v>0</v>
      </c>
      <c r="N2247" t="s">
        <v>1969</v>
      </c>
      <c r="R2247">
        <v>2246</v>
      </c>
    </row>
    <row r="2248" spans="1:18" ht="16.5" thickTop="1" thickBot="1" x14ac:dyDescent="0.3">
      <c r="A2248" s="235">
        <v>626</v>
      </c>
      <c r="B2248" s="32" t="s">
        <v>2372</v>
      </c>
      <c r="C2248" s="241">
        <v>100</v>
      </c>
      <c r="D2248" s="7" t="s">
        <v>179</v>
      </c>
      <c r="E2248" s="115">
        <f>G2248*C2237</f>
        <v>0</v>
      </c>
      <c r="F2248" s="3" t="s">
        <v>179</v>
      </c>
      <c r="G2248" s="228"/>
      <c r="H2248" s="3" t="s">
        <v>179</v>
      </c>
      <c r="I2248" s="242">
        <f>E2248*C2238</f>
        <v>0</v>
      </c>
      <c r="J2248" s="10" t="s">
        <v>61</v>
      </c>
      <c r="K2248" s="15">
        <f t="shared" si="40"/>
        <v>0</v>
      </c>
      <c r="N2248" t="s">
        <v>1969</v>
      </c>
      <c r="R2248">
        <v>2247</v>
      </c>
    </row>
    <row r="2249" spans="1:18" ht="16.5" thickTop="1" thickBot="1" x14ac:dyDescent="0.3">
      <c r="A2249" s="235">
        <v>639</v>
      </c>
      <c r="B2249" s="32" t="s">
        <v>2430</v>
      </c>
      <c r="C2249" s="241">
        <v>100</v>
      </c>
      <c r="D2249" s="7" t="s">
        <v>179</v>
      </c>
      <c r="E2249" s="115">
        <f>G2249*C2237</f>
        <v>0</v>
      </c>
      <c r="F2249" s="3" t="s">
        <v>179</v>
      </c>
      <c r="G2249" s="228"/>
      <c r="H2249" s="3" t="s">
        <v>179</v>
      </c>
      <c r="I2249" s="242">
        <f>E2249*C2238</f>
        <v>0</v>
      </c>
      <c r="J2249" s="10" t="s">
        <v>61</v>
      </c>
      <c r="K2249" s="15">
        <f t="shared" si="40"/>
        <v>0</v>
      </c>
      <c r="N2249" t="s">
        <v>1969</v>
      </c>
      <c r="R2249">
        <v>2248</v>
      </c>
    </row>
    <row r="2250" spans="1:18" ht="16.5" thickTop="1" thickBot="1" x14ac:dyDescent="0.3">
      <c r="A2250" s="1">
        <v>628</v>
      </c>
      <c r="B2250" t="s">
        <v>2377</v>
      </c>
      <c r="C2250" s="241">
        <v>100</v>
      </c>
      <c r="D2250" s="7" t="s">
        <v>179</v>
      </c>
      <c r="E2250" s="115">
        <f>G2250*C2237</f>
        <v>0</v>
      </c>
      <c r="F2250" s="3" t="s">
        <v>179</v>
      </c>
      <c r="G2250" s="228"/>
      <c r="H2250" s="3" t="s">
        <v>179</v>
      </c>
      <c r="I2250" s="242">
        <f>E2250*C2238</f>
        <v>0</v>
      </c>
      <c r="J2250" s="10" t="s">
        <v>61</v>
      </c>
      <c r="K2250" s="15">
        <f t="shared" si="40"/>
        <v>0</v>
      </c>
      <c r="N2250" t="s">
        <v>1969</v>
      </c>
      <c r="R2250">
        <v>2249</v>
      </c>
    </row>
    <row r="2251" spans="1:18" ht="16.5" thickTop="1" thickBot="1" x14ac:dyDescent="0.3">
      <c r="A2251" s="243">
        <v>629</v>
      </c>
      <c r="B2251" s="244" t="s">
        <v>2379</v>
      </c>
      <c r="C2251" s="241">
        <v>100</v>
      </c>
      <c r="D2251" s="7" t="s">
        <v>179</v>
      </c>
      <c r="E2251" s="115">
        <f>G2251*C2237</f>
        <v>8</v>
      </c>
      <c r="F2251" s="3" t="s">
        <v>179</v>
      </c>
      <c r="G2251" s="228">
        <v>0.8</v>
      </c>
      <c r="H2251" s="3" t="s">
        <v>179</v>
      </c>
      <c r="I2251" s="242">
        <f>E2251*C2238</f>
        <v>1600</v>
      </c>
      <c r="J2251" s="10" t="s">
        <v>61</v>
      </c>
      <c r="K2251" s="15">
        <f t="shared" si="40"/>
        <v>16</v>
      </c>
      <c r="N2251" t="s">
        <v>1969</v>
      </c>
      <c r="R2251">
        <v>2250</v>
      </c>
    </row>
    <row r="2252" spans="1:18" ht="16.5" thickTop="1" thickBot="1" x14ac:dyDescent="0.3">
      <c r="A2252" s="1">
        <v>630</v>
      </c>
      <c r="B2252" t="s">
        <v>2381</v>
      </c>
      <c r="C2252" s="241">
        <v>100</v>
      </c>
      <c r="D2252" s="7" t="s">
        <v>179</v>
      </c>
      <c r="E2252" s="115">
        <f>G2252*C2237</f>
        <v>0</v>
      </c>
      <c r="F2252" s="3" t="s">
        <v>179</v>
      </c>
      <c r="G2252" s="228"/>
      <c r="H2252" s="3" t="s">
        <v>179</v>
      </c>
      <c r="I2252" s="242">
        <f>E2252*C2238</f>
        <v>0</v>
      </c>
      <c r="J2252" s="10" t="s">
        <v>61</v>
      </c>
      <c r="K2252" s="15">
        <f t="shared" si="40"/>
        <v>0</v>
      </c>
      <c r="N2252" t="s">
        <v>1969</v>
      </c>
      <c r="R2252">
        <v>2251</v>
      </c>
    </row>
    <row r="2253" spans="1:18" ht="16.5" thickTop="1" thickBot="1" x14ac:dyDescent="0.3">
      <c r="A2253" s="1">
        <v>631</v>
      </c>
      <c r="B2253" t="s">
        <v>2383</v>
      </c>
      <c r="C2253" s="241">
        <v>100</v>
      </c>
      <c r="D2253" s="7" t="s">
        <v>179</v>
      </c>
      <c r="E2253" s="115">
        <f>G2253*C2237</f>
        <v>0</v>
      </c>
      <c r="F2253" s="3" t="s">
        <v>179</v>
      </c>
      <c r="G2253" s="228"/>
      <c r="H2253" s="3" t="s">
        <v>179</v>
      </c>
      <c r="I2253" s="242">
        <f>E2253*C2238</f>
        <v>0</v>
      </c>
      <c r="J2253" s="10" t="s">
        <v>61</v>
      </c>
      <c r="K2253" s="15">
        <f t="shared" si="40"/>
        <v>0</v>
      </c>
      <c r="N2253" t="s">
        <v>1969</v>
      </c>
      <c r="R2253">
        <v>2252</v>
      </c>
    </row>
    <row r="2254" spans="1:18" ht="16.5" thickTop="1" thickBot="1" x14ac:dyDescent="0.3">
      <c r="A2254" s="1">
        <v>632</v>
      </c>
      <c r="B2254" t="s">
        <v>2385</v>
      </c>
      <c r="C2254" s="241">
        <v>100</v>
      </c>
      <c r="D2254" s="7" t="s">
        <v>179</v>
      </c>
      <c r="E2254" s="115">
        <f>G2254*C2237</f>
        <v>0</v>
      </c>
      <c r="F2254" s="3" t="s">
        <v>179</v>
      </c>
      <c r="G2254" s="228"/>
      <c r="H2254" s="3" t="s">
        <v>179</v>
      </c>
      <c r="I2254" s="242">
        <f>E2254*C2238</f>
        <v>0</v>
      </c>
      <c r="J2254" s="10" t="s">
        <v>61</v>
      </c>
      <c r="K2254" s="15">
        <f t="shared" si="40"/>
        <v>0</v>
      </c>
      <c r="N2254" t="s">
        <v>1969</v>
      </c>
      <c r="R2254">
        <v>2253</v>
      </c>
    </row>
    <row r="2255" spans="1:18" ht="16.5" thickTop="1" thickBot="1" x14ac:dyDescent="0.3">
      <c r="A2255" s="235">
        <v>633</v>
      </c>
      <c r="B2255" s="32" t="s">
        <v>2387</v>
      </c>
      <c r="C2255" s="241">
        <v>100</v>
      </c>
      <c r="D2255" s="7" t="s">
        <v>179</v>
      </c>
      <c r="E2255" s="115">
        <f>G2255*C2237</f>
        <v>0</v>
      </c>
      <c r="F2255" s="3" t="s">
        <v>179</v>
      </c>
      <c r="G2255" s="228"/>
      <c r="H2255" s="3" t="s">
        <v>179</v>
      </c>
      <c r="I2255" s="242">
        <f>E2255*C2238</f>
        <v>0</v>
      </c>
      <c r="J2255" s="10" t="s">
        <v>61</v>
      </c>
      <c r="K2255" s="15">
        <f t="shared" si="40"/>
        <v>0</v>
      </c>
      <c r="N2255" t="s">
        <v>1969</v>
      </c>
      <c r="R2255">
        <v>2254</v>
      </c>
    </row>
    <row r="2256" spans="1:18" ht="16.5" thickTop="1" thickBot="1" x14ac:dyDescent="0.3">
      <c r="A2256" s="235">
        <v>634</v>
      </c>
      <c r="B2256" s="32" t="s">
        <v>2389</v>
      </c>
      <c r="C2256" s="241">
        <v>100</v>
      </c>
      <c r="D2256" s="7" t="s">
        <v>179</v>
      </c>
      <c r="E2256" s="115">
        <f>G2256*C2237</f>
        <v>0</v>
      </c>
      <c r="F2256" s="3" t="s">
        <v>179</v>
      </c>
      <c r="G2256" s="247"/>
      <c r="H2256" s="3" t="s">
        <v>179</v>
      </c>
      <c r="I2256" s="242">
        <f>E2256*C2238</f>
        <v>0</v>
      </c>
      <c r="J2256" s="10" t="s">
        <v>61</v>
      </c>
      <c r="K2256" s="15">
        <f t="shared" si="40"/>
        <v>0</v>
      </c>
      <c r="N2256" t="s">
        <v>1969</v>
      </c>
      <c r="R2256">
        <v>2255</v>
      </c>
    </row>
    <row r="2257" spans="1:18" ht="15.75" thickTop="1" x14ac:dyDescent="0.25">
      <c r="B2257" t="s">
        <v>180</v>
      </c>
      <c r="D2257" s="7"/>
      <c r="E2257" s="248">
        <f>G2257*C2237</f>
        <v>0</v>
      </c>
      <c r="F2257" s="7"/>
      <c r="G2257" s="249"/>
      <c r="H2257" s="3"/>
      <c r="I2257" s="2"/>
      <c r="J2257" s="6"/>
      <c r="K2257" s="8">
        <f>C2238-SUM(K2241:K2256)</f>
        <v>168</v>
      </c>
      <c r="N2257" t="s">
        <v>1969</v>
      </c>
      <c r="R2257">
        <v>2256</v>
      </c>
    </row>
    <row r="2258" spans="1:18" ht="13.5" thickBot="1" x14ac:dyDescent="0.25">
      <c r="A2258" s="34"/>
      <c r="B2258" s="13"/>
      <c r="C2258" s="13"/>
      <c r="D2258" s="13"/>
      <c r="E2258" s="13"/>
      <c r="F2258" s="13"/>
      <c r="G2258" s="13"/>
      <c r="H2258" s="13"/>
      <c r="I2258" s="13"/>
      <c r="J2258" s="13"/>
      <c r="K2258" s="13"/>
      <c r="L2258" s="13"/>
      <c r="N2258" t="s">
        <v>1969</v>
      </c>
      <c r="R2258">
        <v>2257</v>
      </c>
    </row>
    <row r="2259" spans="1:18" ht="17.25" thickTop="1" thickBot="1" x14ac:dyDescent="0.3">
      <c r="A2259" s="215">
        <v>197</v>
      </c>
      <c r="B2259" s="30"/>
      <c r="G2259" t="s">
        <v>333</v>
      </c>
      <c r="J2259" s="105">
        <v>25</v>
      </c>
      <c r="K2259" t="s">
        <v>334</v>
      </c>
      <c r="L2259" s="79">
        <f>J2259/C2260</f>
        <v>2.5</v>
      </c>
      <c r="N2259" t="s">
        <v>1969</v>
      </c>
      <c r="R2259">
        <v>2258</v>
      </c>
    </row>
    <row r="2260" spans="1:18" ht="16.5" thickTop="1" thickBot="1" x14ac:dyDescent="0.25">
      <c r="A2260" s="1">
        <f>A2259</f>
        <v>197</v>
      </c>
      <c r="B2260" s="245" t="s">
        <v>2442</v>
      </c>
      <c r="C2260" s="240">
        <v>10</v>
      </c>
      <c r="D2260" t="s">
        <v>63</v>
      </c>
      <c r="G2260" t="s">
        <v>332</v>
      </c>
      <c r="J2260">
        <f>C2261/(J2259/C2260)</f>
        <v>80</v>
      </c>
      <c r="K2260" s="107"/>
      <c r="N2260" t="s">
        <v>1969</v>
      </c>
      <c r="R2260">
        <v>2259</v>
      </c>
    </row>
    <row r="2261" spans="1:18" ht="14.25" thickTop="1" thickBot="1" x14ac:dyDescent="0.25">
      <c r="B2261" t="s">
        <v>55</v>
      </c>
      <c r="C2261" s="106">
        <v>200</v>
      </c>
      <c r="D2261" t="s">
        <v>334</v>
      </c>
      <c r="K2261" s="108"/>
      <c r="N2261" t="s">
        <v>1969</v>
      </c>
      <c r="R2261">
        <v>2260</v>
      </c>
    </row>
    <row r="2262" spans="1:18" ht="13.5" thickTop="1" x14ac:dyDescent="0.2">
      <c r="N2262" t="s">
        <v>1969</v>
      </c>
      <c r="R2262">
        <v>2261</v>
      </c>
    </row>
    <row r="2263" spans="1:18" x14ac:dyDescent="0.2">
      <c r="C2263" s="487"/>
      <c r="D2263" s="488"/>
      <c r="E2263" s="493" t="s">
        <v>285</v>
      </c>
      <c r="F2263" s="487"/>
      <c r="G2263" s="490" t="s">
        <v>286</v>
      </c>
      <c r="H2263" s="491"/>
      <c r="I2263" s="20" t="s">
        <v>287</v>
      </c>
      <c r="J2263" s="21"/>
      <c r="K2263" s="39" t="s">
        <v>288</v>
      </c>
      <c r="N2263" t="s">
        <v>1969</v>
      </c>
      <c r="R2263">
        <v>2262</v>
      </c>
    </row>
    <row r="2264" spans="1:18" ht="15.75" thickBot="1" x14ac:dyDescent="0.3">
      <c r="A2264" s="1">
        <v>619</v>
      </c>
      <c r="B2264" t="s">
        <v>2359</v>
      </c>
      <c r="C2264" s="241">
        <v>100</v>
      </c>
      <c r="D2264" s="7" t="s">
        <v>179</v>
      </c>
      <c r="E2264" s="115">
        <f>G2264*C2260</f>
        <v>0</v>
      </c>
      <c r="F2264" s="3" t="s">
        <v>179</v>
      </c>
      <c r="G2264" s="228"/>
      <c r="H2264" s="3" t="s">
        <v>179</v>
      </c>
      <c r="I2264" s="242">
        <f>E2264*C2261</f>
        <v>0</v>
      </c>
      <c r="J2264" s="10" t="s">
        <v>61</v>
      </c>
      <c r="K2264" s="15">
        <f t="shared" ref="K2264:K2279" si="41">I2264/C2264</f>
        <v>0</v>
      </c>
      <c r="N2264" t="s">
        <v>1969</v>
      </c>
      <c r="R2264">
        <v>2263</v>
      </c>
    </row>
    <row r="2265" spans="1:18" ht="16.5" thickTop="1" thickBot="1" x14ac:dyDescent="0.3">
      <c r="A2265" s="226">
        <v>620</v>
      </c>
      <c r="B2265" s="227" t="s">
        <v>2361</v>
      </c>
      <c r="C2265" s="241">
        <v>100</v>
      </c>
      <c r="D2265" s="7" t="s">
        <v>179</v>
      </c>
      <c r="E2265" s="115">
        <f>G2265*C2260</f>
        <v>8</v>
      </c>
      <c r="F2265" s="3" t="s">
        <v>179</v>
      </c>
      <c r="G2265" s="228">
        <v>0.8</v>
      </c>
      <c r="H2265" s="3" t="s">
        <v>179</v>
      </c>
      <c r="I2265" s="242">
        <f>E2265*C2261</f>
        <v>1600</v>
      </c>
      <c r="J2265" s="10" t="s">
        <v>61</v>
      </c>
      <c r="K2265" s="15">
        <f t="shared" si="41"/>
        <v>16</v>
      </c>
      <c r="N2265" t="s">
        <v>1969</v>
      </c>
      <c r="R2265">
        <v>2264</v>
      </c>
    </row>
    <row r="2266" spans="1:18" ht="16.5" thickTop="1" thickBot="1" x14ac:dyDescent="0.3">
      <c r="A2266" s="1">
        <v>621</v>
      </c>
      <c r="B2266" t="s">
        <v>2363</v>
      </c>
      <c r="C2266" s="241">
        <v>100</v>
      </c>
      <c r="D2266" s="7" t="s">
        <v>179</v>
      </c>
      <c r="E2266" s="115">
        <f>G2266*C2260</f>
        <v>0</v>
      </c>
      <c r="F2266" s="3" t="s">
        <v>179</v>
      </c>
      <c r="G2266" s="228"/>
      <c r="H2266" s="3" t="s">
        <v>179</v>
      </c>
      <c r="I2266" s="242">
        <f>E2266*C2261</f>
        <v>0</v>
      </c>
      <c r="J2266" s="10" t="s">
        <v>61</v>
      </c>
      <c r="K2266" s="15">
        <f t="shared" si="41"/>
        <v>0</v>
      </c>
      <c r="N2266" t="s">
        <v>1969</v>
      </c>
      <c r="R2266">
        <v>2265</v>
      </c>
    </row>
    <row r="2267" spans="1:18" ht="16.5" thickTop="1" thickBot="1" x14ac:dyDescent="0.3">
      <c r="A2267" s="1">
        <v>622</v>
      </c>
      <c r="B2267" t="s">
        <v>2364</v>
      </c>
      <c r="C2267" s="241">
        <v>100</v>
      </c>
      <c r="D2267" s="7" t="s">
        <v>179</v>
      </c>
      <c r="E2267" s="115">
        <f>G2267*C2260</f>
        <v>0</v>
      </c>
      <c r="F2267" s="3" t="s">
        <v>179</v>
      </c>
      <c r="G2267" s="228"/>
      <c r="H2267" s="3" t="s">
        <v>179</v>
      </c>
      <c r="I2267" s="242">
        <f>E2267*C2261</f>
        <v>0</v>
      </c>
      <c r="J2267" s="10" t="s">
        <v>61</v>
      </c>
      <c r="K2267" s="15">
        <f t="shared" si="41"/>
        <v>0</v>
      </c>
      <c r="N2267" t="s">
        <v>1969</v>
      </c>
      <c r="R2267">
        <v>2266</v>
      </c>
    </row>
    <row r="2268" spans="1:18" ht="16.5" thickTop="1" thickBot="1" x14ac:dyDescent="0.3">
      <c r="A2268" s="1">
        <v>623</v>
      </c>
      <c r="B2268" t="s">
        <v>2366</v>
      </c>
      <c r="C2268" s="241">
        <v>100</v>
      </c>
      <c r="D2268" s="7" t="s">
        <v>179</v>
      </c>
      <c r="E2268" s="115">
        <f>G2268*C2260</f>
        <v>0</v>
      </c>
      <c r="F2268" s="3" t="s">
        <v>179</v>
      </c>
      <c r="G2268" s="228"/>
      <c r="H2268" s="3" t="s">
        <v>179</v>
      </c>
      <c r="I2268" s="242"/>
      <c r="J2268" s="10" t="s">
        <v>61</v>
      </c>
      <c r="K2268" s="15">
        <f t="shared" si="41"/>
        <v>0</v>
      </c>
      <c r="N2268" t="s">
        <v>1969</v>
      </c>
      <c r="R2268">
        <v>2267</v>
      </c>
    </row>
    <row r="2269" spans="1:18" ht="16.5" thickTop="1" thickBot="1" x14ac:dyDescent="0.3">
      <c r="A2269" s="1">
        <v>624</v>
      </c>
      <c r="B2269" t="s">
        <v>2368</v>
      </c>
      <c r="C2269" s="241">
        <v>100</v>
      </c>
      <c r="D2269" s="7" t="s">
        <v>179</v>
      </c>
      <c r="E2269" s="115">
        <f>G2269*C2260</f>
        <v>0</v>
      </c>
      <c r="F2269" s="3" t="s">
        <v>179</v>
      </c>
      <c r="G2269" s="228"/>
      <c r="H2269" s="3" t="s">
        <v>179</v>
      </c>
      <c r="I2269" s="242">
        <f>E2269*C2261</f>
        <v>0</v>
      </c>
      <c r="J2269" s="10" t="s">
        <v>61</v>
      </c>
      <c r="K2269" s="15">
        <f t="shared" si="41"/>
        <v>0</v>
      </c>
      <c r="N2269" t="s">
        <v>1969</v>
      </c>
      <c r="R2269">
        <v>2268</v>
      </c>
    </row>
    <row r="2270" spans="1:18" ht="16.5" thickTop="1" thickBot="1" x14ac:dyDescent="0.3">
      <c r="A2270" s="235">
        <v>625</v>
      </c>
      <c r="B2270" s="32" t="s">
        <v>2370</v>
      </c>
      <c r="C2270" s="241">
        <v>100</v>
      </c>
      <c r="D2270" s="7" t="s">
        <v>179</v>
      </c>
      <c r="E2270" s="115">
        <f>G2270*C2260</f>
        <v>0</v>
      </c>
      <c r="F2270" s="3" t="s">
        <v>179</v>
      </c>
      <c r="G2270" s="228"/>
      <c r="H2270" s="3" t="s">
        <v>179</v>
      </c>
      <c r="I2270" s="242">
        <f>E2270*C2261</f>
        <v>0</v>
      </c>
      <c r="J2270" s="10" t="s">
        <v>61</v>
      </c>
      <c r="K2270" s="15">
        <f t="shared" si="41"/>
        <v>0</v>
      </c>
      <c r="N2270" t="s">
        <v>1969</v>
      </c>
      <c r="R2270">
        <v>2269</v>
      </c>
    </row>
    <row r="2271" spans="1:18" ht="16.5" thickTop="1" thickBot="1" x14ac:dyDescent="0.3">
      <c r="A2271" s="235">
        <v>626</v>
      </c>
      <c r="B2271" s="32" t="s">
        <v>2372</v>
      </c>
      <c r="C2271" s="241">
        <v>100</v>
      </c>
      <c r="D2271" s="7" t="s">
        <v>179</v>
      </c>
      <c r="E2271" s="115">
        <f>G2271*C2260</f>
        <v>0</v>
      </c>
      <c r="F2271" s="3" t="s">
        <v>179</v>
      </c>
      <c r="G2271" s="228"/>
      <c r="H2271" s="3" t="s">
        <v>179</v>
      </c>
      <c r="I2271" s="242">
        <f>E2271*C2261</f>
        <v>0</v>
      </c>
      <c r="J2271" s="10" t="s">
        <v>61</v>
      </c>
      <c r="K2271" s="15">
        <f t="shared" si="41"/>
        <v>0</v>
      </c>
      <c r="N2271" t="s">
        <v>1969</v>
      </c>
      <c r="R2271">
        <v>2270</v>
      </c>
    </row>
    <row r="2272" spans="1:18" ht="16.5" thickTop="1" thickBot="1" x14ac:dyDescent="0.3">
      <c r="A2272" s="235">
        <v>639</v>
      </c>
      <c r="B2272" s="32" t="s">
        <v>2430</v>
      </c>
      <c r="C2272" s="241">
        <v>100</v>
      </c>
      <c r="D2272" s="7" t="s">
        <v>179</v>
      </c>
      <c r="E2272" s="115">
        <f>G2272*C2260</f>
        <v>0</v>
      </c>
      <c r="F2272" s="3" t="s">
        <v>179</v>
      </c>
      <c r="G2272" s="228"/>
      <c r="H2272" s="3" t="s">
        <v>179</v>
      </c>
      <c r="I2272" s="242">
        <f>E2272*C2261</f>
        <v>0</v>
      </c>
      <c r="J2272" s="10" t="s">
        <v>61</v>
      </c>
      <c r="K2272" s="15">
        <f t="shared" si="41"/>
        <v>0</v>
      </c>
      <c r="N2272" t="s">
        <v>1969</v>
      </c>
      <c r="R2272">
        <v>2271</v>
      </c>
    </row>
    <row r="2273" spans="1:18" ht="16.5" thickTop="1" thickBot="1" x14ac:dyDescent="0.3">
      <c r="A2273" s="243">
        <v>628</v>
      </c>
      <c r="B2273" s="244" t="s">
        <v>2377</v>
      </c>
      <c r="C2273" s="241">
        <v>100</v>
      </c>
      <c r="D2273" s="7" t="s">
        <v>179</v>
      </c>
      <c r="E2273" s="115">
        <f>G2273*C2260</f>
        <v>8</v>
      </c>
      <c r="F2273" s="3" t="s">
        <v>179</v>
      </c>
      <c r="G2273" s="228">
        <v>0.8</v>
      </c>
      <c r="H2273" s="3" t="s">
        <v>179</v>
      </c>
      <c r="I2273" s="242">
        <f>E2273*C2261</f>
        <v>1600</v>
      </c>
      <c r="J2273" s="10" t="s">
        <v>61</v>
      </c>
      <c r="K2273" s="15">
        <f t="shared" si="41"/>
        <v>16</v>
      </c>
      <c r="N2273" t="s">
        <v>1969</v>
      </c>
      <c r="R2273">
        <v>2272</v>
      </c>
    </row>
    <row r="2274" spans="1:18" ht="16.5" thickTop="1" thickBot="1" x14ac:dyDescent="0.3">
      <c r="A2274" s="1">
        <v>629</v>
      </c>
      <c r="B2274" t="s">
        <v>2379</v>
      </c>
      <c r="C2274" s="241">
        <v>100</v>
      </c>
      <c r="D2274" s="7" t="s">
        <v>179</v>
      </c>
      <c r="E2274" s="115">
        <f>G2274*C2260</f>
        <v>0</v>
      </c>
      <c r="F2274" s="3" t="s">
        <v>179</v>
      </c>
      <c r="G2274" s="228"/>
      <c r="H2274" s="3" t="s">
        <v>179</v>
      </c>
      <c r="I2274" s="242">
        <f>E2274*C2261</f>
        <v>0</v>
      </c>
      <c r="J2274" s="10" t="s">
        <v>61</v>
      </c>
      <c r="K2274" s="15">
        <f t="shared" si="41"/>
        <v>0</v>
      </c>
      <c r="N2274" t="s">
        <v>1969</v>
      </c>
      <c r="R2274">
        <v>2273</v>
      </c>
    </row>
    <row r="2275" spans="1:18" ht="16.5" thickTop="1" thickBot="1" x14ac:dyDescent="0.3">
      <c r="A2275" s="1">
        <v>630</v>
      </c>
      <c r="B2275" t="s">
        <v>2381</v>
      </c>
      <c r="C2275" s="241">
        <v>100</v>
      </c>
      <c r="D2275" s="7" t="s">
        <v>179</v>
      </c>
      <c r="E2275" s="115">
        <f>G2275*C2260</f>
        <v>0</v>
      </c>
      <c r="F2275" s="3" t="s">
        <v>179</v>
      </c>
      <c r="G2275" s="228"/>
      <c r="H2275" s="3" t="s">
        <v>179</v>
      </c>
      <c r="I2275" s="242">
        <f>E2275*C2261</f>
        <v>0</v>
      </c>
      <c r="J2275" s="10" t="s">
        <v>61</v>
      </c>
      <c r="K2275" s="15">
        <f t="shared" si="41"/>
        <v>0</v>
      </c>
      <c r="N2275" t="s">
        <v>1969</v>
      </c>
      <c r="R2275">
        <v>2274</v>
      </c>
    </row>
    <row r="2276" spans="1:18" ht="16.5" thickTop="1" thickBot="1" x14ac:dyDescent="0.3">
      <c r="A2276" s="1">
        <v>631</v>
      </c>
      <c r="B2276" t="s">
        <v>2383</v>
      </c>
      <c r="C2276" s="241">
        <v>100</v>
      </c>
      <c r="D2276" s="7" t="s">
        <v>179</v>
      </c>
      <c r="E2276" s="115">
        <f>G2276*C2260</f>
        <v>0</v>
      </c>
      <c r="F2276" s="3" t="s">
        <v>179</v>
      </c>
      <c r="G2276" s="228"/>
      <c r="H2276" s="3" t="s">
        <v>179</v>
      </c>
      <c r="I2276" s="242">
        <f>E2276*C2261</f>
        <v>0</v>
      </c>
      <c r="J2276" s="10" t="s">
        <v>61</v>
      </c>
      <c r="K2276" s="15">
        <f t="shared" si="41"/>
        <v>0</v>
      </c>
      <c r="N2276" t="s">
        <v>1969</v>
      </c>
      <c r="R2276">
        <v>2275</v>
      </c>
    </row>
    <row r="2277" spans="1:18" ht="16.5" thickTop="1" thickBot="1" x14ac:dyDescent="0.3">
      <c r="A2277" s="1">
        <v>632</v>
      </c>
      <c r="B2277" t="s">
        <v>2385</v>
      </c>
      <c r="C2277" s="241">
        <v>100</v>
      </c>
      <c r="D2277" s="7" t="s">
        <v>179</v>
      </c>
      <c r="E2277" s="115">
        <f>G2277*C2260</f>
        <v>0</v>
      </c>
      <c r="F2277" s="3" t="s">
        <v>179</v>
      </c>
      <c r="G2277" s="228"/>
      <c r="H2277" s="3" t="s">
        <v>179</v>
      </c>
      <c r="I2277" s="242">
        <f>E2277*C2261</f>
        <v>0</v>
      </c>
      <c r="J2277" s="10" t="s">
        <v>61</v>
      </c>
      <c r="K2277" s="15">
        <f t="shared" si="41"/>
        <v>0</v>
      </c>
      <c r="N2277" t="s">
        <v>1969</v>
      </c>
      <c r="R2277">
        <v>2276</v>
      </c>
    </row>
    <row r="2278" spans="1:18" ht="16.5" thickTop="1" thickBot="1" x14ac:dyDescent="0.3">
      <c r="A2278" s="235">
        <v>633</v>
      </c>
      <c r="B2278" s="32" t="s">
        <v>2387</v>
      </c>
      <c r="C2278" s="241">
        <v>100</v>
      </c>
      <c r="D2278" s="7" t="s">
        <v>179</v>
      </c>
      <c r="E2278" s="115">
        <f>G2278*C2260</f>
        <v>0</v>
      </c>
      <c r="F2278" s="3" t="s">
        <v>179</v>
      </c>
      <c r="G2278" s="228"/>
      <c r="H2278" s="3" t="s">
        <v>179</v>
      </c>
      <c r="I2278" s="242">
        <f>E2278*C2261</f>
        <v>0</v>
      </c>
      <c r="J2278" s="10" t="s">
        <v>61</v>
      </c>
      <c r="K2278" s="15">
        <f t="shared" si="41"/>
        <v>0</v>
      </c>
      <c r="N2278" t="s">
        <v>1969</v>
      </c>
      <c r="R2278">
        <v>2277</v>
      </c>
    </row>
    <row r="2279" spans="1:18" ht="16.5" thickTop="1" thickBot="1" x14ac:dyDescent="0.3">
      <c r="A2279" s="235">
        <v>634</v>
      </c>
      <c r="B2279" s="32" t="s">
        <v>2389</v>
      </c>
      <c r="C2279" s="241">
        <v>100</v>
      </c>
      <c r="D2279" s="7" t="s">
        <v>179</v>
      </c>
      <c r="E2279" s="115">
        <f>G2279*C2260</f>
        <v>0</v>
      </c>
      <c r="F2279" s="3" t="s">
        <v>179</v>
      </c>
      <c r="G2279" s="247"/>
      <c r="H2279" s="3" t="s">
        <v>179</v>
      </c>
      <c r="I2279" s="242">
        <f>E2279*C2261</f>
        <v>0</v>
      </c>
      <c r="J2279" s="10" t="s">
        <v>61</v>
      </c>
      <c r="K2279" s="15">
        <f t="shared" si="41"/>
        <v>0</v>
      </c>
      <c r="N2279" t="s">
        <v>1969</v>
      </c>
      <c r="R2279">
        <v>2278</v>
      </c>
    </row>
    <row r="2280" spans="1:18" ht="15.75" thickTop="1" x14ac:dyDescent="0.25">
      <c r="B2280" t="s">
        <v>180</v>
      </c>
      <c r="D2280" s="7"/>
      <c r="E2280" s="248">
        <f>G2280*C2260</f>
        <v>0</v>
      </c>
      <c r="F2280" s="7"/>
      <c r="G2280" s="249"/>
      <c r="H2280" s="3"/>
      <c r="I2280" s="2"/>
      <c r="J2280" s="6"/>
      <c r="K2280" s="8">
        <f>C2261-SUM(K2264:K2279)</f>
        <v>168</v>
      </c>
      <c r="N2280" t="s">
        <v>1969</v>
      </c>
      <c r="R2280">
        <v>2279</v>
      </c>
    </row>
    <row r="2281" spans="1:18" ht="13.5" thickBot="1" x14ac:dyDescent="0.25">
      <c r="A2281" s="34"/>
      <c r="B2281" s="13"/>
      <c r="C2281" s="13"/>
      <c r="D2281" s="13"/>
      <c r="E2281" s="13"/>
      <c r="F2281" s="13"/>
      <c r="G2281" s="13"/>
      <c r="H2281" s="13"/>
      <c r="I2281" s="13"/>
      <c r="J2281" s="13"/>
      <c r="K2281" s="13"/>
      <c r="L2281" s="13"/>
      <c r="N2281" t="s">
        <v>1969</v>
      </c>
      <c r="R2281">
        <v>2280</v>
      </c>
    </row>
    <row r="2282" spans="1:18" ht="17.25" thickTop="1" thickBot="1" x14ac:dyDescent="0.3">
      <c r="A2282" s="215">
        <v>198</v>
      </c>
      <c r="B2282" s="30"/>
      <c r="G2282" t="s">
        <v>333</v>
      </c>
      <c r="J2282" s="105">
        <v>25</v>
      </c>
      <c r="K2282" t="s">
        <v>334</v>
      </c>
      <c r="L2282" s="79">
        <f>J2282/C2283</f>
        <v>2.5</v>
      </c>
      <c r="N2282" t="s">
        <v>1969</v>
      </c>
      <c r="O2282" t="s">
        <v>2807</v>
      </c>
      <c r="R2282">
        <v>2281</v>
      </c>
    </row>
    <row r="2283" spans="1:18" ht="16.5" thickTop="1" thickBot="1" x14ac:dyDescent="0.25">
      <c r="A2283" s="1">
        <f>A2282</f>
        <v>198</v>
      </c>
      <c r="B2283" s="245" t="s">
        <v>2443</v>
      </c>
      <c r="C2283" s="240">
        <v>10</v>
      </c>
      <c r="D2283" t="s">
        <v>63</v>
      </c>
      <c r="G2283" t="s">
        <v>332</v>
      </c>
      <c r="J2283">
        <f>C2284/(J2282/C2283)</f>
        <v>80</v>
      </c>
      <c r="K2283" s="107"/>
      <c r="N2283" t="s">
        <v>1969</v>
      </c>
      <c r="O2283" t="s">
        <v>2807</v>
      </c>
      <c r="R2283">
        <v>2282</v>
      </c>
    </row>
    <row r="2284" spans="1:18" ht="14.25" thickTop="1" thickBot="1" x14ac:dyDescent="0.25">
      <c r="B2284" t="s">
        <v>55</v>
      </c>
      <c r="C2284" s="106">
        <v>200</v>
      </c>
      <c r="D2284" t="s">
        <v>334</v>
      </c>
      <c r="K2284" s="108"/>
      <c r="N2284" t="s">
        <v>1969</v>
      </c>
      <c r="O2284" t="s">
        <v>2807</v>
      </c>
      <c r="R2284">
        <v>2283</v>
      </c>
    </row>
    <row r="2285" spans="1:18" ht="13.5" thickTop="1" x14ac:dyDescent="0.2">
      <c r="N2285" t="s">
        <v>1969</v>
      </c>
      <c r="O2285" t="s">
        <v>2807</v>
      </c>
      <c r="R2285">
        <v>2284</v>
      </c>
    </row>
    <row r="2286" spans="1:18" x14ac:dyDescent="0.2">
      <c r="C2286" s="487"/>
      <c r="D2286" s="488"/>
      <c r="E2286" s="493" t="s">
        <v>285</v>
      </c>
      <c r="F2286" s="487"/>
      <c r="G2286" s="490" t="s">
        <v>286</v>
      </c>
      <c r="H2286" s="491"/>
      <c r="I2286" s="20" t="s">
        <v>287</v>
      </c>
      <c r="J2286" s="21"/>
      <c r="K2286" s="39" t="s">
        <v>288</v>
      </c>
      <c r="N2286" t="s">
        <v>1969</v>
      </c>
      <c r="O2286" t="s">
        <v>2807</v>
      </c>
      <c r="R2286">
        <v>2285</v>
      </c>
    </row>
    <row r="2287" spans="1:18" ht="15.75" thickBot="1" x14ac:dyDescent="0.3">
      <c r="A2287" s="226">
        <v>619</v>
      </c>
      <c r="B2287" s="227" t="s">
        <v>2359</v>
      </c>
      <c r="C2287" s="241">
        <v>100</v>
      </c>
      <c r="D2287" s="7" t="s">
        <v>179</v>
      </c>
      <c r="E2287" s="115">
        <f>G2287*C2283</f>
        <v>8</v>
      </c>
      <c r="F2287" s="3" t="s">
        <v>179</v>
      </c>
      <c r="G2287" s="228">
        <v>0.8</v>
      </c>
      <c r="H2287" s="3" t="s">
        <v>179</v>
      </c>
      <c r="I2287" s="242">
        <f>E2287*C2284</f>
        <v>1600</v>
      </c>
      <c r="J2287" s="10" t="s">
        <v>61</v>
      </c>
      <c r="K2287" s="15">
        <f t="shared" ref="K2287:K2302" si="42">I2287/C2287</f>
        <v>16</v>
      </c>
      <c r="N2287" t="s">
        <v>1969</v>
      </c>
      <c r="O2287" t="s">
        <v>2807</v>
      </c>
      <c r="R2287">
        <v>2286</v>
      </c>
    </row>
    <row r="2288" spans="1:18" ht="16.5" thickTop="1" thickBot="1" x14ac:dyDescent="0.3">
      <c r="A2288" s="1">
        <v>620</v>
      </c>
      <c r="B2288" t="s">
        <v>2361</v>
      </c>
      <c r="C2288" s="241">
        <v>100</v>
      </c>
      <c r="D2288" s="7" t="s">
        <v>179</v>
      </c>
      <c r="E2288" s="115">
        <f>G2288*C2283</f>
        <v>0</v>
      </c>
      <c r="F2288" s="3" t="s">
        <v>179</v>
      </c>
      <c r="G2288" s="228"/>
      <c r="H2288" s="3" t="s">
        <v>179</v>
      </c>
      <c r="I2288" s="242">
        <f>E2288*C2284</f>
        <v>0</v>
      </c>
      <c r="J2288" s="10" t="s">
        <v>61</v>
      </c>
      <c r="K2288" s="15">
        <f t="shared" si="42"/>
        <v>0</v>
      </c>
      <c r="N2288" t="s">
        <v>1969</v>
      </c>
      <c r="O2288" t="s">
        <v>2807</v>
      </c>
      <c r="R2288">
        <v>2287</v>
      </c>
    </row>
    <row r="2289" spans="1:18" ht="16.5" thickTop="1" thickBot="1" x14ac:dyDescent="0.3">
      <c r="A2289" s="1">
        <v>621</v>
      </c>
      <c r="B2289" t="s">
        <v>2363</v>
      </c>
      <c r="C2289" s="241">
        <v>100</v>
      </c>
      <c r="D2289" s="7" t="s">
        <v>179</v>
      </c>
      <c r="E2289" s="115">
        <f>G2289*C2283</f>
        <v>0</v>
      </c>
      <c r="F2289" s="3" t="s">
        <v>179</v>
      </c>
      <c r="G2289" s="228"/>
      <c r="H2289" s="3" t="s">
        <v>179</v>
      </c>
      <c r="I2289" s="242">
        <f>E2289*C2284</f>
        <v>0</v>
      </c>
      <c r="J2289" s="10" t="s">
        <v>61</v>
      </c>
      <c r="K2289" s="15">
        <f t="shared" si="42"/>
        <v>0</v>
      </c>
      <c r="N2289" t="s">
        <v>1969</v>
      </c>
      <c r="O2289" t="s">
        <v>2807</v>
      </c>
      <c r="R2289">
        <v>2288</v>
      </c>
    </row>
    <row r="2290" spans="1:18" ht="16.5" thickTop="1" thickBot="1" x14ac:dyDescent="0.3">
      <c r="A2290" s="1">
        <v>622</v>
      </c>
      <c r="B2290" t="s">
        <v>2364</v>
      </c>
      <c r="C2290" s="241">
        <v>100</v>
      </c>
      <c r="D2290" s="7" t="s">
        <v>179</v>
      </c>
      <c r="E2290" s="115">
        <f>G2290*C2283</f>
        <v>0</v>
      </c>
      <c r="F2290" s="3" t="s">
        <v>179</v>
      </c>
      <c r="G2290" s="228"/>
      <c r="H2290" s="3" t="s">
        <v>179</v>
      </c>
      <c r="I2290" s="242">
        <f>E2290*C2284</f>
        <v>0</v>
      </c>
      <c r="J2290" s="10" t="s">
        <v>61</v>
      </c>
      <c r="K2290" s="15">
        <f t="shared" si="42"/>
        <v>0</v>
      </c>
      <c r="N2290" t="s">
        <v>1969</v>
      </c>
      <c r="O2290" t="s">
        <v>2807</v>
      </c>
      <c r="R2290">
        <v>2289</v>
      </c>
    </row>
    <row r="2291" spans="1:18" ht="16.5" thickTop="1" thickBot="1" x14ac:dyDescent="0.3">
      <c r="A2291" s="1">
        <v>623</v>
      </c>
      <c r="B2291" t="s">
        <v>2366</v>
      </c>
      <c r="C2291" s="241">
        <v>100</v>
      </c>
      <c r="D2291" s="7" t="s">
        <v>179</v>
      </c>
      <c r="E2291" s="115">
        <f>G2291*C2283</f>
        <v>0</v>
      </c>
      <c r="F2291" s="3" t="s">
        <v>179</v>
      </c>
      <c r="G2291" s="228"/>
      <c r="H2291" s="3" t="s">
        <v>179</v>
      </c>
      <c r="I2291" s="242"/>
      <c r="J2291" s="10" t="s">
        <v>61</v>
      </c>
      <c r="K2291" s="15">
        <f t="shared" si="42"/>
        <v>0</v>
      </c>
      <c r="N2291" t="s">
        <v>1969</v>
      </c>
      <c r="O2291" t="s">
        <v>2807</v>
      </c>
      <c r="R2291">
        <v>2290</v>
      </c>
    </row>
    <row r="2292" spans="1:18" ht="16.5" thickTop="1" thickBot="1" x14ac:dyDescent="0.3">
      <c r="A2292" s="1">
        <v>624</v>
      </c>
      <c r="B2292" t="s">
        <v>2368</v>
      </c>
      <c r="C2292" s="241">
        <v>100</v>
      </c>
      <c r="D2292" s="7" t="s">
        <v>179</v>
      </c>
      <c r="E2292" s="115">
        <f>G2292*C2283</f>
        <v>0</v>
      </c>
      <c r="F2292" s="3" t="s">
        <v>179</v>
      </c>
      <c r="G2292" s="228"/>
      <c r="H2292" s="3" t="s">
        <v>179</v>
      </c>
      <c r="I2292" s="242">
        <f>E2292*C2284</f>
        <v>0</v>
      </c>
      <c r="J2292" s="10" t="s">
        <v>61</v>
      </c>
      <c r="K2292" s="15">
        <f t="shared" si="42"/>
        <v>0</v>
      </c>
      <c r="N2292" t="s">
        <v>1969</v>
      </c>
      <c r="O2292" t="s">
        <v>2807</v>
      </c>
      <c r="R2292">
        <v>2291</v>
      </c>
    </row>
    <row r="2293" spans="1:18" ht="16.5" thickTop="1" thickBot="1" x14ac:dyDescent="0.3">
      <c r="A2293" s="235">
        <v>625</v>
      </c>
      <c r="B2293" s="32" t="s">
        <v>2370</v>
      </c>
      <c r="C2293" s="241">
        <v>100</v>
      </c>
      <c r="D2293" s="7" t="s">
        <v>179</v>
      </c>
      <c r="E2293" s="115">
        <f>G2293*C2283</f>
        <v>0</v>
      </c>
      <c r="F2293" s="3" t="s">
        <v>179</v>
      </c>
      <c r="G2293" s="228"/>
      <c r="H2293" s="3" t="s">
        <v>179</v>
      </c>
      <c r="I2293" s="242">
        <f>E2293*C2284</f>
        <v>0</v>
      </c>
      <c r="J2293" s="10" t="s">
        <v>61</v>
      </c>
      <c r="K2293" s="15">
        <f t="shared" si="42"/>
        <v>0</v>
      </c>
      <c r="N2293" t="s">
        <v>1969</v>
      </c>
      <c r="O2293" t="s">
        <v>2807</v>
      </c>
      <c r="R2293">
        <v>2292</v>
      </c>
    </row>
    <row r="2294" spans="1:18" ht="16.5" thickTop="1" thickBot="1" x14ac:dyDescent="0.3">
      <c r="A2294" s="243">
        <v>626</v>
      </c>
      <c r="B2294" s="244" t="s">
        <v>2372</v>
      </c>
      <c r="C2294" s="241">
        <v>100</v>
      </c>
      <c r="D2294" s="7" t="s">
        <v>179</v>
      </c>
      <c r="E2294" s="115">
        <f>G2294*C2283</f>
        <v>8</v>
      </c>
      <c r="F2294" s="3" t="s">
        <v>179</v>
      </c>
      <c r="G2294" s="228">
        <v>0.8</v>
      </c>
      <c r="H2294" s="3" t="s">
        <v>179</v>
      </c>
      <c r="I2294" s="242">
        <f>E2294*C2284</f>
        <v>1600</v>
      </c>
      <c r="J2294" s="10" t="s">
        <v>61</v>
      </c>
      <c r="K2294" s="15">
        <f t="shared" si="42"/>
        <v>16</v>
      </c>
      <c r="N2294" t="s">
        <v>1969</v>
      </c>
      <c r="O2294" t="s">
        <v>2807</v>
      </c>
      <c r="R2294">
        <v>2293</v>
      </c>
    </row>
    <row r="2295" spans="1:18" ht="16.5" thickTop="1" thickBot="1" x14ac:dyDescent="0.3">
      <c r="A2295" s="235">
        <v>639</v>
      </c>
      <c r="B2295" s="32" t="s">
        <v>2430</v>
      </c>
      <c r="C2295" s="241">
        <v>100</v>
      </c>
      <c r="D2295" s="7" t="s">
        <v>179</v>
      </c>
      <c r="E2295" s="115">
        <f>G2295*C2283</f>
        <v>0</v>
      </c>
      <c r="F2295" s="3" t="s">
        <v>179</v>
      </c>
      <c r="G2295" s="228"/>
      <c r="H2295" s="3" t="s">
        <v>179</v>
      </c>
      <c r="I2295" s="242">
        <f>E2295*C2284</f>
        <v>0</v>
      </c>
      <c r="J2295" s="10" t="s">
        <v>61</v>
      </c>
      <c r="K2295" s="15">
        <f t="shared" si="42"/>
        <v>0</v>
      </c>
      <c r="N2295" t="s">
        <v>1969</v>
      </c>
      <c r="O2295" t="s">
        <v>2807</v>
      </c>
      <c r="R2295">
        <v>2294</v>
      </c>
    </row>
    <row r="2296" spans="1:18" ht="16.5" thickTop="1" thickBot="1" x14ac:dyDescent="0.3">
      <c r="A2296" s="1">
        <v>628</v>
      </c>
      <c r="B2296" t="s">
        <v>2377</v>
      </c>
      <c r="C2296" s="241">
        <v>100</v>
      </c>
      <c r="D2296" s="7" t="s">
        <v>179</v>
      </c>
      <c r="E2296" s="115">
        <f>G2296*C2283</f>
        <v>0</v>
      </c>
      <c r="F2296" s="3" t="s">
        <v>179</v>
      </c>
      <c r="G2296" s="228"/>
      <c r="H2296" s="3" t="s">
        <v>179</v>
      </c>
      <c r="I2296" s="242">
        <f>E2296*C2284</f>
        <v>0</v>
      </c>
      <c r="J2296" s="10" t="s">
        <v>61</v>
      </c>
      <c r="K2296" s="15">
        <f t="shared" si="42"/>
        <v>0</v>
      </c>
      <c r="N2296" t="s">
        <v>1969</v>
      </c>
      <c r="O2296" t="s">
        <v>2807</v>
      </c>
      <c r="R2296">
        <v>2295</v>
      </c>
    </row>
    <row r="2297" spans="1:18" ht="16.5" thickTop="1" thickBot="1" x14ac:dyDescent="0.3">
      <c r="A2297" s="1">
        <v>629</v>
      </c>
      <c r="B2297" t="s">
        <v>2379</v>
      </c>
      <c r="C2297" s="241">
        <v>100</v>
      </c>
      <c r="D2297" s="7" t="s">
        <v>179</v>
      </c>
      <c r="E2297" s="115">
        <f>G2297*C2283</f>
        <v>0</v>
      </c>
      <c r="F2297" s="3" t="s">
        <v>179</v>
      </c>
      <c r="G2297" s="228"/>
      <c r="H2297" s="3" t="s">
        <v>179</v>
      </c>
      <c r="I2297" s="242">
        <f>E2297*C2284</f>
        <v>0</v>
      </c>
      <c r="J2297" s="10" t="s">
        <v>61</v>
      </c>
      <c r="K2297" s="15">
        <f t="shared" si="42"/>
        <v>0</v>
      </c>
      <c r="N2297" t="s">
        <v>1969</v>
      </c>
      <c r="O2297" t="s">
        <v>2807</v>
      </c>
      <c r="R2297">
        <v>2296</v>
      </c>
    </row>
    <row r="2298" spans="1:18" ht="16.5" thickTop="1" thickBot="1" x14ac:dyDescent="0.3">
      <c r="A2298" s="1">
        <v>630</v>
      </c>
      <c r="B2298" t="s">
        <v>2381</v>
      </c>
      <c r="C2298" s="241">
        <v>100</v>
      </c>
      <c r="D2298" s="7" t="s">
        <v>179</v>
      </c>
      <c r="E2298" s="115">
        <f>G2298*C2283</f>
        <v>0</v>
      </c>
      <c r="F2298" s="3" t="s">
        <v>179</v>
      </c>
      <c r="G2298" s="228"/>
      <c r="H2298" s="3" t="s">
        <v>179</v>
      </c>
      <c r="I2298" s="242">
        <f>E2298*C2284</f>
        <v>0</v>
      </c>
      <c r="J2298" s="10" t="s">
        <v>61</v>
      </c>
      <c r="K2298" s="15">
        <f t="shared" si="42"/>
        <v>0</v>
      </c>
      <c r="N2298" t="s">
        <v>1969</v>
      </c>
      <c r="O2298" t="s">
        <v>2807</v>
      </c>
      <c r="R2298">
        <v>2297</v>
      </c>
    </row>
    <row r="2299" spans="1:18" ht="16.5" thickTop="1" thickBot="1" x14ac:dyDescent="0.3">
      <c r="A2299" s="1">
        <v>631</v>
      </c>
      <c r="B2299" t="s">
        <v>2383</v>
      </c>
      <c r="C2299" s="241">
        <v>100</v>
      </c>
      <c r="D2299" s="7" t="s">
        <v>179</v>
      </c>
      <c r="E2299" s="115">
        <f>G2299*C2283</f>
        <v>0</v>
      </c>
      <c r="F2299" s="3" t="s">
        <v>179</v>
      </c>
      <c r="G2299" s="228"/>
      <c r="H2299" s="3" t="s">
        <v>179</v>
      </c>
      <c r="I2299" s="242">
        <f>E2299*C2284</f>
        <v>0</v>
      </c>
      <c r="J2299" s="10" t="s">
        <v>61</v>
      </c>
      <c r="K2299" s="15">
        <f t="shared" si="42"/>
        <v>0</v>
      </c>
      <c r="N2299" t="s">
        <v>1969</v>
      </c>
      <c r="O2299" t="s">
        <v>2807</v>
      </c>
      <c r="R2299">
        <v>2298</v>
      </c>
    </row>
    <row r="2300" spans="1:18" ht="16.5" thickTop="1" thickBot="1" x14ac:dyDescent="0.3">
      <c r="A2300" s="1">
        <v>632</v>
      </c>
      <c r="B2300" t="s">
        <v>2385</v>
      </c>
      <c r="C2300" s="241">
        <v>100</v>
      </c>
      <c r="D2300" s="7" t="s">
        <v>179</v>
      </c>
      <c r="E2300" s="115">
        <f>G2300*C2283</f>
        <v>0</v>
      </c>
      <c r="F2300" s="3" t="s">
        <v>179</v>
      </c>
      <c r="G2300" s="228"/>
      <c r="H2300" s="3" t="s">
        <v>179</v>
      </c>
      <c r="I2300" s="242">
        <f>E2300*C2284</f>
        <v>0</v>
      </c>
      <c r="J2300" s="10" t="s">
        <v>61</v>
      </c>
      <c r="K2300" s="15">
        <f t="shared" si="42"/>
        <v>0</v>
      </c>
      <c r="N2300" t="s">
        <v>1969</v>
      </c>
      <c r="O2300" t="s">
        <v>2807</v>
      </c>
      <c r="R2300">
        <v>2299</v>
      </c>
    </row>
    <row r="2301" spans="1:18" ht="16.5" thickTop="1" thickBot="1" x14ac:dyDescent="0.3">
      <c r="A2301" s="235">
        <v>633</v>
      </c>
      <c r="B2301" s="32" t="s">
        <v>2387</v>
      </c>
      <c r="C2301" s="241">
        <v>100</v>
      </c>
      <c r="D2301" s="7" t="s">
        <v>179</v>
      </c>
      <c r="E2301" s="115">
        <f>G2301*C2283</f>
        <v>0</v>
      </c>
      <c r="F2301" s="3" t="s">
        <v>179</v>
      </c>
      <c r="G2301" s="228"/>
      <c r="H2301" s="3" t="s">
        <v>179</v>
      </c>
      <c r="I2301" s="242">
        <f>E2301*C2284</f>
        <v>0</v>
      </c>
      <c r="J2301" s="10" t="s">
        <v>61</v>
      </c>
      <c r="K2301" s="15">
        <f t="shared" si="42"/>
        <v>0</v>
      </c>
      <c r="N2301" t="s">
        <v>1969</v>
      </c>
      <c r="O2301" t="s">
        <v>2807</v>
      </c>
      <c r="R2301">
        <v>2300</v>
      </c>
    </row>
    <row r="2302" spans="1:18" ht="16.5" thickTop="1" thickBot="1" x14ac:dyDescent="0.3">
      <c r="A2302" s="235">
        <v>634</v>
      </c>
      <c r="B2302" s="32" t="s">
        <v>2389</v>
      </c>
      <c r="C2302" s="241">
        <v>100</v>
      </c>
      <c r="D2302" s="7" t="s">
        <v>179</v>
      </c>
      <c r="E2302" s="115">
        <f>G2302*C2283</f>
        <v>0</v>
      </c>
      <c r="F2302" s="3" t="s">
        <v>179</v>
      </c>
      <c r="G2302" s="247"/>
      <c r="H2302" s="3" t="s">
        <v>179</v>
      </c>
      <c r="I2302" s="242">
        <f>E2302*C2284</f>
        <v>0</v>
      </c>
      <c r="J2302" s="10" t="s">
        <v>61</v>
      </c>
      <c r="K2302" s="15">
        <f t="shared" si="42"/>
        <v>0</v>
      </c>
      <c r="N2302" t="s">
        <v>1969</v>
      </c>
      <c r="O2302" t="s">
        <v>2807</v>
      </c>
      <c r="R2302">
        <v>2301</v>
      </c>
    </row>
    <row r="2303" spans="1:18" ht="15.75" thickTop="1" x14ac:dyDescent="0.25">
      <c r="B2303" t="s">
        <v>180</v>
      </c>
      <c r="D2303" s="7"/>
      <c r="E2303" s="248">
        <f>G2303*C2283</f>
        <v>0</v>
      </c>
      <c r="F2303" s="7"/>
      <c r="G2303" s="249"/>
      <c r="H2303" s="3"/>
      <c r="I2303" s="2"/>
      <c r="J2303" s="6"/>
      <c r="K2303" s="8">
        <f>C2284-SUM(K2287:K2302)</f>
        <v>168</v>
      </c>
      <c r="N2303" t="s">
        <v>1969</v>
      </c>
      <c r="O2303" t="s">
        <v>2807</v>
      </c>
      <c r="R2303">
        <v>2302</v>
      </c>
    </row>
    <row r="2304" spans="1:18" ht="13.5" thickBot="1" x14ac:dyDescent="0.25">
      <c r="A2304" s="34"/>
      <c r="B2304" s="13"/>
      <c r="C2304" s="13"/>
      <c r="D2304" s="13"/>
      <c r="E2304" s="13"/>
      <c r="F2304" s="13"/>
      <c r="G2304" s="13"/>
      <c r="H2304" s="13"/>
      <c r="I2304" s="13"/>
      <c r="J2304" s="13"/>
      <c r="K2304" s="13"/>
      <c r="L2304" s="13"/>
      <c r="N2304" t="s">
        <v>1969</v>
      </c>
      <c r="O2304" t="s">
        <v>2807</v>
      </c>
      <c r="R2304">
        <v>2280</v>
      </c>
    </row>
    <row r="2305" spans="1:18" ht="17.25" thickTop="1" thickBot="1" x14ac:dyDescent="0.3">
      <c r="A2305" s="30">
        <v>199</v>
      </c>
      <c r="B2305" s="30"/>
      <c r="G2305" s="24" t="s">
        <v>2002</v>
      </c>
      <c r="J2305" s="33">
        <v>25</v>
      </c>
      <c r="K2305" t="s">
        <v>334</v>
      </c>
      <c r="L2305" s="79">
        <f>J2305/C2306</f>
        <v>2</v>
      </c>
      <c r="N2305" s="24" t="s">
        <v>1302</v>
      </c>
      <c r="R2305">
        <v>2303</v>
      </c>
    </row>
    <row r="2306" spans="1:18" ht="16.5" thickTop="1" thickBot="1" x14ac:dyDescent="0.25">
      <c r="A2306" s="1">
        <f>A2305</f>
        <v>199</v>
      </c>
      <c r="B2306" s="27" t="s">
        <v>2474</v>
      </c>
      <c r="C2306" s="9">
        <v>12.5</v>
      </c>
      <c r="D2306" t="s">
        <v>63</v>
      </c>
      <c r="G2306" s="24" t="s">
        <v>2475</v>
      </c>
      <c r="J2306">
        <f>C2307/(J2305/C2306)</f>
        <v>100</v>
      </c>
      <c r="K2306" s="11"/>
      <c r="N2306" s="24" t="s">
        <v>1302</v>
      </c>
      <c r="R2306">
        <v>2304</v>
      </c>
    </row>
    <row r="2307" spans="1:18" ht="14.25" thickTop="1" thickBot="1" x14ac:dyDescent="0.25">
      <c r="B2307" t="s">
        <v>55</v>
      </c>
      <c r="C2307" s="9">
        <v>200</v>
      </c>
      <c r="D2307" t="s">
        <v>53</v>
      </c>
      <c r="K2307" s="12"/>
      <c r="N2307" s="24" t="s">
        <v>1302</v>
      </c>
      <c r="R2307">
        <v>2305</v>
      </c>
    </row>
    <row r="2308" spans="1:18" ht="13.5" thickTop="1" x14ac:dyDescent="0.2">
      <c r="N2308" s="24" t="s">
        <v>1302</v>
      </c>
      <c r="R2308">
        <v>2306</v>
      </c>
    </row>
    <row r="2309" spans="1:18" x14ac:dyDescent="0.2">
      <c r="C2309" s="4" t="s">
        <v>56</v>
      </c>
      <c r="D2309" s="18"/>
      <c r="E2309" s="4" t="s">
        <v>69</v>
      </c>
      <c r="F2309" s="19"/>
      <c r="G2309" s="4" t="s">
        <v>70</v>
      </c>
      <c r="H2309" s="19"/>
      <c r="I2309" s="259" t="s">
        <v>181</v>
      </c>
      <c r="J2309" s="260" t="s">
        <v>2004</v>
      </c>
      <c r="K2309" s="22" t="s">
        <v>64</v>
      </c>
      <c r="N2309" s="24" t="s">
        <v>1302</v>
      </c>
      <c r="R2309">
        <v>2307</v>
      </c>
    </row>
    <row r="2310" spans="1:18" ht="15.75" thickBot="1" x14ac:dyDescent="0.3">
      <c r="A2310" s="1">
        <v>640</v>
      </c>
      <c r="B2310" s="24" t="s">
        <v>2449</v>
      </c>
      <c r="C2310" s="16">
        <v>100</v>
      </c>
      <c r="D2310" s="7" t="s">
        <v>59</v>
      </c>
      <c r="E2310" s="25">
        <f>$G2310*C2306</f>
        <v>2.5</v>
      </c>
      <c r="F2310" s="3" t="s">
        <v>59</v>
      </c>
      <c r="G2310" s="17">
        <v>0.2</v>
      </c>
      <c r="H2310" s="3" t="s">
        <v>59</v>
      </c>
      <c r="I2310" s="64">
        <f>E2310*C2307</f>
        <v>500</v>
      </c>
      <c r="J2310" s="65" t="s">
        <v>61</v>
      </c>
      <c r="K2310" s="8">
        <f>I2310/C2310</f>
        <v>5</v>
      </c>
      <c r="N2310" s="24" t="s">
        <v>1302</v>
      </c>
      <c r="R2310">
        <v>2308</v>
      </c>
    </row>
    <row r="2311" spans="1:18" ht="16.5" thickTop="1" thickBot="1" x14ac:dyDescent="0.3">
      <c r="A2311" s="1">
        <v>77</v>
      </c>
      <c r="B2311" s="24" t="s">
        <v>2450</v>
      </c>
      <c r="C2311" s="14">
        <v>100</v>
      </c>
      <c r="D2311" s="7" t="s">
        <v>59</v>
      </c>
      <c r="E2311" s="25">
        <f>$G2311*C2306</f>
        <v>2.5</v>
      </c>
      <c r="F2311" s="3" t="s">
        <v>59</v>
      </c>
      <c r="G2311" s="17">
        <v>0.2</v>
      </c>
      <c r="H2311" s="3" t="s">
        <v>59</v>
      </c>
      <c r="I2311" s="66">
        <f>E2311*C2307</f>
        <v>500</v>
      </c>
      <c r="J2311" s="10" t="s">
        <v>61</v>
      </c>
      <c r="K2311" s="8">
        <f>I2311/C2311</f>
        <v>5</v>
      </c>
      <c r="N2311" s="24" t="s">
        <v>1302</v>
      </c>
      <c r="R2311">
        <v>2309</v>
      </c>
    </row>
    <row r="2312" spans="1:18" ht="16.5" thickTop="1" thickBot="1" x14ac:dyDescent="0.3">
      <c r="A2312" s="1">
        <v>78</v>
      </c>
      <c r="B2312" s="78" t="s">
        <v>1259</v>
      </c>
      <c r="C2312" s="14">
        <v>200</v>
      </c>
      <c r="D2312" s="7" t="s">
        <v>59</v>
      </c>
      <c r="E2312" s="26">
        <f>$G2312*C2306</f>
        <v>1.25</v>
      </c>
      <c r="F2312" s="3" t="s">
        <v>59</v>
      </c>
      <c r="G2312" s="9">
        <v>0.1</v>
      </c>
      <c r="H2312" s="3" t="s">
        <v>59</v>
      </c>
      <c r="I2312" s="67">
        <f>E2312*C2307</f>
        <v>250</v>
      </c>
      <c r="J2312" s="60" t="s">
        <v>61</v>
      </c>
      <c r="K2312" s="15">
        <f>I2312/C2312</f>
        <v>1.25</v>
      </c>
      <c r="N2312" s="24" t="s">
        <v>1302</v>
      </c>
      <c r="R2312">
        <v>2310</v>
      </c>
    </row>
    <row r="2313" spans="1:18" ht="15.75" thickTop="1" x14ac:dyDescent="0.25">
      <c r="B2313" t="s">
        <v>180</v>
      </c>
      <c r="D2313" s="7"/>
      <c r="E2313" s="7"/>
      <c r="F2313" s="7"/>
      <c r="G2313" s="7"/>
      <c r="H2313" s="7"/>
      <c r="I2313" s="31"/>
      <c r="J2313" s="6"/>
      <c r="K2313" s="8">
        <f>C2307-SUM(K2310:K2312)</f>
        <v>188.75</v>
      </c>
      <c r="N2313" s="24" t="s">
        <v>1302</v>
      </c>
      <c r="R2313">
        <v>2311</v>
      </c>
    </row>
    <row r="2314" spans="1:18" ht="13.5" thickBot="1" x14ac:dyDescent="0.25">
      <c r="A2314" s="34"/>
      <c r="B2314" s="13"/>
      <c r="C2314" s="13"/>
      <c r="D2314" s="13"/>
      <c r="E2314" s="13"/>
      <c r="F2314" s="13"/>
      <c r="G2314" s="13"/>
      <c r="H2314" s="13"/>
      <c r="I2314" s="13"/>
      <c r="J2314" s="13"/>
      <c r="K2314" s="13"/>
      <c r="L2314" s="13"/>
      <c r="M2314" s="13"/>
      <c r="N2314" s="24" t="s">
        <v>1302</v>
      </c>
      <c r="O2314" s="13"/>
      <c r="P2314" s="13"/>
      <c r="Q2314" s="13"/>
      <c r="R2314">
        <v>2312</v>
      </c>
    </row>
    <row r="2315" spans="1:18" ht="17.25" thickTop="1" thickBot="1" x14ac:dyDescent="0.3">
      <c r="A2315" s="30">
        <v>200</v>
      </c>
      <c r="B2315" s="30"/>
      <c r="G2315" t="s">
        <v>333</v>
      </c>
      <c r="J2315" s="33">
        <v>25</v>
      </c>
      <c r="K2315" t="s">
        <v>334</v>
      </c>
      <c r="L2315" s="79">
        <f>J2315/C2316</f>
        <v>2</v>
      </c>
      <c r="N2315" s="24" t="s">
        <v>1302</v>
      </c>
      <c r="R2315">
        <v>2313</v>
      </c>
    </row>
    <row r="2316" spans="1:18" ht="16.5" thickTop="1" thickBot="1" x14ac:dyDescent="0.25">
      <c r="A2316" s="1">
        <f>A2315</f>
        <v>200</v>
      </c>
      <c r="B2316" s="27" t="s">
        <v>2448</v>
      </c>
      <c r="C2316" s="9">
        <v>12.5</v>
      </c>
      <c r="D2316" t="s">
        <v>63</v>
      </c>
      <c r="G2316" t="s">
        <v>332</v>
      </c>
      <c r="J2316">
        <f>C2317/(J2315/C2316)</f>
        <v>50</v>
      </c>
      <c r="K2316" s="11"/>
      <c r="N2316" s="24" t="s">
        <v>1302</v>
      </c>
      <c r="R2316">
        <v>2314</v>
      </c>
    </row>
    <row r="2317" spans="1:18" ht="14.25" thickTop="1" thickBot="1" x14ac:dyDescent="0.25">
      <c r="B2317" t="s">
        <v>55</v>
      </c>
      <c r="C2317" s="9">
        <v>100</v>
      </c>
      <c r="D2317" t="s">
        <v>53</v>
      </c>
      <c r="K2317" s="12"/>
      <c r="N2317" s="24" t="s">
        <v>1302</v>
      </c>
      <c r="R2317">
        <v>2315</v>
      </c>
    </row>
    <row r="2318" spans="1:18" ht="13.5" thickTop="1" x14ac:dyDescent="0.2">
      <c r="N2318" s="24" t="s">
        <v>1302</v>
      </c>
      <c r="R2318">
        <v>2316</v>
      </c>
    </row>
    <row r="2319" spans="1:18" x14ac:dyDescent="0.2">
      <c r="C2319" s="4" t="s">
        <v>56</v>
      </c>
      <c r="D2319" s="18"/>
      <c r="E2319" s="4" t="s">
        <v>69</v>
      </c>
      <c r="F2319" s="19"/>
      <c r="G2319" s="4" t="s">
        <v>70</v>
      </c>
      <c r="H2319" s="19"/>
      <c r="I2319" s="20" t="s">
        <v>60</v>
      </c>
      <c r="J2319" s="21" t="s">
        <v>62</v>
      </c>
      <c r="K2319" s="22" t="s">
        <v>64</v>
      </c>
      <c r="N2319" s="24" t="s">
        <v>1302</v>
      </c>
      <c r="R2319">
        <v>2317</v>
      </c>
    </row>
    <row r="2320" spans="1:18" ht="15.75" thickBot="1" x14ac:dyDescent="0.3">
      <c r="A2320" s="1">
        <v>640</v>
      </c>
      <c r="B2320" s="24" t="s">
        <v>2449</v>
      </c>
      <c r="C2320" s="16">
        <v>100</v>
      </c>
      <c r="D2320" s="7" t="s">
        <v>59</v>
      </c>
      <c r="E2320" s="25">
        <f>$G2320*C2316</f>
        <v>2.5</v>
      </c>
      <c r="F2320" s="3" t="s">
        <v>59</v>
      </c>
      <c r="G2320" s="17">
        <v>0.2</v>
      </c>
      <c r="H2320" s="3" t="s">
        <v>59</v>
      </c>
      <c r="I2320" s="64">
        <f>E2320*C2317</f>
        <v>250</v>
      </c>
      <c r="J2320" s="65" t="s">
        <v>61</v>
      </c>
      <c r="K2320" s="8">
        <f>I2320/C2320</f>
        <v>2.5</v>
      </c>
      <c r="N2320" s="24" t="s">
        <v>1302</v>
      </c>
      <c r="R2320">
        <v>2318</v>
      </c>
    </row>
    <row r="2321" spans="1:18" ht="16.5" thickTop="1" thickBot="1" x14ac:dyDescent="0.3">
      <c r="A2321" s="1">
        <v>377</v>
      </c>
      <c r="B2321" s="24" t="s">
        <v>569</v>
      </c>
      <c r="C2321" s="14">
        <v>400</v>
      </c>
      <c r="D2321" s="7" t="s">
        <v>59</v>
      </c>
      <c r="E2321" s="25">
        <f>$G2321*C2316</f>
        <v>2.5</v>
      </c>
      <c r="F2321" s="3" t="s">
        <v>59</v>
      </c>
      <c r="G2321" s="17">
        <v>0.2</v>
      </c>
      <c r="H2321" s="3" t="s">
        <v>59</v>
      </c>
      <c r="I2321" s="66">
        <f>E2321*C2317</f>
        <v>250</v>
      </c>
      <c r="J2321" s="10" t="s">
        <v>61</v>
      </c>
      <c r="K2321" s="8">
        <f>I2321/C2321</f>
        <v>0.625</v>
      </c>
      <c r="N2321" s="24" t="s">
        <v>1302</v>
      </c>
      <c r="R2321">
        <v>2319</v>
      </c>
    </row>
    <row r="2322" spans="1:18" ht="16.5" thickTop="1" thickBot="1" x14ac:dyDescent="0.3">
      <c r="A2322" s="1">
        <v>78</v>
      </c>
      <c r="B2322" s="78" t="s">
        <v>1259</v>
      </c>
      <c r="C2322" s="14">
        <v>200</v>
      </c>
      <c r="D2322" s="7" t="s">
        <v>59</v>
      </c>
      <c r="E2322" s="26">
        <f>$G2322*C2316</f>
        <v>1.25</v>
      </c>
      <c r="F2322" s="3" t="s">
        <v>59</v>
      </c>
      <c r="G2322" s="9">
        <v>0.1</v>
      </c>
      <c r="H2322" s="3" t="s">
        <v>59</v>
      </c>
      <c r="I2322" s="67">
        <f>E2322*C2317</f>
        <v>125</v>
      </c>
      <c r="J2322" s="60" t="s">
        <v>61</v>
      </c>
      <c r="K2322" s="15">
        <f>I2322/C2322</f>
        <v>0.625</v>
      </c>
      <c r="N2322" s="24" t="s">
        <v>1302</v>
      </c>
      <c r="R2322">
        <v>2320</v>
      </c>
    </row>
    <row r="2323" spans="1:18" ht="15.75" thickTop="1" x14ac:dyDescent="0.25">
      <c r="B2323" t="s">
        <v>180</v>
      </c>
      <c r="D2323" s="7"/>
      <c r="E2323" s="7"/>
      <c r="F2323" s="7"/>
      <c r="G2323" s="7"/>
      <c r="H2323" s="7"/>
      <c r="I2323" s="31"/>
      <c r="J2323" s="6"/>
      <c r="K2323" s="8">
        <f>C2317-SUM(K2320:K2322)</f>
        <v>96.25</v>
      </c>
      <c r="N2323" s="24" t="s">
        <v>1302</v>
      </c>
      <c r="R2323">
        <v>2321</v>
      </c>
    </row>
    <row r="2324" spans="1:18" ht="13.5" thickBot="1" x14ac:dyDescent="0.25">
      <c r="A2324" s="34"/>
      <c r="B2324" s="13"/>
      <c r="C2324" s="13"/>
      <c r="D2324" s="13"/>
      <c r="E2324" s="13"/>
      <c r="F2324" s="13"/>
      <c r="G2324" s="13"/>
      <c r="H2324" s="13"/>
      <c r="I2324" s="13"/>
      <c r="J2324" s="13"/>
      <c r="K2324" s="13"/>
      <c r="L2324" s="13"/>
      <c r="M2324" s="13"/>
      <c r="N2324" s="24" t="s">
        <v>1302</v>
      </c>
      <c r="O2324" s="13"/>
      <c r="P2324" s="13"/>
      <c r="Q2324" s="13"/>
      <c r="R2324">
        <v>2322</v>
      </c>
    </row>
    <row r="2325" spans="1:18" ht="17.25" thickTop="1" thickBot="1" x14ac:dyDescent="0.3">
      <c r="A2325" s="30">
        <v>201</v>
      </c>
      <c r="B2325" s="30"/>
      <c r="G2325" t="s">
        <v>333</v>
      </c>
      <c r="J2325" s="33">
        <v>25</v>
      </c>
      <c r="K2325" t="s">
        <v>334</v>
      </c>
      <c r="L2325" s="79">
        <f>J2325/C2326</f>
        <v>2</v>
      </c>
      <c r="N2325" s="24" t="s">
        <v>1302</v>
      </c>
      <c r="R2325">
        <v>2323</v>
      </c>
    </row>
    <row r="2326" spans="1:18" ht="16.5" thickTop="1" thickBot="1" x14ac:dyDescent="0.25">
      <c r="A2326" s="1">
        <f>A2325</f>
        <v>201</v>
      </c>
      <c r="B2326" s="27" t="s">
        <v>2451</v>
      </c>
      <c r="C2326" s="9">
        <v>12.5</v>
      </c>
      <c r="D2326" t="s">
        <v>63</v>
      </c>
      <c r="G2326" t="s">
        <v>332</v>
      </c>
      <c r="J2326">
        <f>C2327/(J2325/C2326)</f>
        <v>50</v>
      </c>
      <c r="K2326" s="11"/>
      <c r="N2326" s="24" t="s">
        <v>1302</v>
      </c>
      <c r="R2326">
        <v>2324</v>
      </c>
    </row>
    <row r="2327" spans="1:18" ht="14.25" thickTop="1" thickBot="1" x14ac:dyDescent="0.25">
      <c r="B2327" t="s">
        <v>55</v>
      </c>
      <c r="C2327" s="9">
        <v>100</v>
      </c>
      <c r="D2327" t="s">
        <v>53</v>
      </c>
      <c r="K2327" s="12"/>
      <c r="N2327" s="24" t="s">
        <v>1302</v>
      </c>
      <c r="R2327">
        <v>2325</v>
      </c>
    </row>
    <row r="2328" spans="1:18" ht="13.5" thickTop="1" x14ac:dyDescent="0.2">
      <c r="N2328" s="24" t="s">
        <v>1302</v>
      </c>
      <c r="R2328">
        <v>2326</v>
      </c>
    </row>
    <row r="2329" spans="1:18" x14ac:dyDescent="0.2">
      <c r="C2329" s="4" t="s">
        <v>56</v>
      </c>
      <c r="D2329" s="18"/>
      <c r="E2329" s="4" t="s">
        <v>69</v>
      </c>
      <c r="F2329" s="19"/>
      <c r="G2329" s="4" t="s">
        <v>70</v>
      </c>
      <c r="H2329" s="19"/>
      <c r="I2329" s="20" t="s">
        <v>60</v>
      </c>
      <c r="J2329" s="21" t="s">
        <v>62</v>
      </c>
      <c r="K2329" s="22" t="s">
        <v>64</v>
      </c>
      <c r="N2329" s="24" t="s">
        <v>1302</v>
      </c>
      <c r="R2329">
        <v>2327</v>
      </c>
    </row>
    <row r="2330" spans="1:18" ht="15.75" thickBot="1" x14ac:dyDescent="0.3">
      <c r="A2330" s="1">
        <v>72</v>
      </c>
      <c r="B2330" s="24" t="s">
        <v>630</v>
      </c>
      <c r="C2330" s="16">
        <v>100</v>
      </c>
      <c r="D2330" s="7" t="s">
        <v>59</v>
      </c>
      <c r="E2330" s="25">
        <f>$G2330*C2326</f>
        <v>2.5</v>
      </c>
      <c r="F2330" s="3" t="s">
        <v>59</v>
      </c>
      <c r="G2330" s="17">
        <v>0.2</v>
      </c>
      <c r="H2330" s="3" t="s">
        <v>59</v>
      </c>
      <c r="I2330" s="64">
        <f>E2330*C2327</f>
        <v>250</v>
      </c>
      <c r="J2330" s="65" t="s">
        <v>61</v>
      </c>
      <c r="K2330" s="8">
        <f>I2330/C2330</f>
        <v>2.5</v>
      </c>
      <c r="N2330" s="24" t="s">
        <v>1302</v>
      </c>
      <c r="R2330">
        <v>2328</v>
      </c>
    </row>
    <row r="2331" spans="1:18" ht="16.5" thickTop="1" thickBot="1" x14ac:dyDescent="0.3">
      <c r="A2331" s="1">
        <v>77</v>
      </c>
      <c r="B2331" s="24" t="s">
        <v>2450</v>
      </c>
      <c r="C2331" s="14">
        <v>100</v>
      </c>
      <c r="D2331" s="7" t="s">
        <v>59</v>
      </c>
      <c r="E2331" s="25">
        <f>$G2331*C2326</f>
        <v>2.5</v>
      </c>
      <c r="F2331" s="3" t="s">
        <v>59</v>
      </c>
      <c r="G2331" s="17">
        <v>0.2</v>
      </c>
      <c r="H2331" s="3" t="s">
        <v>59</v>
      </c>
      <c r="I2331" s="66">
        <f>E2331*C2327</f>
        <v>250</v>
      </c>
      <c r="J2331" s="10" t="s">
        <v>61</v>
      </c>
      <c r="K2331" s="8">
        <f>I2331/C2331</f>
        <v>2.5</v>
      </c>
      <c r="N2331" s="24" t="s">
        <v>1302</v>
      </c>
      <c r="R2331">
        <v>2329</v>
      </c>
    </row>
    <row r="2332" spans="1:18" ht="16.5" thickTop="1" thickBot="1" x14ac:dyDescent="0.3">
      <c r="A2332" s="1">
        <v>78</v>
      </c>
      <c r="B2332" s="78" t="s">
        <v>1259</v>
      </c>
      <c r="C2332" s="14">
        <v>200</v>
      </c>
      <c r="D2332" s="7" t="s">
        <v>59</v>
      </c>
      <c r="E2332" s="26">
        <f>$G2332*C2326</f>
        <v>1.25</v>
      </c>
      <c r="F2332" s="3" t="s">
        <v>59</v>
      </c>
      <c r="G2332" s="9">
        <v>0.1</v>
      </c>
      <c r="H2332" s="3" t="s">
        <v>59</v>
      </c>
      <c r="I2332" s="67">
        <f>E2332*C2327</f>
        <v>125</v>
      </c>
      <c r="J2332" s="60" t="s">
        <v>61</v>
      </c>
      <c r="K2332" s="15">
        <f>I2332/C2332</f>
        <v>0.625</v>
      </c>
      <c r="N2332" s="24" t="s">
        <v>1302</v>
      </c>
      <c r="R2332">
        <v>2330</v>
      </c>
    </row>
    <row r="2333" spans="1:18" ht="15.75" thickTop="1" x14ac:dyDescent="0.25">
      <c r="B2333" t="s">
        <v>180</v>
      </c>
      <c r="D2333" s="7"/>
      <c r="E2333" s="7"/>
      <c r="F2333" s="7"/>
      <c r="G2333" s="7"/>
      <c r="H2333" s="7"/>
      <c r="I2333" s="31"/>
      <c r="J2333" s="6"/>
      <c r="K2333" s="8">
        <f>C2327-SUM(K2330:K2332)</f>
        <v>94.375</v>
      </c>
      <c r="N2333" s="24" t="s">
        <v>1302</v>
      </c>
      <c r="R2333">
        <v>2331</v>
      </c>
    </row>
    <row r="2334" spans="1:18" ht="13.5" thickBot="1" x14ac:dyDescent="0.25">
      <c r="A2334" s="34"/>
      <c r="B2334" s="13"/>
      <c r="C2334" s="13"/>
      <c r="D2334" s="13"/>
      <c r="E2334" s="13"/>
      <c r="F2334" s="13"/>
      <c r="G2334" s="13"/>
      <c r="H2334" s="13"/>
      <c r="I2334" s="13"/>
      <c r="J2334" s="13"/>
      <c r="K2334" s="13"/>
      <c r="L2334" s="13"/>
      <c r="M2334" s="13"/>
      <c r="N2334" s="24" t="s">
        <v>1302</v>
      </c>
      <c r="O2334" s="13"/>
      <c r="P2334" s="13"/>
      <c r="Q2334" s="13"/>
      <c r="R2334">
        <v>2332</v>
      </c>
    </row>
    <row r="2335" spans="1:18" ht="17.25" thickTop="1" thickBot="1" x14ac:dyDescent="0.3">
      <c r="A2335" s="30">
        <v>202</v>
      </c>
      <c r="B2335" s="30"/>
      <c r="G2335" t="s">
        <v>333</v>
      </c>
      <c r="J2335" s="33">
        <v>25</v>
      </c>
      <c r="K2335" t="s">
        <v>334</v>
      </c>
      <c r="L2335" s="79">
        <f>J2335/C2336</f>
        <v>2</v>
      </c>
      <c r="N2335" s="24" t="s">
        <v>1302</v>
      </c>
      <c r="R2335">
        <v>2333</v>
      </c>
    </row>
    <row r="2336" spans="1:18" ht="16.5" thickTop="1" thickBot="1" x14ac:dyDescent="0.25">
      <c r="A2336" s="1">
        <f>A2335</f>
        <v>202</v>
      </c>
      <c r="B2336" s="27" t="s">
        <v>1258</v>
      </c>
      <c r="C2336" s="9">
        <v>12.5</v>
      </c>
      <c r="D2336" t="s">
        <v>63</v>
      </c>
      <c r="G2336" t="s">
        <v>332</v>
      </c>
      <c r="J2336">
        <f>C2337/(J2335/C2336)</f>
        <v>50</v>
      </c>
      <c r="K2336" s="11"/>
      <c r="N2336" s="24" t="s">
        <v>1302</v>
      </c>
      <c r="R2336">
        <v>2334</v>
      </c>
    </row>
    <row r="2337" spans="1:18" ht="14.25" thickTop="1" thickBot="1" x14ac:dyDescent="0.25">
      <c r="B2337" t="s">
        <v>55</v>
      </c>
      <c r="C2337" s="9">
        <v>100</v>
      </c>
      <c r="D2337" t="s">
        <v>53</v>
      </c>
      <c r="K2337" s="12"/>
      <c r="N2337" s="24" t="s">
        <v>1302</v>
      </c>
      <c r="R2337">
        <v>2335</v>
      </c>
    </row>
    <row r="2338" spans="1:18" ht="13.5" thickTop="1" x14ac:dyDescent="0.2">
      <c r="N2338" s="24" t="s">
        <v>1302</v>
      </c>
      <c r="R2338">
        <v>2336</v>
      </c>
    </row>
    <row r="2339" spans="1:18" x14ac:dyDescent="0.2">
      <c r="C2339" s="4" t="s">
        <v>56</v>
      </c>
      <c r="D2339" s="18"/>
      <c r="E2339" s="4" t="s">
        <v>69</v>
      </c>
      <c r="F2339" s="19"/>
      <c r="G2339" s="4" t="s">
        <v>70</v>
      </c>
      <c r="H2339" s="19"/>
      <c r="I2339" s="20" t="s">
        <v>60</v>
      </c>
      <c r="J2339" s="21" t="s">
        <v>62</v>
      </c>
      <c r="K2339" s="22" t="s">
        <v>64</v>
      </c>
      <c r="N2339" s="24" t="s">
        <v>1302</v>
      </c>
      <c r="R2339">
        <v>2337</v>
      </c>
    </row>
    <row r="2340" spans="1:18" ht="15.75" thickBot="1" x14ac:dyDescent="0.3">
      <c r="A2340" s="1">
        <v>72</v>
      </c>
      <c r="B2340" s="24" t="s">
        <v>630</v>
      </c>
      <c r="C2340" s="16">
        <v>100</v>
      </c>
      <c r="D2340" s="7" t="s">
        <v>59</v>
      </c>
      <c r="E2340" s="25">
        <f>$G2340*C2336</f>
        <v>2.5</v>
      </c>
      <c r="F2340" s="3" t="s">
        <v>59</v>
      </c>
      <c r="G2340" s="17">
        <v>0.2</v>
      </c>
      <c r="H2340" s="3" t="s">
        <v>59</v>
      </c>
      <c r="I2340" s="64">
        <f>E2340*C2337</f>
        <v>250</v>
      </c>
      <c r="J2340" s="65" t="s">
        <v>61</v>
      </c>
      <c r="K2340" s="8">
        <f>I2340/C2340</f>
        <v>2.5</v>
      </c>
      <c r="N2340" s="24" t="s">
        <v>1302</v>
      </c>
      <c r="R2340">
        <v>2338</v>
      </c>
    </row>
    <row r="2341" spans="1:18" ht="16.5" thickTop="1" thickBot="1" x14ac:dyDescent="0.3">
      <c r="A2341" s="1">
        <v>377</v>
      </c>
      <c r="B2341" s="24" t="s">
        <v>569</v>
      </c>
      <c r="C2341" s="14">
        <v>400</v>
      </c>
      <c r="D2341" s="7" t="s">
        <v>59</v>
      </c>
      <c r="E2341" s="25">
        <f>$G2341*C2336</f>
        <v>2.5</v>
      </c>
      <c r="F2341" s="3" t="s">
        <v>59</v>
      </c>
      <c r="G2341" s="17">
        <v>0.2</v>
      </c>
      <c r="H2341" s="3" t="s">
        <v>59</v>
      </c>
      <c r="I2341" s="66">
        <f>E2341*C2337</f>
        <v>250</v>
      </c>
      <c r="J2341" s="10" t="s">
        <v>61</v>
      </c>
      <c r="K2341" s="8">
        <f>I2341/C2341</f>
        <v>0.625</v>
      </c>
      <c r="N2341" s="24" t="s">
        <v>1302</v>
      </c>
      <c r="R2341">
        <v>2339</v>
      </c>
    </row>
    <row r="2342" spans="1:18" ht="16.5" thickTop="1" thickBot="1" x14ac:dyDescent="0.3">
      <c r="A2342" s="1">
        <v>78</v>
      </c>
      <c r="B2342" s="78" t="s">
        <v>1259</v>
      </c>
      <c r="C2342" s="14">
        <v>200</v>
      </c>
      <c r="D2342" s="7" t="s">
        <v>59</v>
      </c>
      <c r="E2342" s="26">
        <f>$G2342*C2336</f>
        <v>1.25</v>
      </c>
      <c r="F2342" s="3" t="s">
        <v>59</v>
      </c>
      <c r="G2342" s="9">
        <v>0.1</v>
      </c>
      <c r="H2342" s="3" t="s">
        <v>59</v>
      </c>
      <c r="I2342" s="67">
        <f>E2342*C2337</f>
        <v>125</v>
      </c>
      <c r="J2342" s="60" t="s">
        <v>61</v>
      </c>
      <c r="K2342" s="15">
        <f>I2342/C2342</f>
        <v>0.625</v>
      </c>
      <c r="N2342" s="24" t="s">
        <v>1302</v>
      </c>
      <c r="R2342">
        <v>2340</v>
      </c>
    </row>
    <row r="2343" spans="1:18" ht="15.75" thickTop="1" x14ac:dyDescent="0.25">
      <c r="B2343" t="s">
        <v>180</v>
      </c>
      <c r="D2343" s="7"/>
      <c r="E2343" s="7"/>
      <c r="F2343" s="7"/>
      <c r="G2343" s="7"/>
      <c r="H2343" s="7"/>
      <c r="I2343" s="31"/>
      <c r="J2343" s="6"/>
      <c r="K2343" s="8">
        <f>C2337-SUM(K2340:K2342)</f>
        <v>96.25</v>
      </c>
      <c r="N2343" s="24" t="s">
        <v>1302</v>
      </c>
      <c r="R2343">
        <v>2341</v>
      </c>
    </row>
    <row r="2344" spans="1:18" ht="13.5" thickBot="1" x14ac:dyDescent="0.25">
      <c r="A2344" s="34"/>
      <c r="B2344" s="13"/>
      <c r="C2344" s="13"/>
      <c r="D2344" s="13"/>
      <c r="E2344" s="13"/>
      <c r="F2344" s="13"/>
      <c r="G2344" s="13"/>
      <c r="H2344" s="13"/>
      <c r="I2344" s="13"/>
      <c r="J2344" s="13"/>
      <c r="K2344" s="13"/>
      <c r="L2344" s="13"/>
      <c r="M2344" s="13"/>
      <c r="N2344" s="24" t="s">
        <v>1302</v>
      </c>
      <c r="O2344" s="13"/>
      <c r="P2344" s="13"/>
      <c r="Q2344" s="13"/>
      <c r="R2344">
        <v>2342</v>
      </c>
    </row>
    <row r="2345" spans="1:18" ht="17.25" thickTop="1" thickBot="1" x14ac:dyDescent="0.3">
      <c r="A2345" s="30">
        <v>203</v>
      </c>
      <c r="B2345" s="30"/>
      <c r="G2345" t="s">
        <v>333</v>
      </c>
      <c r="J2345" s="33">
        <v>25</v>
      </c>
      <c r="K2345" t="s">
        <v>334</v>
      </c>
      <c r="L2345" s="79">
        <f>J2345/C2346</f>
        <v>2</v>
      </c>
      <c r="N2345" s="24" t="s">
        <v>1302</v>
      </c>
      <c r="R2345">
        <v>2343</v>
      </c>
    </row>
    <row r="2346" spans="1:18" ht="16.5" thickTop="1" thickBot="1" x14ac:dyDescent="0.25">
      <c r="A2346" s="1">
        <f>A2345</f>
        <v>203</v>
      </c>
      <c r="B2346" s="27" t="s">
        <v>2452</v>
      </c>
      <c r="C2346" s="9">
        <v>12.5</v>
      </c>
      <c r="D2346" t="s">
        <v>63</v>
      </c>
      <c r="G2346" t="s">
        <v>332</v>
      </c>
      <c r="J2346">
        <f>C2347/(J2345/C2346)</f>
        <v>50</v>
      </c>
      <c r="K2346" s="11"/>
      <c r="N2346" s="24" t="s">
        <v>1302</v>
      </c>
      <c r="R2346">
        <v>2344</v>
      </c>
    </row>
    <row r="2347" spans="1:18" ht="14.25" thickTop="1" thickBot="1" x14ac:dyDescent="0.25">
      <c r="B2347" t="s">
        <v>55</v>
      </c>
      <c r="C2347" s="9">
        <v>100</v>
      </c>
      <c r="D2347" t="s">
        <v>53</v>
      </c>
      <c r="K2347" s="12"/>
      <c r="N2347" s="24" t="s">
        <v>1302</v>
      </c>
      <c r="R2347">
        <v>2345</v>
      </c>
    </row>
    <row r="2348" spans="1:18" ht="13.5" thickTop="1" x14ac:dyDescent="0.2">
      <c r="N2348" s="24" t="s">
        <v>1302</v>
      </c>
      <c r="R2348">
        <v>2346</v>
      </c>
    </row>
    <row r="2349" spans="1:18" x14ac:dyDescent="0.2">
      <c r="C2349" s="4" t="s">
        <v>56</v>
      </c>
      <c r="D2349" s="18"/>
      <c r="E2349" s="4" t="s">
        <v>69</v>
      </c>
      <c r="F2349" s="19"/>
      <c r="G2349" s="4" t="s">
        <v>70</v>
      </c>
      <c r="H2349" s="19"/>
      <c r="I2349" s="20" t="s">
        <v>60</v>
      </c>
      <c r="J2349" s="21" t="s">
        <v>62</v>
      </c>
      <c r="K2349" s="22" t="s">
        <v>64</v>
      </c>
      <c r="N2349" s="24" t="s">
        <v>1302</v>
      </c>
      <c r="R2349">
        <v>2347</v>
      </c>
    </row>
    <row r="2350" spans="1:18" ht="15.75" thickBot="1" x14ac:dyDescent="0.3">
      <c r="A2350" s="1">
        <v>376</v>
      </c>
      <c r="B2350" s="24" t="s">
        <v>997</v>
      </c>
      <c r="C2350" s="16">
        <v>400</v>
      </c>
      <c r="D2350" s="7" t="s">
        <v>59</v>
      </c>
      <c r="E2350" s="25">
        <f>$G2350*C2346</f>
        <v>2.5</v>
      </c>
      <c r="F2350" s="3" t="s">
        <v>59</v>
      </c>
      <c r="G2350" s="17">
        <v>0.2</v>
      </c>
      <c r="H2350" s="3" t="s">
        <v>59</v>
      </c>
      <c r="I2350" s="64">
        <f>E2350*C2347</f>
        <v>250</v>
      </c>
      <c r="J2350" s="65" t="s">
        <v>61</v>
      </c>
      <c r="K2350" s="8">
        <f>I2350/C2350</f>
        <v>0.625</v>
      </c>
      <c r="N2350" s="24" t="s">
        <v>1302</v>
      </c>
      <c r="R2350">
        <v>2348</v>
      </c>
    </row>
    <row r="2351" spans="1:18" ht="16.5" thickTop="1" thickBot="1" x14ac:dyDescent="0.3">
      <c r="A2351" s="1">
        <v>77</v>
      </c>
      <c r="B2351" s="24" t="s">
        <v>2450</v>
      </c>
      <c r="C2351" s="14">
        <v>100</v>
      </c>
      <c r="D2351" s="7" t="s">
        <v>59</v>
      </c>
      <c r="E2351" s="25">
        <f>$G2351*C2346</f>
        <v>2.5</v>
      </c>
      <c r="F2351" s="3" t="s">
        <v>59</v>
      </c>
      <c r="G2351" s="17">
        <v>0.2</v>
      </c>
      <c r="H2351" s="3" t="s">
        <v>59</v>
      </c>
      <c r="I2351" s="66">
        <f>E2351*C2347</f>
        <v>250</v>
      </c>
      <c r="J2351" s="10" t="s">
        <v>61</v>
      </c>
      <c r="K2351" s="8">
        <f>I2351/C2351</f>
        <v>2.5</v>
      </c>
      <c r="N2351" s="24" t="s">
        <v>1302</v>
      </c>
      <c r="R2351">
        <v>2349</v>
      </c>
    </row>
    <row r="2352" spans="1:18" ht="16.5" thickTop="1" thickBot="1" x14ac:dyDescent="0.3">
      <c r="A2352" s="1">
        <v>78</v>
      </c>
      <c r="B2352" s="78" t="s">
        <v>1259</v>
      </c>
      <c r="C2352" s="14">
        <v>200</v>
      </c>
      <c r="D2352" s="7" t="s">
        <v>59</v>
      </c>
      <c r="E2352" s="26">
        <f>$G2352*C2346</f>
        <v>1.25</v>
      </c>
      <c r="F2352" s="3" t="s">
        <v>59</v>
      </c>
      <c r="G2352" s="9">
        <v>0.1</v>
      </c>
      <c r="H2352" s="3" t="s">
        <v>59</v>
      </c>
      <c r="I2352" s="67">
        <f>E2352*C2347</f>
        <v>125</v>
      </c>
      <c r="J2352" s="60" t="s">
        <v>61</v>
      </c>
      <c r="K2352" s="15">
        <f>I2352/C2352</f>
        <v>0.625</v>
      </c>
      <c r="N2352" s="24" t="s">
        <v>1302</v>
      </c>
      <c r="R2352">
        <v>2350</v>
      </c>
    </row>
    <row r="2353" spans="1:18" ht="15.75" thickTop="1" x14ac:dyDescent="0.25">
      <c r="B2353" t="s">
        <v>180</v>
      </c>
      <c r="D2353" s="7"/>
      <c r="E2353" s="7"/>
      <c r="F2353" s="7"/>
      <c r="G2353" s="7"/>
      <c r="H2353" s="7"/>
      <c r="I2353" s="31"/>
      <c r="J2353" s="6"/>
      <c r="K2353" s="8">
        <f>C2347-SUM(K2350:K2352)</f>
        <v>96.25</v>
      </c>
      <c r="N2353" s="24" t="s">
        <v>1302</v>
      </c>
      <c r="R2353">
        <v>2351</v>
      </c>
    </row>
    <row r="2354" spans="1:18" ht="13.5" thickBot="1" x14ac:dyDescent="0.25">
      <c r="A2354" s="34"/>
      <c r="B2354" s="13"/>
      <c r="C2354" s="13"/>
      <c r="D2354" s="13"/>
      <c r="E2354" s="13"/>
      <c r="F2354" s="13"/>
      <c r="G2354" s="13"/>
      <c r="H2354" s="13"/>
      <c r="I2354" s="13"/>
      <c r="J2354" s="13"/>
      <c r="K2354" s="13"/>
      <c r="L2354" s="13"/>
      <c r="M2354" s="13"/>
      <c r="N2354" s="24" t="s">
        <v>1302</v>
      </c>
      <c r="O2354" s="13"/>
      <c r="P2354" s="13"/>
      <c r="Q2354" s="13"/>
      <c r="R2354">
        <v>2352</v>
      </c>
    </row>
    <row r="2355" spans="1:18" ht="17.25" thickTop="1" thickBot="1" x14ac:dyDescent="0.3">
      <c r="A2355" s="30">
        <v>204</v>
      </c>
      <c r="B2355" s="30"/>
      <c r="G2355" t="s">
        <v>333</v>
      </c>
      <c r="J2355" s="33">
        <v>25</v>
      </c>
      <c r="K2355" t="s">
        <v>334</v>
      </c>
      <c r="L2355" s="79">
        <f>J2355/C2356</f>
        <v>2</v>
      </c>
      <c r="N2355" s="24" t="s">
        <v>1302</v>
      </c>
      <c r="R2355">
        <v>2353</v>
      </c>
    </row>
    <row r="2356" spans="1:18" ht="16.5" thickTop="1" thickBot="1" x14ac:dyDescent="0.25">
      <c r="A2356" s="1">
        <f>A2355</f>
        <v>204</v>
      </c>
      <c r="B2356" s="27" t="s">
        <v>2453</v>
      </c>
      <c r="C2356" s="9">
        <v>12.5</v>
      </c>
      <c r="D2356" t="s">
        <v>63</v>
      </c>
      <c r="G2356" t="s">
        <v>332</v>
      </c>
      <c r="J2356">
        <f>C2357/(J2355/C2356)</f>
        <v>50</v>
      </c>
      <c r="K2356" s="11"/>
      <c r="N2356" s="24" t="s">
        <v>1302</v>
      </c>
      <c r="R2356">
        <v>2354</v>
      </c>
    </row>
    <row r="2357" spans="1:18" ht="14.25" thickTop="1" thickBot="1" x14ac:dyDescent="0.25">
      <c r="B2357" t="s">
        <v>55</v>
      </c>
      <c r="C2357" s="9">
        <v>100</v>
      </c>
      <c r="D2357" t="s">
        <v>53</v>
      </c>
      <c r="K2357" s="12"/>
      <c r="N2357" s="24" t="s">
        <v>1302</v>
      </c>
      <c r="R2357">
        <v>2355</v>
      </c>
    </row>
    <row r="2358" spans="1:18" ht="13.5" thickTop="1" x14ac:dyDescent="0.2">
      <c r="N2358" s="24" t="s">
        <v>1302</v>
      </c>
      <c r="R2358">
        <v>2356</v>
      </c>
    </row>
    <row r="2359" spans="1:18" x14ac:dyDescent="0.2">
      <c r="C2359" s="4" t="s">
        <v>56</v>
      </c>
      <c r="D2359" s="18"/>
      <c r="E2359" s="4" t="s">
        <v>69</v>
      </c>
      <c r="F2359" s="19"/>
      <c r="G2359" s="4" t="s">
        <v>70</v>
      </c>
      <c r="H2359" s="19"/>
      <c r="I2359" s="20" t="s">
        <v>60</v>
      </c>
      <c r="J2359" s="21" t="s">
        <v>62</v>
      </c>
      <c r="K2359" s="22" t="s">
        <v>64</v>
      </c>
      <c r="N2359" s="24" t="s">
        <v>1302</v>
      </c>
      <c r="R2359">
        <v>2357</v>
      </c>
    </row>
    <row r="2360" spans="1:18" ht="15.75" thickBot="1" x14ac:dyDescent="0.3">
      <c r="A2360" s="1">
        <v>641</v>
      </c>
      <c r="B2360" s="24" t="s">
        <v>2454</v>
      </c>
      <c r="C2360" s="16">
        <v>100</v>
      </c>
      <c r="D2360" s="7" t="s">
        <v>59</v>
      </c>
      <c r="E2360" s="25">
        <f>$G2360*C2356</f>
        <v>2.5</v>
      </c>
      <c r="F2360" s="3" t="s">
        <v>59</v>
      </c>
      <c r="G2360" s="17">
        <v>0.2</v>
      </c>
      <c r="H2360" s="3" t="s">
        <v>59</v>
      </c>
      <c r="I2360" s="64">
        <f>E2360*C2357</f>
        <v>250</v>
      </c>
      <c r="J2360" s="65" t="s">
        <v>61</v>
      </c>
      <c r="K2360" s="8">
        <f>I2360/C2360</f>
        <v>2.5</v>
      </c>
      <c r="N2360" s="24" t="s">
        <v>1302</v>
      </c>
      <c r="R2360">
        <v>2358</v>
      </c>
    </row>
    <row r="2361" spans="1:18" ht="16.5" thickTop="1" thickBot="1" x14ac:dyDescent="0.3">
      <c r="A2361" s="1">
        <v>77</v>
      </c>
      <c r="B2361" s="24" t="s">
        <v>2450</v>
      </c>
      <c r="C2361" s="14">
        <v>100</v>
      </c>
      <c r="D2361" s="7" t="s">
        <v>59</v>
      </c>
      <c r="E2361" s="25">
        <f>$G2361*C2356</f>
        <v>2.5</v>
      </c>
      <c r="F2361" s="3" t="s">
        <v>59</v>
      </c>
      <c r="G2361" s="17">
        <v>0.2</v>
      </c>
      <c r="H2361" s="3" t="s">
        <v>59</v>
      </c>
      <c r="I2361" s="66">
        <f>E2361*C2357</f>
        <v>250</v>
      </c>
      <c r="J2361" s="10" t="s">
        <v>61</v>
      </c>
      <c r="K2361" s="8">
        <f>I2361/C2361</f>
        <v>2.5</v>
      </c>
      <c r="N2361" s="24" t="s">
        <v>1302</v>
      </c>
      <c r="R2361">
        <v>2359</v>
      </c>
    </row>
    <row r="2362" spans="1:18" ht="16.5" thickTop="1" thickBot="1" x14ac:dyDescent="0.3">
      <c r="A2362" s="1">
        <v>78</v>
      </c>
      <c r="B2362" s="78" t="s">
        <v>1259</v>
      </c>
      <c r="C2362" s="14">
        <v>200</v>
      </c>
      <c r="D2362" s="7" t="s">
        <v>59</v>
      </c>
      <c r="E2362" s="26">
        <f>$G2362*C2356</f>
        <v>1.25</v>
      </c>
      <c r="F2362" s="3" t="s">
        <v>59</v>
      </c>
      <c r="G2362" s="9">
        <v>0.1</v>
      </c>
      <c r="H2362" s="3" t="s">
        <v>59</v>
      </c>
      <c r="I2362" s="67">
        <f>E2362*C2357</f>
        <v>125</v>
      </c>
      <c r="J2362" s="60" t="s">
        <v>61</v>
      </c>
      <c r="K2362" s="15">
        <f>I2362/C2362</f>
        <v>0.625</v>
      </c>
      <c r="N2362" s="24" t="s">
        <v>1302</v>
      </c>
      <c r="R2362">
        <v>2360</v>
      </c>
    </row>
    <row r="2363" spans="1:18" ht="15.75" thickTop="1" x14ac:dyDescent="0.25">
      <c r="B2363" t="s">
        <v>180</v>
      </c>
      <c r="D2363" s="7"/>
      <c r="E2363" s="7"/>
      <c r="F2363" s="7"/>
      <c r="G2363" s="7"/>
      <c r="H2363" s="7"/>
      <c r="I2363" s="31"/>
      <c r="J2363" s="6"/>
      <c r="K2363" s="8">
        <f>C2357-SUM(K2360:K2362)</f>
        <v>94.375</v>
      </c>
      <c r="N2363" s="24" t="s">
        <v>1302</v>
      </c>
      <c r="R2363">
        <v>2361</v>
      </c>
    </row>
    <row r="2364" spans="1:18" ht="13.5" thickBot="1" x14ac:dyDescent="0.25">
      <c r="A2364" s="34"/>
      <c r="B2364" s="13"/>
      <c r="C2364" s="13"/>
      <c r="D2364" s="13"/>
      <c r="E2364" s="13"/>
      <c r="F2364" s="13"/>
      <c r="G2364" s="13"/>
      <c r="H2364" s="13"/>
      <c r="I2364" s="13"/>
      <c r="J2364" s="13"/>
      <c r="K2364" s="13"/>
      <c r="L2364" s="13"/>
      <c r="M2364" s="13"/>
      <c r="N2364" s="24" t="s">
        <v>1302</v>
      </c>
      <c r="O2364" s="13"/>
      <c r="P2364" s="13"/>
      <c r="Q2364" s="13"/>
      <c r="R2364">
        <v>2362</v>
      </c>
    </row>
    <row r="2365" spans="1:18" ht="17.25" thickTop="1" thickBot="1" x14ac:dyDescent="0.3">
      <c r="A2365" s="30">
        <v>205</v>
      </c>
      <c r="B2365" s="30"/>
      <c r="G2365" t="s">
        <v>333</v>
      </c>
      <c r="J2365" s="33">
        <v>25</v>
      </c>
      <c r="K2365" t="s">
        <v>334</v>
      </c>
      <c r="L2365" s="79">
        <f>J2365/C2366</f>
        <v>2</v>
      </c>
      <c r="N2365" s="24" t="s">
        <v>1302</v>
      </c>
      <c r="R2365">
        <v>2363</v>
      </c>
    </row>
    <row r="2366" spans="1:18" ht="16.5" thickTop="1" thickBot="1" x14ac:dyDescent="0.25">
      <c r="A2366" s="1">
        <f>A2365</f>
        <v>205</v>
      </c>
      <c r="B2366" s="27" t="s">
        <v>2455</v>
      </c>
      <c r="C2366" s="9">
        <v>12.5</v>
      </c>
      <c r="D2366" t="s">
        <v>63</v>
      </c>
      <c r="G2366" t="s">
        <v>332</v>
      </c>
      <c r="J2366">
        <f>C2367/(J2365/C2366)</f>
        <v>50</v>
      </c>
      <c r="K2366" s="11"/>
      <c r="N2366" s="24" t="s">
        <v>1302</v>
      </c>
      <c r="R2366">
        <v>2364</v>
      </c>
    </row>
    <row r="2367" spans="1:18" ht="14.25" thickTop="1" thickBot="1" x14ac:dyDescent="0.25">
      <c r="B2367" t="s">
        <v>55</v>
      </c>
      <c r="C2367" s="9">
        <v>100</v>
      </c>
      <c r="D2367" t="s">
        <v>53</v>
      </c>
      <c r="K2367" s="12"/>
      <c r="N2367" s="24" t="s">
        <v>1302</v>
      </c>
      <c r="R2367">
        <v>2365</v>
      </c>
    </row>
    <row r="2368" spans="1:18" ht="13.5" thickTop="1" x14ac:dyDescent="0.2">
      <c r="N2368" s="24" t="s">
        <v>1302</v>
      </c>
      <c r="R2368">
        <v>2366</v>
      </c>
    </row>
    <row r="2369" spans="1:18" x14ac:dyDescent="0.2">
      <c r="C2369" s="4" t="s">
        <v>56</v>
      </c>
      <c r="D2369" s="18"/>
      <c r="E2369" s="4" t="s">
        <v>69</v>
      </c>
      <c r="F2369" s="19"/>
      <c r="G2369" s="4" t="s">
        <v>70</v>
      </c>
      <c r="H2369" s="19"/>
      <c r="I2369" s="20" t="s">
        <v>60</v>
      </c>
      <c r="J2369" s="21" t="s">
        <v>62</v>
      </c>
      <c r="K2369" s="22" t="s">
        <v>64</v>
      </c>
      <c r="N2369" s="24" t="s">
        <v>1302</v>
      </c>
      <c r="R2369">
        <v>2367</v>
      </c>
    </row>
    <row r="2370" spans="1:18" ht="15.75" thickBot="1" x14ac:dyDescent="0.3">
      <c r="A2370" s="1">
        <v>641</v>
      </c>
      <c r="B2370" s="24" t="s">
        <v>2454</v>
      </c>
      <c r="C2370" s="16">
        <v>100</v>
      </c>
      <c r="D2370" s="7" t="s">
        <v>59</v>
      </c>
      <c r="E2370" s="25">
        <f>$G2370*C2366</f>
        <v>2.5</v>
      </c>
      <c r="F2370" s="3" t="s">
        <v>59</v>
      </c>
      <c r="G2370" s="17">
        <v>0.2</v>
      </c>
      <c r="H2370" s="3" t="s">
        <v>59</v>
      </c>
      <c r="I2370" s="64">
        <f>E2370*C2367</f>
        <v>250</v>
      </c>
      <c r="J2370" s="65" t="s">
        <v>61</v>
      </c>
      <c r="K2370" s="8">
        <f>I2370/C2370</f>
        <v>2.5</v>
      </c>
      <c r="N2370" s="24" t="s">
        <v>1302</v>
      </c>
      <c r="R2370">
        <v>2368</v>
      </c>
    </row>
    <row r="2371" spans="1:18" ht="16.5" thickTop="1" thickBot="1" x14ac:dyDescent="0.3">
      <c r="A2371" s="1">
        <v>377</v>
      </c>
      <c r="B2371" s="24" t="s">
        <v>569</v>
      </c>
      <c r="C2371" s="14">
        <v>400</v>
      </c>
      <c r="D2371" s="7" t="s">
        <v>59</v>
      </c>
      <c r="E2371" s="25">
        <f>$G2371*C2366</f>
        <v>2.5</v>
      </c>
      <c r="F2371" s="3" t="s">
        <v>59</v>
      </c>
      <c r="G2371" s="17">
        <v>0.2</v>
      </c>
      <c r="H2371" s="3" t="s">
        <v>59</v>
      </c>
      <c r="I2371" s="66">
        <f>E2371*C2367</f>
        <v>250</v>
      </c>
      <c r="J2371" s="10" t="s">
        <v>61</v>
      </c>
      <c r="K2371" s="8">
        <f>I2371/C2371</f>
        <v>0.625</v>
      </c>
      <c r="N2371" s="24" t="s">
        <v>1302</v>
      </c>
      <c r="R2371">
        <v>2369</v>
      </c>
    </row>
    <row r="2372" spans="1:18" ht="16.5" thickTop="1" thickBot="1" x14ac:dyDescent="0.3">
      <c r="A2372" s="1">
        <v>78</v>
      </c>
      <c r="B2372" s="78" t="s">
        <v>1259</v>
      </c>
      <c r="C2372" s="14">
        <v>200</v>
      </c>
      <c r="D2372" s="7" t="s">
        <v>59</v>
      </c>
      <c r="E2372" s="26">
        <f>$G2372*C2366</f>
        <v>1.25</v>
      </c>
      <c r="F2372" s="3" t="s">
        <v>59</v>
      </c>
      <c r="G2372" s="9">
        <v>0.1</v>
      </c>
      <c r="H2372" s="3" t="s">
        <v>59</v>
      </c>
      <c r="I2372" s="67">
        <f>E2372*C2367</f>
        <v>125</v>
      </c>
      <c r="J2372" s="60" t="s">
        <v>61</v>
      </c>
      <c r="K2372" s="15">
        <f>I2372/C2372</f>
        <v>0.625</v>
      </c>
      <c r="N2372" s="24" t="s">
        <v>1302</v>
      </c>
      <c r="R2372">
        <v>2370</v>
      </c>
    </row>
    <row r="2373" spans="1:18" ht="4.5" customHeight="1" thickTop="1" x14ac:dyDescent="0.25">
      <c r="B2373" t="s">
        <v>180</v>
      </c>
      <c r="D2373" s="7"/>
      <c r="E2373" s="7"/>
      <c r="F2373" s="7"/>
      <c r="G2373" s="7"/>
      <c r="H2373" s="7"/>
      <c r="I2373" s="31"/>
      <c r="J2373" s="6"/>
      <c r="K2373" s="8">
        <f>C2367-SUM(K2370:K2372)</f>
        <v>96.25</v>
      </c>
      <c r="N2373" s="24" t="s">
        <v>1302</v>
      </c>
      <c r="R2373">
        <v>2371</v>
      </c>
    </row>
    <row r="2374" spans="1:18" ht="13.5" thickBot="1" x14ac:dyDescent="0.25">
      <c r="A2374" s="34"/>
      <c r="B2374" s="13"/>
      <c r="C2374" s="13"/>
      <c r="D2374" s="13"/>
      <c r="E2374" s="13"/>
      <c r="F2374" s="13"/>
      <c r="G2374" s="13"/>
      <c r="H2374" s="13"/>
      <c r="I2374" s="13"/>
      <c r="J2374" s="13"/>
      <c r="K2374" s="13"/>
      <c r="L2374" s="13"/>
      <c r="M2374" s="13"/>
      <c r="N2374" s="24" t="s">
        <v>1302</v>
      </c>
      <c r="O2374" s="13"/>
      <c r="P2374" s="13"/>
      <c r="Q2374" s="13"/>
      <c r="R2374">
        <v>2372</v>
      </c>
    </row>
    <row r="2375" spans="1:18" ht="17.25" thickTop="1" thickBot="1" x14ac:dyDescent="0.3">
      <c r="A2375" s="30">
        <v>206</v>
      </c>
      <c r="B2375" s="30"/>
      <c r="G2375" t="s">
        <v>333</v>
      </c>
      <c r="J2375" s="33">
        <v>25</v>
      </c>
      <c r="K2375" t="s">
        <v>334</v>
      </c>
      <c r="L2375" s="79">
        <f>J2375/C2376</f>
        <v>2</v>
      </c>
      <c r="N2375" s="24" t="s">
        <v>1302</v>
      </c>
      <c r="R2375">
        <v>2373</v>
      </c>
    </row>
    <row r="2376" spans="1:18" ht="16.5" thickTop="1" thickBot="1" x14ac:dyDescent="0.25">
      <c r="A2376" s="1">
        <f>A2375</f>
        <v>206</v>
      </c>
      <c r="B2376" s="27" t="s">
        <v>2456</v>
      </c>
      <c r="C2376" s="9">
        <v>12.5</v>
      </c>
      <c r="D2376" t="s">
        <v>63</v>
      </c>
      <c r="G2376" t="s">
        <v>332</v>
      </c>
      <c r="J2376">
        <f>C2377/(J2375/C2376)</f>
        <v>50</v>
      </c>
      <c r="K2376" s="11"/>
      <c r="N2376" s="24" t="s">
        <v>1302</v>
      </c>
      <c r="R2376">
        <v>2374</v>
      </c>
    </row>
    <row r="2377" spans="1:18" ht="14.25" thickTop="1" thickBot="1" x14ac:dyDescent="0.25">
      <c r="B2377" t="s">
        <v>55</v>
      </c>
      <c r="C2377" s="9">
        <v>100</v>
      </c>
      <c r="D2377" t="s">
        <v>53</v>
      </c>
      <c r="K2377" s="12"/>
      <c r="N2377" s="24" t="s">
        <v>1302</v>
      </c>
      <c r="R2377">
        <v>2375</v>
      </c>
    </row>
    <row r="2378" spans="1:18" ht="13.5" thickTop="1" x14ac:dyDescent="0.2">
      <c r="N2378" s="24" t="s">
        <v>1302</v>
      </c>
      <c r="R2378">
        <v>2376</v>
      </c>
    </row>
    <row r="2379" spans="1:18" s="13" customFormat="1" ht="7.5" customHeight="1" thickBot="1" x14ac:dyDescent="0.25">
      <c r="A2379" s="1"/>
      <c r="B2379"/>
      <c r="C2379" s="4" t="s">
        <v>56</v>
      </c>
      <c r="D2379" s="18"/>
      <c r="E2379" s="4" t="s">
        <v>69</v>
      </c>
      <c r="F2379" s="19"/>
      <c r="G2379" s="4" t="s">
        <v>70</v>
      </c>
      <c r="H2379" s="19"/>
      <c r="I2379" s="20" t="s">
        <v>60</v>
      </c>
      <c r="J2379" s="21" t="s">
        <v>62</v>
      </c>
      <c r="K2379" s="22" t="s">
        <v>64</v>
      </c>
      <c r="L2379"/>
      <c r="M2379"/>
      <c r="N2379" s="24" t="s">
        <v>1302</v>
      </c>
      <c r="O2379"/>
      <c r="P2379"/>
      <c r="Q2379"/>
      <c r="R2379">
        <v>2377</v>
      </c>
    </row>
    <row r="2380" spans="1:18" ht="15.75" thickBot="1" x14ac:dyDescent="0.3">
      <c r="A2380" s="1">
        <v>74</v>
      </c>
      <c r="B2380" s="24" t="s">
        <v>2457</v>
      </c>
      <c r="C2380" s="16">
        <v>100</v>
      </c>
      <c r="D2380" s="7" t="s">
        <v>59</v>
      </c>
      <c r="E2380" s="25">
        <f>$G2380*C2376</f>
        <v>2.5</v>
      </c>
      <c r="F2380" s="3" t="s">
        <v>59</v>
      </c>
      <c r="G2380" s="17">
        <v>0.2</v>
      </c>
      <c r="H2380" s="3" t="s">
        <v>59</v>
      </c>
      <c r="I2380" s="64">
        <f>E2380*C2377</f>
        <v>250</v>
      </c>
      <c r="J2380" s="65" t="s">
        <v>61</v>
      </c>
      <c r="K2380" s="8">
        <f>I2380/C2380</f>
        <v>2.5</v>
      </c>
      <c r="N2380" s="24" t="s">
        <v>1302</v>
      </c>
      <c r="R2380">
        <v>2378</v>
      </c>
    </row>
    <row r="2381" spans="1:18" ht="16.5" thickTop="1" thickBot="1" x14ac:dyDescent="0.3">
      <c r="A2381" s="1">
        <v>77</v>
      </c>
      <c r="B2381" s="24" t="s">
        <v>2450</v>
      </c>
      <c r="C2381" s="14">
        <v>100</v>
      </c>
      <c r="D2381" s="7" t="s">
        <v>59</v>
      </c>
      <c r="E2381" s="25">
        <f>$G2381*C2376</f>
        <v>2.5</v>
      </c>
      <c r="F2381" s="3" t="s">
        <v>59</v>
      </c>
      <c r="G2381" s="17">
        <v>0.2</v>
      </c>
      <c r="H2381" s="3" t="s">
        <v>59</v>
      </c>
      <c r="I2381" s="66">
        <f>E2381*C2377</f>
        <v>250</v>
      </c>
      <c r="J2381" s="10" t="s">
        <v>61</v>
      </c>
      <c r="K2381" s="8">
        <f>I2381/C2381</f>
        <v>2.5</v>
      </c>
      <c r="N2381" s="24" t="s">
        <v>1302</v>
      </c>
      <c r="R2381">
        <v>2379</v>
      </c>
    </row>
    <row r="2382" spans="1:18" ht="16.5" thickTop="1" thickBot="1" x14ac:dyDescent="0.3">
      <c r="A2382" s="1">
        <v>78</v>
      </c>
      <c r="B2382" s="78" t="s">
        <v>1259</v>
      </c>
      <c r="C2382" s="14">
        <v>200</v>
      </c>
      <c r="D2382" s="7" t="s">
        <v>59</v>
      </c>
      <c r="E2382" s="26">
        <f>$G2382*C2376</f>
        <v>1.25</v>
      </c>
      <c r="F2382" s="3" t="s">
        <v>59</v>
      </c>
      <c r="G2382" s="9">
        <v>0.1</v>
      </c>
      <c r="H2382" s="3" t="s">
        <v>59</v>
      </c>
      <c r="I2382" s="67">
        <f>E2382*C2377</f>
        <v>125</v>
      </c>
      <c r="J2382" s="60" t="s">
        <v>61</v>
      </c>
      <c r="K2382" s="15">
        <f>I2382/C2382</f>
        <v>0.625</v>
      </c>
      <c r="N2382" s="24" t="s">
        <v>1302</v>
      </c>
      <c r="R2382">
        <v>2380</v>
      </c>
    </row>
    <row r="2383" spans="1:18" ht="4.5" customHeight="1" thickTop="1" x14ac:dyDescent="0.25">
      <c r="B2383" t="s">
        <v>180</v>
      </c>
      <c r="D2383" s="7"/>
      <c r="E2383" s="7"/>
      <c r="F2383" s="7"/>
      <c r="G2383" s="7"/>
      <c r="H2383" s="7"/>
      <c r="I2383" s="31"/>
      <c r="J2383" s="6"/>
      <c r="K2383" s="8">
        <f>C2377-SUM(K2380:K2382)</f>
        <v>94.375</v>
      </c>
      <c r="N2383" s="24" t="s">
        <v>1302</v>
      </c>
      <c r="R2383">
        <v>2381</v>
      </c>
    </row>
    <row r="2384" spans="1:18" ht="13.5" thickBot="1" x14ac:dyDescent="0.25">
      <c r="A2384" s="34"/>
      <c r="B2384" s="13"/>
      <c r="C2384" s="13"/>
      <c r="D2384" s="13"/>
      <c r="E2384" s="13"/>
      <c r="F2384" s="13"/>
      <c r="G2384" s="13"/>
      <c r="H2384" s="13"/>
      <c r="I2384" s="13"/>
      <c r="J2384" s="13"/>
      <c r="K2384" s="13"/>
      <c r="L2384" s="13"/>
      <c r="M2384" s="13"/>
      <c r="N2384" s="24" t="s">
        <v>1302</v>
      </c>
      <c r="O2384" s="13"/>
      <c r="P2384" s="13"/>
      <c r="Q2384" s="13"/>
      <c r="R2384">
        <v>2382</v>
      </c>
    </row>
    <row r="2385" spans="1:18" ht="17.25" thickTop="1" thickBot="1" x14ac:dyDescent="0.3">
      <c r="A2385" s="30">
        <v>207</v>
      </c>
      <c r="B2385" s="30"/>
      <c r="G2385" t="s">
        <v>333</v>
      </c>
      <c r="J2385" s="33">
        <v>25</v>
      </c>
      <c r="K2385" t="s">
        <v>334</v>
      </c>
      <c r="L2385" s="79">
        <f>J2385/C2386</f>
        <v>2</v>
      </c>
      <c r="N2385" s="24" t="s">
        <v>1302</v>
      </c>
      <c r="R2385">
        <v>2383</v>
      </c>
    </row>
    <row r="2386" spans="1:18" ht="16.5" thickTop="1" thickBot="1" x14ac:dyDescent="0.25">
      <c r="A2386" s="1">
        <f>A2385</f>
        <v>207</v>
      </c>
      <c r="B2386" s="27" t="s">
        <v>2458</v>
      </c>
      <c r="C2386" s="9">
        <v>12.5</v>
      </c>
      <c r="D2386" t="s">
        <v>63</v>
      </c>
      <c r="G2386" t="s">
        <v>332</v>
      </c>
      <c r="J2386">
        <f>C2387/(J2385/C2386)</f>
        <v>50</v>
      </c>
      <c r="K2386" s="11"/>
      <c r="N2386" s="24" t="s">
        <v>1302</v>
      </c>
      <c r="R2386">
        <v>2384</v>
      </c>
    </row>
    <row r="2387" spans="1:18" ht="14.25" thickTop="1" thickBot="1" x14ac:dyDescent="0.25">
      <c r="B2387" t="s">
        <v>55</v>
      </c>
      <c r="C2387" s="9">
        <v>100</v>
      </c>
      <c r="D2387" t="s">
        <v>53</v>
      </c>
      <c r="K2387" s="12"/>
      <c r="N2387" s="24" t="s">
        <v>1302</v>
      </c>
      <c r="R2387">
        <v>2385</v>
      </c>
    </row>
    <row r="2388" spans="1:18" ht="13.5" thickTop="1" x14ac:dyDescent="0.2">
      <c r="N2388" s="24" t="s">
        <v>1302</v>
      </c>
      <c r="R2388">
        <v>2386</v>
      </c>
    </row>
    <row r="2389" spans="1:18" s="13" customFormat="1" ht="7.5" customHeight="1" thickBot="1" x14ac:dyDescent="0.25">
      <c r="A2389" s="1"/>
      <c r="B2389"/>
      <c r="C2389" s="4" t="s">
        <v>56</v>
      </c>
      <c r="D2389" s="18"/>
      <c r="E2389" s="4" t="s">
        <v>69</v>
      </c>
      <c r="F2389" s="19"/>
      <c r="G2389" s="4" t="s">
        <v>70</v>
      </c>
      <c r="H2389" s="19"/>
      <c r="I2389" s="20" t="s">
        <v>60</v>
      </c>
      <c r="J2389" s="21" t="s">
        <v>62</v>
      </c>
      <c r="K2389" s="22" t="s">
        <v>64</v>
      </c>
      <c r="L2389"/>
      <c r="M2389"/>
      <c r="N2389" s="24" t="s">
        <v>1302</v>
      </c>
      <c r="O2389"/>
      <c r="P2389"/>
      <c r="Q2389"/>
      <c r="R2389">
        <v>2387</v>
      </c>
    </row>
    <row r="2390" spans="1:18" ht="15.75" thickBot="1" x14ac:dyDescent="0.3">
      <c r="A2390" s="1">
        <v>74</v>
      </c>
      <c r="B2390" s="24" t="s">
        <v>2457</v>
      </c>
      <c r="C2390" s="16">
        <v>100</v>
      </c>
      <c r="D2390" s="7" t="s">
        <v>59</v>
      </c>
      <c r="E2390" s="25">
        <f>$G2390*C2386</f>
        <v>2.5</v>
      </c>
      <c r="F2390" s="3" t="s">
        <v>59</v>
      </c>
      <c r="G2390" s="17">
        <v>0.2</v>
      </c>
      <c r="H2390" s="3" t="s">
        <v>59</v>
      </c>
      <c r="I2390" s="64">
        <f>E2390*C2387</f>
        <v>250</v>
      </c>
      <c r="J2390" s="65" t="s">
        <v>61</v>
      </c>
      <c r="K2390" s="8">
        <f>I2390/C2390</f>
        <v>2.5</v>
      </c>
      <c r="N2390" s="24" t="s">
        <v>1302</v>
      </c>
      <c r="R2390">
        <v>2388</v>
      </c>
    </row>
    <row r="2391" spans="1:18" ht="16.5" thickTop="1" thickBot="1" x14ac:dyDescent="0.3">
      <c r="A2391" s="1">
        <v>377</v>
      </c>
      <c r="B2391" s="24" t="s">
        <v>569</v>
      </c>
      <c r="C2391" s="14">
        <v>400</v>
      </c>
      <c r="D2391" s="7" t="s">
        <v>59</v>
      </c>
      <c r="E2391" s="25">
        <f>$G2391*C2386</f>
        <v>2.5</v>
      </c>
      <c r="F2391" s="3" t="s">
        <v>59</v>
      </c>
      <c r="G2391" s="17">
        <v>0.2</v>
      </c>
      <c r="H2391" s="3" t="s">
        <v>59</v>
      </c>
      <c r="I2391" s="66">
        <f>E2391*C2387</f>
        <v>250</v>
      </c>
      <c r="J2391" s="10" t="s">
        <v>61</v>
      </c>
      <c r="K2391" s="8">
        <f>I2391/C2391</f>
        <v>0.625</v>
      </c>
      <c r="N2391" s="24" t="s">
        <v>1302</v>
      </c>
      <c r="R2391">
        <v>2389</v>
      </c>
    </row>
    <row r="2392" spans="1:18" ht="16.5" thickTop="1" thickBot="1" x14ac:dyDescent="0.3">
      <c r="A2392" s="1">
        <v>78</v>
      </c>
      <c r="B2392" s="78" t="s">
        <v>1259</v>
      </c>
      <c r="C2392" s="14">
        <v>200</v>
      </c>
      <c r="D2392" s="7" t="s">
        <v>59</v>
      </c>
      <c r="E2392" s="26">
        <f>$G2392*C2386</f>
        <v>1.25</v>
      </c>
      <c r="F2392" s="3" t="s">
        <v>59</v>
      </c>
      <c r="G2392" s="9">
        <v>0.1</v>
      </c>
      <c r="H2392" s="3" t="s">
        <v>59</v>
      </c>
      <c r="I2392" s="67">
        <f>E2392*C2387</f>
        <v>125</v>
      </c>
      <c r="J2392" s="60" t="s">
        <v>61</v>
      </c>
      <c r="K2392" s="15">
        <f>I2392/C2392</f>
        <v>0.625</v>
      </c>
      <c r="N2392" s="24" t="s">
        <v>1302</v>
      </c>
      <c r="R2392">
        <v>2390</v>
      </c>
    </row>
    <row r="2393" spans="1:18" ht="4.5" customHeight="1" thickTop="1" x14ac:dyDescent="0.25">
      <c r="B2393" t="s">
        <v>180</v>
      </c>
      <c r="D2393" s="7"/>
      <c r="E2393" s="7"/>
      <c r="F2393" s="7"/>
      <c r="G2393" s="7"/>
      <c r="H2393" s="7"/>
      <c r="I2393" s="31"/>
      <c r="J2393" s="6"/>
      <c r="K2393" s="8">
        <f>C2387-SUM(K2390:K2392)</f>
        <v>96.25</v>
      </c>
      <c r="N2393" s="24" t="s">
        <v>1302</v>
      </c>
      <c r="R2393">
        <v>2391</v>
      </c>
    </row>
    <row r="2394" spans="1:18" ht="13.5" thickBot="1" x14ac:dyDescent="0.25">
      <c r="A2394" s="34"/>
      <c r="B2394" s="13"/>
      <c r="C2394" s="13"/>
      <c r="D2394" s="13"/>
      <c r="E2394" s="13"/>
      <c r="F2394" s="13"/>
      <c r="G2394" s="13"/>
      <c r="H2394" s="13"/>
      <c r="I2394" s="13"/>
      <c r="J2394" s="13"/>
      <c r="K2394" s="13"/>
      <c r="L2394" s="13"/>
      <c r="M2394" s="13"/>
      <c r="N2394" s="24" t="s">
        <v>1302</v>
      </c>
      <c r="O2394" s="13"/>
      <c r="P2394" s="13"/>
      <c r="Q2394" s="13"/>
      <c r="R2394">
        <v>2392</v>
      </c>
    </row>
    <row r="2395" spans="1:18" ht="17.25" thickTop="1" thickBot="1" x14ac:dyDescent="0.3">
      <c r="A2395" s="30">
        <v>208</v>
      </c>
      <c r="B2395" s="30"/>
      <c r="G2395" t="s">
        <v>333</v>
      </c>
      <c r="J2395" s="33">
        <v>25</v>
      </c>
      <c r="K2395" t="s">
        <v>334</v>
      </c>
      <c r="L2395" s="79">
        <f>J2395/C2396</f>
        <v>2</v>
      </c>
      <c r="N2395" s="24" t="s">
        <v>1302</v>
      </c>
      <c r="R2395">
        <v>2393</v>
      </c>
    </row>
    <row r="2396" spans="1:18" ht="16.5" thickTop="1" thickBot="1" x14ac:dyDescent="0.25">
      <c r="A2396" s="1">
        <f>A2395</f>
        <v>208</v>
      </c>
      <c r="B2396" s="27" t="s">
        <v>2459</v>
      </c>
      <c r="C2396" s="9">
        <v>12.5</v>
      </c>
      <c r="D2396" t="s">
        <v>63</v>
      </c>
      <c r="G2396" t="s">
        <v>332</v>
      </c>
      <c r="J2396">
        <f>C2397/(J2395/C2396)</f>
        <v>50</v>
      </c>
      <c r="K2396" s="11"/>
      <c r="N2396" s="24" t="s">
        <v>1302</v>
      </c>
      <c r="R2396">
        <v>2394</v>
      </c>
    </row>
    <row r="2397" spans="1:18" ht="14.25" thickTop="1" thickBot="1" x14ac:dyDescent="0.25">
      <c r="B2397" t="s">
        <v>55</v>
      </c>
      <c r="C2397" s="9">
        <v>100</v>
      </c>
      <c r="D2397" t="s">
        <v>53</v>
      </c>
      <c r="K2397" s="12"/>
      <c r="N2397" s="24" t="s">
        <v>1302</v>
      </c>
      <c r="R2397">
        <v>2395</v>
      </c>
    </row>
    <row r="2398" spans="1:18" ht="13.5" thickTop="1" x14ac:dyDescent="0.2">
      <c r="N2398" s="24" t="s">
        <v>1302</v>
      </c>
      <c r="R2398">
        <v>2396</v>
      </c>
    </row>
    <row r="2399" spans="1:18" s="13" customFormat="1" ht="7.5" customHeight="1" thickBot="1" x14ac:dyDescent="0.25">
      <c r="A2399" s="1"/>
      <c r="B2399"/>
      <c r="C2399" s="4" t="s">
        <v>56</v>
      </c>
      <c r="D2399" s="18"/>
      <c r="E2399" s="4" t="s">
        <v>69</v>
      </c>
      <c r="F2399" s="19"/>
      <c r="G2399" s="4" t="s">
        <v>70</v>
      </c>
      <c r="H2399" s="19"/>
      <c r="I2399" s="20" t="s">
        <v>60</v>
      </c>
      <c r="J2399" s="21" t="s">
        <v>62</v>
      </c>
      <c r="K2399" s="22" t="s">
        <v>64</v>
      </c>
      <c r="L2399"/>
      <c r="M2399"/>
      <c r="N2399" s="24" t="s">
        <v>1302</v>
      </c>
      <c r="O2399"/>
      <c r="P2399"/>
      <c r="Q2399"/>
      <c r="R2399">
        <v>2397</v>
      </c>
    </row>
    <row r="2400" spans="1:18" ht="15.75" thickBot="1" x14ac:dyDescent="0.3">
      <c r="A2400" s="1">
        <v>75</v>
      </c>
      <c r="B2400" s="24" t="s">
        <v>2460</v>
      </c>
      <c r="C2400" s="16">
        <v>100</v>
      </c>
      <c r="D2400" s="7" t="s">
        <v>59</v>
      </c>
      <c r="E2400" s="25">
        <f>$G2400*C2396</f>
        <v>2.5</v>
      </c>
      <c r="F2400" s="3" t="s">
        <v>59</v>
      </c>
      <c r="G2400" s="17">
        <v>0.2</v>
      </c>
      <c r="H2400" s="3" t="s">
        <v>59</v>
      </c>
      <c r="I2400" s="64">
        <f>E2400*C2397</f>
        <v>250</v>
      </c>
      <c r="J2400" s="65" t="s">
        <v>61</v>
      </c>
      <c r="K2400" s="8">
        <f>I2400/C2400</f>
        <v>2.5</v>
      </c>
      <c r="N2400" s="24" t="s">
        <v>1302</v>
      </c>
      <c r="R2400">
        <v>2398</v>
      </c>
    </row>
    <row r="2401" spans="1:18" ht="16.5" thickTop="1" thickBot="1" x14ac:dyDescent="0.3">
      <c r="A2401" s="1">
        <v>77</v>
      </c>
      <c r="B2401" s="24" t="s">
        <v>2450</v>
      </c>
      <c r="C2401" s="14">
        <v>100</v>
      </c>
      <c r="D2401" s="7" t="s">
        <v>59</v>
      </c>
      <c r="E2401" s="25">
        <f>$G2401*C2396</f>
        <v>2.5</v>
      </c>
      <c r="F2401" s="3" t="s">
        <v>59</v>
      </c>
      <c r="G2401" s="17">
        <v>0.2</v>
      </c>
      <c r="H2401" s="3" t="s">
        <v>59</v>
      </c>
      <c r="I2401" s="66">
        <f>E2401*C2397</f>
        <v>250</v>
      </c>
      <c r="J2401" s="10" t="s">
        <v>61</v>
      </c>
      <c r="K2401" s="8">
        <f>I2401/C2401</f>
        <v>2.5</v>
      </c>
      <c r="N2401" s="24" t="s">
        <v>1302</v>
      </c>
      <c r="R2401">
        <v>2399</v>
      </c>
    </row>
    <row r="2402" spans="1:18" ht="16.5" thickTop="1" thickBot="1" x14ac:dyDescent="0.3">
      <c r="A2402" s="1">
        <v>78</v>
      </c>
      <c r="B2402" s="78" t="s">
        <v>1259</v>
      </c>
      <c r="C2402" s="14">
        <v>200</v>
      </c>
      <c r="D2402" s="7" t="s">
        <v>59</v>
      </c>
      <c r="E2402" s="26">
        <f>$G2402*C2396</f>
        <v>1.25</v>
      </c>
      <c r="F2402" s="3" t="s">
        <v>59</v>
      </c>
      <c r="G2402" s="9">
        <v>0.1</v>
      </c>
      <c r="H2402" s="3" t="s">
        <v>59</v>
      </c>
      <c r="I2402" s="67">
        <f>E2402*C2397</f>
        <v>125</v>
      </c>
      <c r="J2402" s="60" t="s">
        <v>61</v>
      </c>
      <c r="K2402" s="15">
        <f>I2402/C2402</f>
        <v>0.625</v>
      </c>
      <c r="N2402" s="24" t="s">
        <v>1302</v>
      </c>
      <c r="R2402">
        <v>2400</v>
      </c>
    </row>
    <row r="2403" spans="1:18" ht="4.5" customHeight="1" thickTop="1" x14ac:dyDescent="0.25">
      <c r="B2403" t="s">
        <v>180</v>
      </c>
      <c r="D2403" s="7"/>
      <c r="E2403" s="7"/>
      <c r="F2403" s="7"/>
      <c r="G2403" s="7"/>
      <c r="H2403" s="7"/>
      <c r="I2403" s="31"/>
      <c r="J2403" s="6"/>
      <c r="K2403" s="8">
        <f>C2397-SUM(K2400:K2402)</f>
        <v>94.375</v>
      </c>
      <c r="N2403" s="24" t="s">
        <v>1302</v>
      </c>
      <c r="R2403">
        <v>2401</v>
      </c>
    </row>
    <row r="2404" spans="1:18" ht="13.5" thickBot="1" x14ac:dyDescent="0.25">
      <c r="A2404" s="34"/>
      <c r="B2404" s="13"/>
      <c r="C2404" s="13"/>
      <c r="D2404" s="13"/>
      <c r="E2404" s="13"/>
      <c r="F2404" s="13"/>
      <c r="G2404" s="13"/>
      <c r="H2404" s="13"/>
      <c r="I2404" s="13"/>
      <c r="J2404" s="13"/>
      <c r="K2404" s="13"/>
      <c r="L2404" s="13"/>
      <c r="M2404" s="13"/>
      <c r="N2404" s="24" t="s">
        <v>1302</v>
      </c>
      <c r="O2404" s="13"/>
      <c r="P2404" s="13"/>
      <c r="Q2404" s="13"/>
      <c r="R2404">
        <v>2402</v>
      </c>
    </row>
    <row r="2405" spans="1:18" ht="17.25" thickTop="1" thickBot="1" x14ac:dyDescent="0.3">
      <c r="A2405" s="30">
        <v>209</v>
      </c>
      <c r="B2405" s="30"/>
      <c r="G2405" t="s">
        <v>333</v>
      </c>
      <c r="J2405" s="33">
        <v>25</v>
      </c>
      <c r="K2405" t="s">
        <v>334</v>
      </c>
      <c r="L2405" s="79">
        <f>J2405/C2406</f>
        <v>2</v>
      </c>
      <c r="N2405" s="24" t="s">
        <v>1302</v>
      </c>
      <c r="R2405">
        <v>2403</v>
      </c>
    </row>
    <row r="2406" spans="1:18" ht="16.5" thickTop="1" thickBot="1" x14ac:dyDescent="0.25">
      <c r="A2406" s="1">
        <f>A2405</f>
        <v>209</v>
      </c>
      <c r="B2406" s="27" t="s">
        <v>2459</v>
      </c>
      <c r="C2406" s="9">
        <v>12.5</v>
      </c>
      <c r="D2406" t="s">
        <v>63</v>
      </c>
      <c r="G2406" t="s">
        <v>332</v>
      </c>
      <c r="J2406">
        <f>C2407/(J2405/C2406)</f>
        <v>50</v>
      </c>
      <c r="K2406" s="11"/>
      <c r="N2406" s="24" t="s">
        <v>1302</v>
      </c>
      <c r="R2406">
        <v>2404</v>
      </c>
    </row>
    <row r="2407" spans="1:18" ht="14.25" thickTop="1" thickBot="1" x14ac:dyDescent="0.25">
      <c r="B2407" t="s">
        <v>55</v>
      </c>
      <c r="C2407" s="9">
        <v>100</v>
      </c>
      <c r="D2407" t="s">
        <v>53</v>
      </c>
      <c r="K2407" s="12"/>
      <c r="N2407" s="24" t="s">
        <v>1302</v>
      </c>
      <c r="R2407">
        <v>2405</v>
      </c>
    </row>
    <row r="2408" spans="1:18" ht="13.5" thickTop="1" x14ac:dyDescent="0.2">
      <c r="N2408" s="24" t="s">
        <v>1302</v>
      </c>
      <c r="R2408">
        <v>2406</v>
      </c>
    </row>
    <row r="2409" spans="1:18" s="13" customFormat="1" ht="7.5" customHeight="1" thickBot="1" x14ac:dyDescent="0.25">
      <c r="A2409" s="1"/>
      <c r="B2409"/>
      <c r="C2409" s="4" t="s">
        <v>56</v>
      </c>
      <c r="D2409" s="18"/>
      <c r="E2409" s="4" t="s">
        <v>69</v>
      </c>
      <c r="F2409" s="19"/>
      <c r="G2409" s="4" t="s">
        <v>70</v>
      </c>
      <c r="H2409" s="19"/>
      <c r="I2409" s="20" t="s">
        <v>60</v>
      </c>
      <c r="J2409" s="21" t="s">
        <v>62</v>
      </c>
      <c r="K2409" s="22" t="s">
        <v>64</v>
      </c>
      <c r="L2409"/>
      <c r="M2409"/>
      <c r="N2409" s="24" t="s">
        <v>1302</v>
      </c>
      <c r="O2409"/>
      <c r="P2409"/>
      <c r="Q2409"/>
      <c r="R2409">
        <v>2407</v>
      </c>
    </row>
    <row r="2410" spans="1:18" ht="15.75" thickBot="1" x14ac:dyDescent="0.3">
      <c r="A2410" s="1">
        <v>75</v>
      </c>
      <c r="B2410" s="24" t="s">
        <v>2460</v>
      </c>
      <c r="C2410" s="16">
        <v>100</v>
      </c>
      <c r="D2410" s="7" t="s">
        <v>59</v>
      </c>
      <c r="E2410" s="25">
        <f>$G2410*C2406</f>
        <v>2.5</v>
      </c>
      <c r="F2410" s="3" t="s">
        <v>59</v>
      </c>
      <c r="G2410" s="17">
        <v>0.2</v>
      </c>
      <c r="H2410" s="3" t="s">
        <v>59</v>
      </c>
      <c r="I2410" s="64">
        <f>E2410*C2407</f>
        <v>250</v>
      </c>
      <c r="J2410" s="65" t="s">
        <v>61</v>
      </c>
      <c r="K2410" s="8">
        <f>I2410/C2410</f>
        <v>2.5</v>
      </c>
      <c r="N2410" s="24" t="s">
        <v>1302</v>
      </c>
      <c r="R2410">
        <v>2408</v>
      </c>
    </row>
    <row r="2411" spans="1:18" ht="16.5" thickTop="1" thickBot="1" x14ac:dyDescent="0.3">
      <c r="A2411" s="1">
        <v>377</v>
      </c>
      <c r="B2411" s="24" t="s">
        <v>569</v>
      </c>
      <c r="C2411" s="14">
        <v>400</v>
      </c>
      <c r="D2411" s="7" t="s">
        <v>59</v>
      </c>
      <c r="E2411" s="25">
        <f>$G2411*C2406</f>
        <v>2.5</v>
      </c>
      <c r="F2411" s="3" t="s">
        <v>59</v>
      </c>
      <c r="G2411" s="17">
        <v>0.2</v>
      </c>
      <c r="H2411" s="3" t="s">
        <v>59</v>
      </c>
      <c r="I2411" s="66">
        <f>E2411*C2407</f>
        <v>250</v>
      </c>
      <c r="J2411" s="10" t="s">
        <v>61</v>
      </c>
      <c r="K2411" s="8">
        <f>I2411/C2411</f>
        <v>0.625</v>
      </c>
      <c r="N2411" s="24" t="s">
        <v>1302</v>
      </c>
      <c r="R2411">
        <v>2409</v>
      </c>
    </row>
    <row r="2412" spans="1:18" ht="16.5" thickTop="1" thickBot="1" x14ac:dyDescent="0.3">
      <c r="A2412" s="1">
        <v>78</v>
      </c>
      <c r="B2412" s="78" t="s">
        <v>1259</v>
      </c>
      <c r="C2412" s="14">
        <v>200</v>
      </c>
      <c r="D2412" s="7" t="s">
        <v>59</v>
      </c>
      <c r="E2412" s="26">
        <f>$G2412*C2406</f>
        <v>1.25</v>
      </c>
      <c r="F2412" s="3" t="s">
        <v>59</v>
      </c>
      <c r="G2412" s="9">
        <v>0.1</v>
      </c>
      <c r="H2412" s="3" t="s">
        <v>59</v>
      </c>
      <c r="I2412" s="67">
        <f>E2412*C2407</f>
        <v>125</v>
      </c>
      <c r="J2412" s="60" t="s">
        <v>61</v>
      </c>
      <c r="K2412" s="15">
        <f>I2412/C2412</f>
        <v>0.625</v>
      </c>
      <c r="N2412" s="24" t="s">
        <v>1302</v>
      </c>
      <c r="R2412">
        <v>2410</v>
      </c>
    </row>
    <row r="2413" spans="1:18" ht="15.75" thickTop="1" x14ac:dyDescent="0.25">
      <c r="B2413" t="s">
        <v>180</v>
      </c>
      <c r="D2413" s="7"/>
      <c r="E2413" s="7"/>
      <c r="F2413" s="7"/>
      <c r="G2413" s="7"/>
      <c r="H2413" s="7"/>
      <c r="I2413" s="31"/>
      <c r="J2413" s="6"/>
      <c r="K2413" s="8">
        <f>C2407-SUM(K2410:K2412)</f>
        <v>96.25</v>
      </c>
      <c r="N2413" s="24" t="s">
        <v>1302</v>
      </c>
      <c r="R2413">
        <v>2411</v>
      </c>
    </row>
    <row r="2414" spans="1:18" ht="13.5" thickBot="1" x14ac:dyDescent="0.25">
      <c r="A2414" s="34"/>
      <c r="B2414" s="13"/>
      <c r="C2414" s="13"/>
      <c r="D2414" s="13"/>
      <c r="E2414" s="13"/>
      <c r="F2414" s="13"/>
      <c r="G2414" s="13"/>
      <c r="H2414" s="13"/>
      <c r="I2414" s="13"/>
      <c r="J2414" s="13"/>
      <c r="K2414" s="13"/>
      <c r="L2414" s="13"/>
      <c r="M2414" s="13"/>
      <c r="N2414" s="24" t="s">
        <v>1302</v>
      </c>
      <c r="O2414" s="13"/>
      <c r="P2414" s="13"/>
      <c r="Q2414" s="13"/>
      <c r="R2414">
        <v>2412</v>
      </c>
    </row>
    <row r="2415" spans="1:18" ht="17.25" thickTop="1" thickBot="1" x14ac:dyDescent="0.3">
      <c r="A2415" s="30">
        <v>210</v>
      </c>
      <c r="B2415" s="30"/>
      <c r="G2415" t="s">
        <v>333</v>
      </c>
      <c r="J2415" s="105">
        <v>25</v>
      </c>
      <c r="K2415" t="s">
        <v>334</v>
      </c>
      <c r="L2415" s="79">
        <f>J2415/C2416</f>
        <v>2.5</v>
      </c>
      <c r="N2415" t="s">
        <v>1969</v>
      </c>
      <c r="O2415" t="s">
        <v>2807</v>
      </c>
      <c r="R2415">
        <v>2413</v>
      </c>
    </row>
    <row r="2416" spans="1:18" ht="16.5" thickTop="1" thickBot="1" x14ac:dyDescent="0.25">
      <c r="A2416" s="1">
        <f>A2415</f>
        <v>210</v>
      </c>
      <c r="B2416" s="27" t="s">
        <v>2461</v>
      </c>
      <c r="C2416" s="240">
        <v>10</v>
      </c>
      <c r="D2416" t="s">
        <v>63</v>
      </c>
      <c r="G2416" t="s">
        <v>332</v>
      </c>
      <c r="J2416">
        <f>C2417/(J2415/C2416)</f>
        <v>80</v>
      </c>
      <c r="K2416" s="107"/>
      <c r="N2416" t="s">
        <v>1969</v>
      </c>
      <c r="O2416" t="s">
        <v>2807</v>
      </c>
      <c r="R2416">
        <v>2414</v>
      </c>
    </row>
    <row r="2417" spans="1:19" ht="14.25" thickTop="1" thickBot="1" x14ac:dyDescent="0.25">
      <c r="B2417" t="s">
        <v>55</v>
      </c>
      <c r="C2417" s="106">
        <v>200</v>
      </c>
      <c r="D2417" t="s">
        <v>334</v>
      </c>
      <c r="K2417" s="108"/>
      <c r="N2417" t="s">
        <v>1969</v>
      </c>
      <c r="O2417" t="s">
        <v>2807</v>
      </c>
      <c r="R2417">
        <v>2415</v>
      </c>
    </row>
    <row r="2418" spans="1:19" ht="13.5" thickTop="1" x14ac:dyDescent="0.2">
      <c r="N2418" t="s">
        <v>1969</v>
      </c>
      <c r="O2418" t="s">
        <v>2807</v>
      </c>
      <c r="R2418">
        <v>2416</v>
      </c>
    </row>
    <row r="2419" spans="1:19" ht="13.5" thickBot="1" x14ac:dyDescent="0.25">
      <c r="C2419" s="487" t="s">
        <v>284</v>
      </c>
      <c r="D2419" s="488"/>
      <c r="E2419" s="493" t="s">
        <v>285</v>
      </c>
      <c r="F2419" s="487"/>
      <c r="G2419" s="490" t="s">
        <v>286</v>
      </c>
      <c r="H2419" s="491"/>
      <c r="I2419" s="20" t="s">
        <v>287</v>
      </c>
      <c r="J2419" s="21"/>
      <c r="K2419" s="39" t="s">
        <v>288</v>
      </c>
      <c r="N2419" t="s">
        <v>1969</v>
      </c>
      <c r="O2419" t="s">
        <v>2807</v>
      </c>
      <c r="R2419">
        <v>2417</v>
      </c>
      <c r="S2419" s="13"/>
    </row>
    <row r="2420" spans="1:19" ht="15.75" thickBot="1" x14ac:dyDescent="0.3">
      <c r="A2420" s="1">
        <v>619</v>
      </c>
      <c r="B2420" t="s">
        <v>2359</v>
      </c>
      <c r="C2420" s="241">
        <v>100</v>
      </c>
      <c r="D2420" s="7" t="s">
        <v>179</v>
      </c>
      <c r="E2420" s="115">
        <f>G2420*C2416</f>
        <v>0.5</v>
      </c>
      <c r="F2420" s="3" t="s">
        <v>179</v>
      </c>
      <c r="G2420" s="228">
        <v>0.05</v>
      </c>
      <c r="H2420" s="3" t="s">
        <v>179</v>
      </c>
      <c r="I2420" s="242">
        <f>E2420*C2417</f>
        <v>100</v>
      </c>
      <c r="J2420" s="10" t="s">
        <v>61</v>
      </c>
      <c r="K2420" s="15">
        <f t="shared" ref="K2420:K2436" si="43">I2420/C2420</f>
        <v>1</v>
      </c>
      <c r="N2420" t="s">
        <v>1969</v>
      </c>
      <c r="O2420" t="s">
        <v>2807</v>
      </c>
      <c r="R2420">
        <v>2418</v>
      </c>
    </row>
    <row r="2421" spans="1:19" ht="16.5" thickTop="1" thickBot="1" x14ac:dyDescent="0.3">
      <c r="A2421" s="1">
        <v>620</v>
      </c>
      <c r="B2421" t="s">
        <v>2361</v>
      </c>
      <c r="C2421" s="241">
        <v>100</v>
      </c>
      <c r="D2421" s="7" t="s">
        <v>179</v>
      </c>
      <c r="E2421" s="115">
        <f>G2421*C2416</f>
        <v>0.5</v>
      </c>
      <c r="F2421" s="3" t="s">
        <v>179</v>
      </c>
      <c r="G2421" s="228">
        <v>0.05</v>
      </c>
      <c r="H2421" s="3" t="s">
        <v>179</v>
      </c>
      <c r="I2421" s="242">
        <f>E2421*C2417</f>
        <v>100</v>
      </c>
      <c r="J2421" s="10" t="s">
        <v>61</v>
      </c>
      <c r="K2421" s="15">
        <f t="shared" si="43"/>
        <v>1</v>
      </c>
      <c r="N2421" t="s">
        <v>1969</v>
      </c>
      <c r="O2421" t="s">
        <v>2807</v>
      </c>
      <c r="R2421">
        <v>2419</v>
      </c>
    </row>
    <row r="2422" spans="1:19" ht="16.5" thickTop="1" thickBot="1" x14ac:dyDescent="0.3">
      <c r="A2422" s="1">
        <v>621</v>
      </c>
      <c r="B2422" t="s">
        <v>2363</v>
      </c>
      <c r="C2422" s="241">
        <v>100</v>
      </c>
      <c r="D2422" s="7" t="s">
        <v>179</v>
      </c>
      <c r="E2422" s="115">
        <f>G2422*C2416</f>
        <v>0.5</v>
      </c>
      <c r="F2422" s="3" t="s">
        <v>179</v>
      </c>
      <c r="G2422" s="228">
        <v>0.05</v>
      </c>
      <c r="H2422" s="3" t="s">
        <v>179</v>
      </c>
      <c r="I2422" s="242">
        <f>E2422*C2417</f>
        <v>100</v>
      </c>
      <c r="J2422" s="10" t="s">
        <v>61</v>
      </c>
      <c r="K2422" s="15">
        <f t="shared" si="43"/>
        <v>1</v>
      </c>
      <c r="N2422" t="s">
        <v>1969</v>
      </c>
      <c r="O2422" t="s">
        <v>2807</v>
      </c>
      <c r="R2422">
        <v>2420</v>
      </c>
    </row>
    <row r="2423" spans="1:19" ht="16.5" thickTop="1" thickBot="1" x14ac:dyDescent="0.3">
      <c r="A2423" s="1">
        <v>622</v>
      </c>
      <c r="B2423" t="s">
        <v>2364</v>
      </c>
      <c r="C2423" s="241">
        <v>100</v>
      </c>
      <c r="D2423" s="7" t="s">
        <v>179</v>
      </c>
      <c r="E2423" s="115">
        <f>G2423*C2416</f>
        <v>0.5</v>
      </c>
      <c r="F2423" s="3" t="s">
        <v>179</v>
      </c>
      <c r="G2423" s="228">
        <v>0.05</v>
      </c>
      <c r="H2423" s="3" t="s">
        <v>179</v>
      </c>
      <c r="I2423" s="242">
        <f>E2423*C2417</f>
        <v>100</v>
      </c>
      <c r="J2423" s="10" t="s">
        <v>61</v>
      </c>
      <c r="K2423" s="15">
        <f t="shared" si="43"/>
        <v>1</v>
      </c>
      <c r="N2423" t="s">
        <v>1969</v>
      </c>
      <c r="O2423" t="s">
        <v>2807</v>
      </c>
      <c r="R2423">
        <v>2421</v>
      </c>
    </row>
    <row r="2424" spans="1:19" ht="16.5" thickTop="1" thickBot="1" x14ac:dyDescent="0.3">
      <c r="A2424" s="235">
        <v>623</v>
      </c>
      <c r="B2424" s="32" t="s">
        <v>2366</v>
      </c>
      <c r="C2424" s="241">
        <v>100</v>
      </c>
      <c r="D2424" s="7" t="s">
        <v>179</v>
      </c>
      <c r="E2424" s="115">
        <f>G2424*C2416</f>
        <v>0.5</v>
      </c>
      <c r="F2424" s="3" t="s">
        <v>179</v>
      </c>
      <c r="G2424" s="228">
        <v>0.05</v>
      </c>
      <c r="H2424" s="3" t="s">
        <v>179</v>
      </c>
      <c r="I2424" s="242">
        <f>E2424*C2417</f>
        <v>100</v>
      </c>
      <c r="J2424" s="10" t="s">
        <v>61</v>
      </c>
      <c r="K2424" s="15">
        <f t="shared" si="43"/>
        <v>1</v>
      </c>
      <c r="N2424" t="s">
        <v>1969</v>
      </c>
      <c r="O2424" t="s">
        <v>2807</v>
      </c>
      <c r="R2424">
        <v>2422</v>
      </c>
    </row>
    <row r="2425" spans="1:19" ht="16.5" thickTop="1" thickBot="1" x14ac:dyDescent="0.3">
      <c r="A2425" s="235">
        <v>624</v>
      </c>
      <c r="B2425" s="32" t="s">
        <v>2368</v>
      </c>
      <c r="C2425" s="241">
        <v>100</v>
      </c>
      <c r="D2425" s="7" t="s">
        <v>179</v>
      </c>
      <c r="E2425" s="115">
        <f>G2425*C2416</f>
        <v>0.5</v>
      </c>
      <c r="F2425" s="3" t="s">
        <v>179</v>
      </c>
      <c r="G2425" s="228">
        <v>0.05</v>
      </c>
      <c r="H2425" s="3" t="s">
        <v>179</v>
      </c>
      <c r="I2425" s="242">
        <f>E2425*C2417</f>
        <v>100</v>
      </c>
      <c r="J2425" s="10" t="s">
        <v>61</v>
      </c>
      <c r="K2425" s="15">
        <f t="shared" si="43"/>
        <v>1</v>
      </c>
      <c r="N2425" t="s">
        <v>1969</v>
      </c>
      <c r="O2425" t="s">
        <v>2807</v>
      </c>
      <c r="R2425">
        <v>2423</v>
      </c>
    </row>
    <row r="2426" spans="1:19" ht="16.5" thickTop="1" thickBot="1" x14ac:dyDescent="0.3">
      <c r="A2426" s="235">
        <v>625</v>
      </c>
      <c r="B2426" s="32" t="s">
        <v>2370</v>
      </c>
      <c r="C2426" s="241">
        <v>100</v>
      </c>
      <c r="D2426" s="7" t="s">
        <v>179</v>
      </c>
      <c r="E2426" s="115">
        <f>G2426*C2416</f>
        <v>6</v>
      </c>
      <c r="F2426" s="3" t="s">
        <v>179</v>
      </c>
      <c r="G2426" s="228">
        <v>0.6</v>
      </c>
      <c r="H2426" s="3" t="s">
        <v>179</v>
      </c>
      <c r="I2426" s="242">
        <f>E2426*C2417</f>
        <v>1200</v>
      </c>
      <c r="J2426" s="10" t="s">
        <v>61</v>
      </c>
      <c r="K2426" s="15">
        <f t="shared" si="43"/>
        <v>12</v>
      </c>
      <c r="N2426" t="s">
        <v>1969</v>
      </c>
      <c r="O2426" t="s">
        <v>2807</v>
      </c>
      <c r="R2426">
        <v>2424</v>
      </c>
    </row>
    <row r="2427" spans="1:19" ht="16.5" thickTop="1" thickBot="1" x14ac:dyDescent="0.3">
      <c r="A2427" s="235">
        <v>626</v>
      </c>
      <c r="B2427" s="32" t="s">
        <v>2372</v>
      </c>
      <c r="C2427" s="241">
        <v>100</v>
      </c>
      <c r="D2427" s="7" t="s">
        <v>179</v>
      </c>
      <c r="E2427" s="115">
        <f>G2427*C2416</f>
        <v>0.5</v>
      </c>
      <c r="F2427" s="3" t="s">
        <v>179</v>
      </c>
      <c r="G2427" s="228">
        <v>0.05</v>
      </c>
      <c r="H2427" s="3" t="s">
        <v>179</v>
      </c>
      <c r="I2427" s="242">
        <f>E2427*C2417</f>
        <v>100</v>
      </c>
      <c r="J2427" s="10" t="s">
        <v>61</v>
      </c>
      <c r="K2427" s="15">
        <f t="shared" si="43"/>
        <v>1</v>
      </c>
      <c r="N2427" t="s">
        <v>1969</v>
      </c>
      <c r="O2427" t="s">
        <v>2807</v>
      </c>
      <c r="R2427">
        <v>2425</v>
      </c>
    </row>
    <row r="2428" spans="1:19" ht="16.5" thickTop="1" thickBot="1" x14ac:dyDescent="0.3">
      <c r="A2428" s="243">
        <v>639</v>
      </c>
      <c r="B2428" s="244" t="s">
        <v>2430</v>
      </c>
      <c r="C2428" s="241">
        <v>100</v>
      </c>
      <c r="D2428" s="7" t="s">
        <v>179</v>
      </c>
      <c r="E2428" s="115">
        <f>G2428*C2416</f>
        <v>6</v>
      </c>
      <c r="F2428" s="3" t="s">
        <v>179</v>
      </c>
      <c r="G2428" s="228">
        <v>0.6</v>
      </c>
      <c r="H2428" s="3" t="s">
        <v>179</v>
      </c>
      <c r="I2428" s="242">
        <f>E2428*C2417</f>
        <v>1200</v>
      </c>
      <c r="J2428" s="10" t="s">
        <v>61</v>
      </c>
      <c r="K2428" s="15">
        <f t="shared" si="43"/>
        <v>12</v>
      </c>
      <c r="N2428" t="s">
        <v>1969</v>
      </c>
      <c r="O2428" t="s">
        <v>2807</v>
      </c>
      <c r="R2428">
        <v>2426</v>
      </c>
    </row>
    <row r="2429" spans="1:19" ht="16.5" thickTop="1" thickBot="1" x14ac:dyDescent="0.3">
      <c r="A2429" s="235">
        <v>628</v>
      </c>
      <c r="B2429" s="32" t="s">
        <v>2377</v>
      </c>
      <c r="C2429" s="241">
        <v>100</v>
      </c>
      <c r="D2429" s="7" t="s">
        <v>179</v>
      </c>
      <c r="E2429" s="115">
        <f>G2429*C2416</f>
        <v>0.5</v>
      </c>
      <c r="F2429" s="3" t="s">
        <v>179</v>
      </c>
      <c r="G2429" s="228">
        <v>0.05</v>
      </c>
      <c r="H2429" s="3" t="s">
        <v>179</v>
      </c>
      <c r="I2429" s="242">
        <f>E2429*C2417</f>
        <v>100</v>
      </c>
      <c r="J2429" s="10" t="s">
        <v>61</v>
      </c>
      <c r="K2429" s="15">
        <f t="shared" si="43"/>
        <v>1</v>
      </c>
      <c r="N2429" t="s">
        <v>1969</v>
      </c>
      <c r="O2429" t="s">
        <v>2807</v>
      </c>
      <c r="R2429">
        <v>2427</v>
      </c>
      <c r="S2429" s="7"/>
    </row>
    <row r="2430" spans="1:19" ht="16.5" thickTop="1" thickBot="1" x14ac:dyDescent="0.3">
      <c r="A2430" s="235">
        <v>629</v>
      </c>
      <c r="B2430" s="32" t="s">
        <v>2379</v>
      </c>
      <c r="C2430" s="241">
        <v>100</v>
      </c>
      <c r="D2430" s="7" t="s">
        <v>179</v>
      </c>
      <c r="E2430" s="115">
        <f>G2430*C2416</f>
        <v>0.5</v>
      </c>
      <c r="F2430" s="3" t="s">
        <v>179</v>
      </c>
      <c r="G2430" s="228">
        <v>0.05</v>
      </c>
      <c r="H2430" s="3" t="s">
        <v>179</v>
      </c>
      <c r="I2430" s="242">
        <f>E2430*C2417</f>
        <v>100</v>
      </c>
      <c r="J2430" s="10" t="s">
        <v>61</v>
      </c>
      <c r="K2430" s="15">
        <f t="shared" si="43"/>
        <v>1</v>
      </c>
      <c r="N2430" t="s">
        <v>1969</v>
      </c>
      <c r="O2430" t="s">
        <v>2807</v>
      </c>
      <c r="R2430">
        <v>2428</v>
      </c>
    </row>
    <row r="2431" spans="1:19" ht="16.5" thickTop="1" thickBot="1" x14ac:dyDescent="0.3">
      <c r="A2431" s="235">
        <v>630</v>
      </c>
      <c r="B2431" s="32" t="s">
        <v>2381</v>
      </c>
      <c r="C2431" s="241">
        <v>100</v>
      </c>
      <c r="D2431" s="7" t="s">
        <v>179</v>
      </c>
      <c r="E2431" s="115">
        <f>G2431*C2416</f>
        <v>0.5</v>
      </c>
      <c r="F2431" s="3" t="s">
        <v>179</v>
      </c>
      <c r="G2431" s="228">
        <v>0.05</v>
      </c>
      <c r="H2431" s="3" t="s">
        <v>179</v>
      </c>
      <c r="I2431" s="242">
        <f>E2431*C2417</f>
        <v>100</v>
      </c>
      <c r="J2431" s="10" t="s">
        <v>61</v>
      </c>
      <c r="K2431" s="15">
        <f t="shared" si="43"/>
        <v>1</v>
      </c>
      <c r="N2431" t="s">
        <v>1969</v>
      </c>
      <c r="O2431" t="s">
        <v>2807</v>
      </c>
      <c r="R2431">
        <v>1643</v>
      </c>
    </row>
    <row r="2432" spans="1:19" ht="16.5" thickTop="1" thickBot="1" x14ac:dyDescent="0.3">
      <c r="A2432" s="235">
        <v>631</v>
      </c>
      <c r="B2432" s="32" t="s">
        <v>2383</v>
      </c>
      <c r="C2432" s="241">
        <v>100</v>
      </c>
      <c r="D2432" s="7" t="s">
        <v>179</v>
      </c>
      <c r="E2432" s="115">
        <f>G2432*C2416</f>
        <v>0.5</v>
      </c>
      <c r="F2432" s="3" t="s">
        <v>179</v>
      </c>
      <c r="G2432" s="228">
        <v>0.05</v>
      </c>
      <c r="H2432" s="3" t="s">
        <v>179</v>
      </c>
      <c r="I2432" s="242">
        <f>E2432*C2417</f>
        <v>100</v>
      </c>
      <c r="J2432" s="10" t="s">
        <v>61</v>
      </c>
      <c r="K2432" s="15">
        <f t="shared" si="43"/>
        <v>1</v>
      </c>
      <c r="N2432" t="s">
        <v>1969</v>
      </c>
      <c r="O2432" t="s">
        <v>2807</v>
      </c>
      <c r="R2432">
        <v>1644</v>
      </c>
    </row>
    <row r="2433" spans="1:19" ht="16.5" thickTop="1" thickBot="1" x14ac:dyDescent="0.3">
      <c r="A2433" s="235">
        <v>632</v>
      </c>
      <c r="B2433" s="32" t="s">
        <v>2385</v>
      </c>
      <c r="C2433" s="241">
        <v>100</v>
      </c>
      <c r="D2433" s="7" t="s">
        <v>179</v>
      </c>
      <c r="E2433" s="115">
        <f>G2433*C2416</f>
        <v>0.5</v>
      </c>
      <c r="F2433" s="3" t="s">
        <v>179</v>
      </c>
      <c r="G2433" s="228">
        <v>0.05</v>
      </c>
      <c r="H2433" s="3" t="s">
        <v>179</v>
      </c>
      <c r="I2433" s="242">
        <f>E2433*C2417</f>
        <v>100</v>
      </c>
      <c r="J2433" s="10" t="s">
        <v>61</v>
      </c>
      <c r="K2433" s="15">
        <f t="shared" si="43"/>
        <v>1</v>
      </c>
      <c r="N2433" t="s">
        <v>1969</v>
      </c>
      <c r="O2433" t="s">
        <v>2807</v>
      </c>
      <c r="R2433">
        <v>1645</v>
      </c>
    </row>
    <row r="2434" spans="1:19" ht="16.5" thickTop="1" thickBot="1" x14ac:dyDescent="0.3">
      <c r="A2434" s="235">
        <v>633</v>
      </c>
      <c r="B2434" s="32" t="s">
        <v>2387</v>
      </c>
      <c r="C2434" s="241">
        <v>100</v>
      </c>
      <c r="D2434" s="7" t="s">
        <v>179</v>
      </c>
      <c r="E2434" s="115">
        <f>G2434*C2416</f>
        <v>1</v>
      </c>
      <c r="F2434" s="3" t="s">
        <v>179</v>
      </c>
      <c r="G2434" s="228">
        <v>0.1</v>
      </c>
      <c r="H2434" s="3" t="s">
        <v>179</v>
      </c>
      <c r="I2434" s="242">
        <f>E2434*C2417</f>
        <v>200</v>
      </c>
      <c r="J2434" s="10" t="s">
        <v>61</v>
      </c>
      <c r="K2434" s="15">
        <f t="shared" si="43"/>
        <v>2</v>
      </c>
      <c r="N2434" t="s">
        <v>1969</v>
      </c>
      <c r="O2434" t="s">
        <v>2807</v>
      </c>
      <c r="R2434">
        <v>1646</v>
      </c>
    </row>
    <row r="2435" spans="1:19" ht="16.5" thickTop="1" thickBot="1" x14ac:dyDescent="0.3">
      <c r="A2435" s="235">
        <v>347</v>
      </c>
      <c r="B2435" s="32" t="s">
        <v>947</v>
      </c>
      <c r="C2435" s="241">
        <v>100</v>
      </c>
      <c r="D2435" s="7" t="s">
        <v>179</v>
      </c>
      <c r="E2435" s="115">
        <f>G2435*C2416</f>
        <v>0</v>
      </c>
      <c r="F2435" s="3" t="s">
        <v>179</v>
      </c>
      <c r="G2435" s="228">
        <v>0</v>
      </c>
      <c r="H2435" s="3" t="s">
        <v>179</v>
      </c>
      <c r="I2435" s="242">
        <f>E2435*C2417</f>
        <v>0</v>
      </c>
      <c r="J2435" s="10" t="s">
        <v>61</v>
      </c>
      <c r="K2435" s="15">
        <f t="shared" si="43"/>
        <v>0</v>
      </c>
      <c r="N2435" t="s">
        <v>1969</v>
      </c>
      <c r="O2435" t="s">
        <v>2807</v>
      </c>
      <c r="R2435">
        <v>1647</v>
      </c>
    </row>
    <row r="2436" spans="1:19" ht="16.5" thickTop="1" thickBot="1" x14ac:dyDescent="0.3">
      <c r="A2436" s="235">
        <v>634</v>
      </c>
      <c r="B2436" s="32" t="s">
        <v>2389</v>
      </c>
      <c r="C2436" s="241">
        <v>100</v>
      </c>
      <c r="D2436" s="7" t="s">
        <v>179</v>
      </c>
      <c r="E2436" s="115">
        <f>G2436*C2416</f>
        <v>1</v>
      </c>
      <c r="F2436" s="3" t="s">
        <v>179</v>
      </c>
      <c r="G2436" s="228">
        <v>0.1</v>
      </c>
      <c r="H2436" s="3" t="s">
        <v>179</v>
      </c>
      <c r="I2436" s="242">
        <f>E2436*C2417</f>
        <v>200</v>
      </c>
      <c r="J2436" s="10" t="s">
        <v>61</v>
      </c>
      <c r="K2436" s="15">
        <f t="shared" si="43"/>
        <v>2</v>
      </c>
      <c r="N2436" t="s">
        <v>1969</v>
      </c>
      <c r="O2436" t="s">
        <v>2807</v>
      </c>
      <c r="R2436">
        <v>1648</v>
      </c>
    </row>
    <row r="2437" spans="1:19" ht="15.75" thickTop="1" x14ac:dyDescent="0.25">
      <c r="B2437" t="s">
        <v>180</v>
      </c>
      <c r="D2437" s="3"/>
      <c r="F2437" s="3"/>
      <c r="H2437" s="3"/>
      <c r="I2437" s="2"/>
      <c r="J2437" s="6"/>
      <c r="K2437" s="8">
        <f>C2417-SUM(K2420:K2436)</f>
        <v>160</v>
      </c>
      <c r="N2437" t="s">
        <v>1969</v>
      </c>
      <c r="O2437" t="s">
        <v>2807</v>
      </c>
      <c r="R2437">
        <v>1649</v>
      </c>
    </row>
    <row r="2438" spans="1:19" ht="13.5" thickBot="1" x14ac:dyDescent="0.25">
      <c r="A2438" s="34"/>
      <c r="B2438" s="13"/>
      <c r="C2438" s="13"/>
      <c r="D2438" s="13"/>
      <c r="E2438" s="13"/>
      <c r="F2438" s="13"/>
      <c r="G2438" s="13"/>
      <c r="H2438" s="13"/>
      <c r="I2438" s="13"/>
      <c r="J2438" s="13"/>
      <c r="K2438" s="13"/>
      <c r="L2438" s="13"/>
      <c r="N2438" t="s">
        <v>1969</v>
      </c>
      <c r="O2438" s="13" t="s">
        <v>2807</v>
      </c>
      <c r="P2438" s="13"/>
      <c r="Q2438" s="13"/>
      <c r="R2438">
        <v>1650</v>
      </c>
    </row>
    <row r="2439" spans="1:19" ht="17.25" thickTop="1" thickBot="1" x14ac:dyDescent="0.3">
      <c r="A2439" s="30">
        <v>211</v>
      </c>
      <c r="B2439" s="30"/>
      <c r="G2439" t="s">
        <v>333</v>
      </c>
      <c r="J2439" s="33">
        <v>25</v>
      </c>
      <c r="K2439" t="s">
        <v>334</v>
      </c>
      <c r="L2439" s="79">
        <f>J2439/C2440</f>
        <v>2.5</v>
      </c>
      <c r="N2439" s="24" t="s">
        <v>2470</v>
      </c>
      <c r="R2439">
        <v>1651</v>
      </c>
      <c r="S2439" s="7"/>
    </row>
    <row r="2440" spans="1:19" ht="16.5" thickTop="1" thickBot="1" x14ac:dyDescent="0.25">
      <c r="A2440" s="1">
        <f>A2439</f>
        <v>211</v>
      </c>
      <c r="B2440" s="27" t="s">
        <v>2471</v>
      </c>
      <c r="C2440" s="35">
        <v>10</v>
      </c>
      <c r="D2440" t="s">
        <v>63</v>
      </c>
      <c r="G2440" t="s">
        <v>332</v>
      </c>
      <c r="J2440">
        <f>C2441/(J2439/C2440)</f>
        <v>40</v>
      </c>
      <c r="K2440" s="11"/>
      <c r="N2440" s="24" t="s">
        <v>2470</v>
      </c>
      <c r="R2440">
        <v>1642</v>
      </c>
    </row>
    <row r="2441" spans="1:19" ht="14.25" thickTop="1" thickBot="1" x14ac:dyDescent="0.25">
      <c r="B2441" t="s">
        <v>55</v>
      </c>
      <c r="C2441" s="9">
        <v>100</v>
      </c>
      <c r="D2441" t="s">
        <v>334</v>
      </c>
      <c r="K2441" s="12"/>
      <c r="N2441" s="24" t="s">
        <v>2470</v>
      </c>
      <c r="R2441">
        <v>1643</v>
      </c>
    </row>
    <row r="2442" spans="1:19" ht="13.5" thickTop="1" x14ac:dyDescent="0.2">
      <c r="N2442" s="24" t="s">
        <v>2470</v>
      </c>
      <c r="R2442">
        <v>1644</v>
      </c>
    </row>
    <row r="2443" spans="1:19" x14ac:dyDescent="0.2">
      <c r="C2443" s="487" t="s">
        <v>284</v>
      </c>
      <c r="D2443" s="488"/>
      <c r="E2443" s="489" t="s">
        <v>285</v>
      </c>
      <c r="F2443" s="487"/>
      <c r="G2443" s="490" t="s">
        <v>286</v>
      </c>
      <c r="H2443" s="491"/>
      <c r="I2443" s="20" t="s">
        <v>287</v>
      </c>
      <c r="J2443" s="21"/>
      <c r="K2443" s="39" t="s">
        <v>288</v>
      </c>
      <c r="N2443" s="24" t="s">
        <v>2470</v>
      </c>
      <c r="R2443">
        <v>1645</v>
      </c>
    </row>
    <row r="2444" spans="1:19" ht="15.75" thickBot="1" x14ac:dyDescent="0.3">
      <c r="A2444" s="235">
        <v>644</v>
      </c>
      <c r="B2444" s="32" t="s">
        <v>2462</v>
      </c>
      <c r="C2444" s="16">
        <v>100</v>
      </c>
      <c r="D2444" s="7" t="s">
        <v>179</v>
      </c>
      <c r="E2444" s="37">
        <f>G2444*C2440</f>
        <v>8</v>
      </c>
      <c r="F2444" s="3" t="s">
        <v>179</v>
      </c>
      <c r="G2444" s="228">
        <v>0.8</v>
      </c>
      <c r="H2444" s="3" t="s">
        <v>179</v>
      </c>
      <c r="I2444" s="23">
        <f>E2444*C2441</f>
        <v>800</v>
      </c>
      <c r="J2444" s="10" t="s">
        <v>61</v>
      </c>
      <c r="K2444" s="15">
        <f t="shared" ref="K2444:K2445" si="44">I2444/C2444</f>
        <v>8</v>
      </c>
      <c r="N2444" s="24" t="s">
        <v>2470</v>
      </c>
      <c r="R2444">
        <v>1642</v>
      </c>
    </row>
    <row r="2445" spans="1:19" ht="16.5" thickTop="1" thickBot="1" x14ac:dyDescent="0.3">
      <c r="A2445" s="235">
        <v>645</v>
      </c>
      <c r="B2445" s="32" t="s">
        <v>2463</v>
      </c>
      <c r="C2445" s="16">
        <v>100</v>
      </c>
      <c r="D2445" s="7" t="s">
        <v>179</v>
      </c>
      <c r="E2445" s="37">
        <f>G2445*C2440</f>
        <v>8</v>
      </c>
      <c r="F2445" s="3" t="s">
        <v>179</v>
      </c>
      <c r="G2445" s="36">
        <v>0.8</v>
      </c>
      <c r="H2445" s="3" t="s">
        <v>179</v>
      </c>
      <c r="I2445" s="23">
        <f>E2445*C2441</f>
        <v>800</v>
      </c>
      <c r="J2445" s="10" t="s">
        <v>61</v>
      </c>
      <c r="K2445" s="15">
        <f t="shared" si="44"/>
        <v>8</v>
      </c>
      <c r="N2445" s="24" t="s">
        <v>2470</v>
      </c>
      <c r="R2445">
        <v>1644</v>
      </c>
    </row>
    <row r="2446" spans="1:19" ht="15.75" thickTop="1" x14ac:dyDescent="0.25">
      <c r="B2446" t="s">
        <v>180</v>
      </c>
      <c r="D2446" s="3"/>
      <c r="F2446" s="3"/>
      <c r="H2446" s="3"/>
      <c r="I2446" s="2"/>
      <c r="J2446" s="6"/>
      <c r="K2446" s="8">
        <f>C2441-SUM(K2444:K2445)</f>
        <v>84</v>
      </c>
      <c r="N2446" s="24" t="s">
        <v>2470</v>
      </c>
      <c r="R2446">
        <v>1642</v>
      </c>
    </row>
    <row r="2447" spans="1:19" ht="13.5" thickBot="1" x14ac:dyDescent="0.25">
      <c r="A2447" s="34"/>
      <c r="B2447" s="13"/>
      <c r="C2447" s="13"/>
      <c r="D2447" s="13"/>
      <c r="E2447" s="13"/>
      <c r="F2447" s="13"/>
      <c r="G2447" s="13"/>
      <c r="H2447" s="13"/>
      <c r="I2447" s="13"/>
      <c r="J2447" s="13"/>
      <c r="K2447" s="13"/>
      <c r="L2447" s="13"/>
      <c r="M2447" s="13"/>
      <c r="N2447" s="24" t="s">
        <v>2470</v>
      </c>
      <c r="O2447" s="13"/>
      <c r="P2447" s="13"/>
      <c r="Q2447" s="13"/>
      <c r="R2447">
        <v>1643</v>
      </c>
    </row>
    <row r="2448" spans="1:19" ht="17.25" thickTop="1" thickBot="1" x14ac:dyDescent="0.3">
      <c r="A2448" s="30">
        <v>212</v>
      </c>
      <c r="B2448" s="30"/>
      <c r="G2448" t="s">
        <v>333</v>
      </c>
      <c r="J2448" s="33">
        <v>25</v>
      </c>
      <c r="K2448" t="s">
        <v>334</v>
      </c>
      <c r="L2448" s="79">
        <f>J2448/C2449</f>
        <v>2.5</v>
      </c>
      <c r="N2448" s="24" t="s">
        <v>2470</v>
      </c>
      <c r="R2448">
        <v>1644</v>
      </c>
    </row>
    <row r="2449" spans="1:19" ht="16.5" thickTop="1" thickBot="1" x14ac:dyDescent="0.25">
      <c r="A2449" s="1">
        <f>A2448</f>
        <v>212</v>
      </c>
      <c r="B2449" s="27" t="s">
        <v>2472</v>
      </c>
      <c r="C2449" s="35">
        <v>10</v>
      </c>
      <c r="D2449" t="s">
        <v>63</v>
      </c>
      <c r="G2449" t="s">
        <v>332</v>
      </c>
      <c r="J2449">
        <f>C2450/(J2448/C2449)</f>
        <v>40</v>
      </c>
      <c r="K2449" s="11"/>
      <c r="N2449" s="24" t="s">
        <v>2470</v>
      </c>
      <c r="R2449">
        <v>1645</v>
      </c>
    </row>
    <row r="2450" spans="1:19" ht="14.25" thickTop="1" thickBot="1" x14ac:dyDescent="0.25">
      <c r="B2450" t="s">
        <v>55</v>
      </c>
      <c r="C2450" s="9">
        <v>100</v>
      </c>
      <c r="D2450" t="s">
        <v>334</v>
      </c>
      <c r="K2450" s="12"/>
      <c r="N2450" s="24" t="s">
        <v>2470</v>
      </c>
      <c r="R2450">
        <v>1646</v>
      </c>
    </row>
    <row r="2451" spans="1:19" ht="13.5" thickTop="1" x14ac:dyDescent="0.2">
      <c r="N2451" s="24" t="s">
        <v>2470</v>
      </c>
      <c r="R2451">
        <v>1647</v>
      </c>
    </row>
    <row r="2452" spans="1:19" x14ac:dyDescent="0.2">
      <c r="C2452" s="487" t="s">
        <v>284</v>
      </c>
      <c r="D2452" s="488"/>
      <c r="E2452" s="489" t="s">
        <v>285</v>
      </c>
      <c r="F2452" s="487"/>
      <c r="G2452" s="490" t="s">
        <v>286</v>
      </c>
      <c r="H2452" s="491"/>
      <c r="I2452" s="20" t="s">
        <v>287</v>
      </c>
      <c r="J2452" s="21"/>
      <c r="K2452" s="39" t="s">
        <v>288</v>
      </c>
      <c r="N2452" s="24" t="s">
        <v>2470</v>
      </c>
      <c r="R2452">
        <v>1648</v>
      </c>
    </row>
    <row r="2453" spans="1:19" ht="15.75" thickBot="1" x14ac:dyDescent="0.3">
      <c r="A2453" s="235">
        <v>646</v>
      </c>
      <c r="B2453" s="258" t="s">
        <v>2464</v>
      </c>
      <c r="C2453" s="16">
        <v>100</v>
      </c>
      <c r="D2453" s="7" t="s">
        <v>179</v>
      </c>
      <c r="E2453" s="37">
        <f>G2453*C2449</f>
        <v>8</v>
      </c>
      <c r="F2453" s="3" t="s">
        <v>179</v>
      </c>
      <c r="G2453" s="228">
        <v>0.8</v>
      </c>
      <c r="H2453" s="3" t="s">
        <v>179</v>
      </c>
      <c r="I2453" s="23">
        <f>E2453*C2450</f>
        <v>800</v>
      </c>
      <c r="J2453" s="10" t="s">
        <v>61</v>
      </c>
      <c r="K2453" s="15">
        <f t="shared" ref="K2453:K2454" si="45">I2453/C2453</f>
        <v>8</v>
      </c>
      <c r="N2453" s="24" t="s">
        <v>2470</v>
      </c>
      <c r="R2453">
        <v>1649</v>
      </c>
    </row>
    <row r="2454" spans="1:19" ht="16.5" thickTop="1" thickBot="1" x14ac:dyDescent="0.3">
      <c r="A2454" s="235">
        <v>647</v>
      </c>
      <c r="B2454" s="258" t="s">
        <v>2465</v>
      </c>
      <c r="C2454" s="16">
        <v>100</v>
      </c>
      <c r="D2454" s="7" t="s">
        <v>179</v>
      </c>
      <c r="E2454" s="37">
        <f>G2454*C2449</f>
        <v>8</v>
      </c>
      <c r="F2454" s="3" t="s">
        <v>179</v>
      </c>
      <c r="G2454" s="36">
        <v>0.8</v>
      </c>
      <c r="H2454" s="3" t="s">
        <v>179</v>
      </c>
      <c r="I2454" s="23">
        <f>E2454*C2450</f>
        <v>800</v>
      </c>
      <c r="J2454" s="10" t="s">
        <v>61</v>
      </c>
      <c r="K2454" s="15">
        <f t="shared" si="45"/>
        <v>8</v>
      </c>
      <c r="N2454" s="24" t="s">
        <v>2470</v>
      </c>
      <c r="R2454">
        <v>1650</v>
      </c>
    </row>
    <row r="2455" spans="1:19" ht="15.75" thickTop="1" x14ac:dyDescent="0.25">
      <c r="B2455" t="s">
        <v>180</v>
      </c>
      <c r="D2455" s="3"/>
      <c r="F2455" s="3"/>
      <c r="H2455" s="3"/>
      <c r="I2455" s="2"/>
      <c r="J2455" s="6"/>
      <c r="K2455" s="8">
        <f>C2450-SUM(K2453:K2454)</f>
        <v>84</v>
      </c>
      <c r="N2455" s="24" t="s">
        <v>2470</v>
      </c>
      <c r="R2455">
        <v>1651</v>
      </c>
      <c r="S2455" s="7"/>
    </row>
    <row r="2456" spans="1:19" ht="13.5" thickBot="1" x14ac:dyDescent="0.25">
      <c r="A2456" s="34"/>
      <c r="B2456" s="13"/>
      <c r="C2456" s="13"/>
      <c r="D2456" s="13"/>
      <c r="E2456" s="13"/>
      <c r="F2456" s="13"/>
      <c r="G2456" s="13"/>
      <c r="H2456" s="13"/>
      <c r="I2456" s="13"/>
      <c r="J2456" s="13"/>
      <c r="K2456" s="13"/>
      <c r="L2456" s="13"/>
      <c r="M2456" s="13"/>
      <c r="N2456" s="24" t="s">
        <v>2470</v>
      </c>
      <c r="O2456" s="13"/>
      <c r="P2456" s="13"/>
      <c r="Q2456" s="13"/>
      <c r="R2456">
        <v>1642</v>
      </c>
    </row>
    <row r="2457" spans="1:19" ht="17.25" thickTop="1" thickBot="1" x14ac:dyDescent="0.3">
      <c r="A2457" s="305">
        <v>213</v>
      </c>
      <c r="B2457" s="30"/>
      <c r="G2457" t="s">
        <v>333</v>
      </c>
      <c r="J2457" s="33">
        <v>25</v>
      </c>
      <c r="K2457" t="s">
        <v>334</v>
      </c>
      <c r="L2457" s="79">
        <f>J2457/C2458</f>
        <v>2.5</v>
      </c>
      <c r="N2457" t="s">
        <v>1969</v>
      </c>
      <c r="O2457" t="s">
        <v>2807</v>
      </c>
      <c r="R2457">
        <v>1643</v>
      </c>
    </row>
    <row r="2458" spans="1:19" ht="16.5" thickTop="1" thickBot="1" x14ac:dyDescent="0.25">
      <c r="A2458" s="1">
        <f>A2457</f>
        <v>213</v>
      </c>
      <c r="B2458" s="27" t="s">
        <v>2473</v>
      </c>
      <c r="C2458" s="35">
        <v>10</v>
      </c>
      <c r="D2458" t="s">
        <v>63</v>
      </c>
      <c r="G2458" t="s">
        <v>332</v>
      </c>
      <c r="J2458">
        <f>C2459/(J2457/C2458)</f>
        <v>40</v>
      </c>
      <c r="K2458" s="11"/>
      <c r="N2458" t="s">
        <v>1969</v>
      </c>
      <c r="O2458" t="s">
        <v>2807</v>
      </c>
      <c r="R2458">
        <v>1644</v>
      </c>
    </row>
    <row r="2459" spans="1:19" ht="14.25" thickTop="1" thickBot="1" x14ac:dyDescent="0.25">
      <c r="B2459" t="s">
        <v>55</v>
      </c>
      <c r="C2459" s="9">
        <v>100</v>
      </c>
      <c r="D2459" t="s">
        <v>334</v>
      </c>
      <c r="K2459" s="12"/>
      <c r="N2459" t="s">
        <v>1969</v>
      </c>
      <c r="O2459" t="s">
        <v>2807</v>
      </c>
      <c r="R2459">
        <v>1645</v>
      </c>
    </row>
    <row r="2460" spans="1:19" ht="13.5" thickTop="1" x14ac:dyDescent="0.2">
      <c r="N2460" t="s">
        <v>1969</v>
      </c>
      <c r="O2460" t="s">
        <v>2807</v>
      </c>
      <c r="R2460">
        <v>1646</v>
      </c>
    </row>
    <row r="2461" spans="1:19" x14ac:dyDescent="0.2">
      <c r="C2461" s="487" t="s">
        <v>284</v>
      </c>
      <c r="D2461" s="488"/>
      <c r="E2461" s="489" t="s">
        <v>285</v>
      </c>
      <c r="F2461" s="487"/>
      <c r="G2461" s="490" t="s">
        <v>286</v>
      </c>
      <c r="H2461" s="491"/>
      <c r="I2461" s="20" t="s">
        <v>287</v>
      </c>
      <c r="J2461" s="21"/>
      <c r="K2461" s="39" t="s">
        <v>288</v>
      </c>
      <c r="N2461" t="s">
        <v>1969</v>
      </c>
      <c r="O2461" t="s">
        <v>2807</v>
      </c>
      <c r="R2461">
        <v>1647</v>
      </c>
    </row>
    <row r="2462" spans="1:19" ht="15.75" thickBot="1" x14ac:dyDescent="0.3">
      <c r="A2462" s="1">
        <v>619</v>
      </c>
      <c r="B2462" t="s">
        <v>2359</v>
      </c>
      <c r="C2462" s="16">
        <v>100</v>
      </c>
      <c r="D2462" s="7" t="s">
        <v>179</v>
      </c>
      <c r="E2462" s="37">
        <f>G2462*C2458</f>
        <v>0.5</v>
      </c>
      <c r="F2462" s="3" t="s">
        <v>179</v>
      </c>
      <c r="G2462" s="36">
        <v>0.05</v>
      </c>
      <c r="H2462" s="3" t="s">
        <v>179</v>
      </c>
      <c r="I2462" s="23">
        <f>E2462*C2459</f>
        <v>50</v>
      </c>
      <c r="J2462" s="10" t="s">
        <v>61</v>
      </c>
      <c r="K2462" s="15">
        <f t="shared" ref="K2462:K2479" si="46">I2462/C2462</f>
        <v>0.5</v>
      </c>
      <c r="N2462" t="s">
        <v>1969</v>
      </c>
      <c r="O2462" t="s">
        <v>2807</v>
      </c>
      <c r="R2462">
        <v>1648</v>
      </c>
    </row>
    <row r="2463" spans="1:19" ht="16.5" thickTop="1" thickBot="1" x14ac:dyDescent="0.3">
      <c r="A2463" s="1">
        <v>620</v>
      </c>
      <c r="B2463" t="s">
        <v>2361</v>
      </c>
      <c r="C2463" s="16">
        <v>100</v>
      </c>
      <c r="D2463" s="7" t="s">
        <v>179</v>
      </c>
      <c r="E2463" s="37">
        <f>G2463*C2458</f>
        <v>0.5</v>
      </c>
      <c r="F2463" s="3" t="s">
        <v>179</v>
      </c>
      <c r="G2463" s="36">
        <v>0.05</v>
      </c>
      <c r="H2463" s="3" t="s">
        <v>179</v>
      </c>
      <c r="I2463" s="23">
        <f>E2463*C2459</f>
        <v>50</v>
      </c>
      <c r="J2463" s="10" t="s">
        <v>61</v>
      </c>
      <c r="K2463" s="15">
        <f t="shared" si="46"/>
        <v>0.5</v>
      </c>
      <c r="N2463" t="s">
        <v>1969</v>
      </c>
      <c r="O2463" t="s">
        <v>2807</v>
      </c>
      <c r="R2463">
        <v>1649</v>
      </c>
    </row>
    <row r="2464" spans="1:19" ht="16.5" thickTop="1" thickBot="1" x14ac:dyDescent="0.3">
      <c r="A2464" s="1">
        <v>621</v>
      </c>
      <c r="B2464" t="s">
        <v>2363</v>
      </c>
      <c r="C2464" s="16">
        <v>100</v>
      </c>
      <c r="D2464" s="7" t="s">
        <v>179</v>
      </c>
      <c r="E2464" s="37">
        <f>G2464*C2458</f>
        <v>0.5</v>
      </c>
      <c r="F2464" s="3" t="s">
        <v>179</v>
      </c>
      <c r="G2464" s="36">
        <v>0.05</v>
      </c>
      <c r="H2464" s="3" t="s">
        <v>179</v>
      </c>
      <c r="I2464" s="23">
        <f>E2464*C2459</f>
        <v>50</v>
      </c>
      <c r="J2464" s="10" t="s">
        <v>61</v>
      </c>
      <c r="K2464" s="15">
        <f t="shared" si="46"/>
        <v>0.5</v>
      </c>
      <c r="N2464" t="s">
        <v>1969</v>
      </c>
      <c r="O2464" t="s">
        <v>2807</v>
      </c>
      <c r="R2464">
        <v>1650</v>
      </c>
    </row>
    <row r="2465" spans="1:19" ht="16.5" thickTop="1" thickBot="1" x14ac:dyDescent="0.3">
      <c r="A2465" s="1">
        <v>622</v>
      </c>
      <c r="B2465" t="s">
        <v>2364</v>
      </c>
      <c r="C2465" s="16">
        <v>100</v>
      </c>
      <c r="D2465" s="7" t="s">
        <v>179</v>
      </c>
      <c r="E2465" s="37">
        <f>G2465*C2458</f>
        <v>0.5</v>
      </c>
      <c r="F2465" s="3" t="s">
        <v>179</v>
      </c>
      <c r="G2465" s="36">
        <v>0.05</v>
      </c>
      <c r="H2465" s="3" t="s">
        <v>179</v>
      </c>
      <c r="I2465" s="23">
        <f>E2465*C2459</f>
        <v>50</v>
      </c>
      <c r="J2465" s="10" t="s">
        <v>61</v>
      </c>
      <c r="K2465" s="15">
        <f t="shared" si="46"/>
        <v>0.5</v>
      </c>
      <c r="N2465" t="s">
        <v>1969</v>
      </c>
      <c r="O2465" t="s">
        <v>2807</v>
      </c>
      <c r="R2465">
        <v>1651</v>
      </c>
      <c r="S2465" s="7"/>
    </row>
    <row r="2466" spans="1:19" ht="16.5" thickTop="1" thickBot="1" x14ac:dyDescent="0.3">
      <c r="A2466" s="1">
        <v>623</v>
      </c>
      <c r="B2466" t="s">
        <v>2366</v>
      </c>
      <c r="C2466" s="16">
        <v>100</v>
      </c>
      <c r="D2466" s="7" t="s">
        <v>179</v>
      </c>
      <c r="E2466" s="37">
        <f>G2466*C2458</f>
        <v>0.5</v>
      </c>
      <c r="F2466" s="3" t="s">
        <v>179</v>
      </c>
      <c r="G2466" s="36">
        <v>0.05</v>
      </c>
      <c r="H2466" s="3" t="s">
        <v>179</v>
      </c>
      <c r="I2466" s="23">
        <f>E2466*C2459</f>
        <v>50</v>
      </c>
      <c r="J2466" s="10" t="s">
        <v>61</v>
      </c>
      <c r="K2466" s="15">
        <f t="shared" si="46"/>
        <v>0.5</v>
      </c>
      <c r="N2466" t="s">
        <v>1969</v>
      </c>
      <c r="O2466" t="s">
        <v>2807</v>
      </c>
      <c r="R2466">
        <v>1652</v>
      </c>
    </row>
    <row r="2467" spans="1:19" ht="16.5" thickTop="1" thickBot="1" x14ac:dyDescent="0.3">
      <c r="A2467" s="1">
        <v>624</v>
      </c>
      <c r="B2467" t="s">
        <v>2368</v>
      </c>
      <c r="C2467" s="16">
        <v>100</v>
      </c>
      <c r="D2467" s="7" t="s">
        <v>179</v>
      </c>
      <c r="E2467" s="37">
        <f>G2467*C2458</f>
        <v>0.5</v>
      </c>
      <c r="F2467" s="3" t="s">
        <v>179</v>
      </c>
      <c r="G2467" s="36">
        <v>0.05</v>
      </c>
      <c r="H2467" s="3" t="s">
        <v>179</v>
      </c>
      <c r="I2467" s="23">
        <f>E2467*C2459</f>
        <v>50</v>
      </c>
      <c r="J2467" s="10" t="s">
        <v>61</v>
      </c>
      <c r="K2467" s="15">
        <f t="shared" si="46"/>
        <v>0.5</v>
      </c>
      <c r="N2467" t="s">
        <v>1969</v>
      </c>
      <c r="O2467" t="s">
        <v>2807</v>
      </c>
      <c r="R2467">
        <v>1653</v>
      </c>
    </row>
    <row r="2468" spans="1:19" ht="16.5" thickTop="1" thickBot="1" x14ac:dyDescent="0.3">
      <c r="A2468" s="235">
        <v>625</v>
      </c>
      <c r="B2468" s="32" t="s">
        <v>2370</v>
      </c>
      <c r="C2468" s="16">
        <v>100</v>
      </c>
      <c r="D2468" s="7" t="s">
        <v>179</v>
      </c>
      <c r="E2468" s="37">
        <f>G2468*C2458</f>
        <v>6</v>
      </c>
      <c r="F2468" s="3" t="s">
        <v>179</v>
      </c>
      <c r="G2468" s="228">
        <v>0.6</v>
      </c>
      <c r="H2468" s="3" t="s">
        <v>179</v>
      </c>
      <c r="I2468" s="23">
        <f>E2468*C2459</f>
        <v>600</v>
      </c>
      <c r="J2468" s="10" t="s">
        <v>61</v>
      </c>
      <c r="K2468" s="15">
        <f t="shared" si="46"/>
        <v>6</v>
      </c>
      <c r="N2468" t="s">
        <v>1969</v>
      </c>
      <c r="O2468" t="s">
        <v>2807</v>
      </c>
      <c r="R2468">
        <v>1654</v>
      </c>
    </row>
    <row r="2469" spans="1:19" ht="16.5" thickTop="1" thickBot="1" x14ac:dyDescent="0.3">
      <c r="A2469" s="235">
        <v>626</v>
      </c>
      <c r="B2469" s="32" t="s">
        <v>2372</v>
      </c>
      <c r="C2469" s="16">
        <v>100</v>
      </c>
      <c r="D2469" s="7" t="s">
        <v>179</v>
      </c>
      <c r="E2469" s="37">
        <f>G2469*C2458</f>
        <v>0.5</v>
      </c>
      <c r="F2469" s="3" t="s">
        <v>179</v>
      </c>
      <c r="G2469" s="36">
        <v>0.05</v>
      </c>
      <c r="H2469" s="3" t="s">
        <v>179</v>
      </c>
      <c r="I2469" s="23">
        <f>E2469*C2459</f>
        <v>50</v>
      </c>
      <c r="J2469" s="10" t="s">
        <v>61</v>
      </c>
      <c r="K2469" s="15">
        <f t="shared" si="46"/>
        <v>0.5</v>
      </c>
      <c r="N2469" t="s">
        <v>1969</v>
      </c>
      <c r="O2469" t="s">
        <v>2807</v>
      </c>
      <c r="R2469">
        <v>1655</v>
      </c>
    </row>
    <row r="2470" spans="1:19" ht="16.5" thickTop="1" thickBot="1" x14ac:dyDescent="0.3">
      <c r="A2470" s="243">
        <v>639</v>
      </c>
      <c r="B2470" s="244" t="s">
        <v>2430</v>
      </c>
      <c r="C2470" s="16">
        <v>100</v>
      </c>
      <c r="D2470" s="7" t="s">
        <v>179</v>
      </c>
      <c r="E2470" s="37">
        <f>G2470*C2458</f>
        <v>6</v>
      </c>
      <c r="F2470" s="3" t="s">
        <v>179</v>
      </c>
      <c r="G2470" s="36">
        <v>0.6</v>
      </c>
      <c r="H2470" s="3" t="s">
        <v>179</v>
      </c>
      <c r="I2470" s="23">
        <f>E2470*C2459</f>
        <v>600</v>
      </c>
      <c r="J2470" s="10" t="s">
        <v>61</v>
      </c>
      <c r="K2470" s="15">
        <f t="shared" si="46"/>
        <v>6</v>
      </c>
      <c r="N2470" t="s">
        <v>1969</v>
      </c>
      <c r="O2470" t="s">
        <v>2807</v>
      </c>
      <c r="R2470">
        <v>1656</v>
      </c>
    </row>
    <row r="2471" spans="1:19" ht="16.5" thickTop="1" thickBot="1" x14ac:dyDescent="0.3">
      <c r="A2471" s="235">
        <v>628</v>
      </c>
      <c r="B2471" s="32" t="s">
        <v>2377</v>
      </c>
      <c r="C2471" s="16">
        <v>100</v>
      </c>
      <c r="D2471" s="7" t="s">
        <v>179</v>
      </c>
      <c r="E2471" s="37">
        <f>G2471*C2458</f>
        <v>0.5</v>
      </c>
      <c r="F2471" s="3" t="s">
        <v>179</v>
      </c>
      <c r="G2471" s="36">
        <v>0.05</v>
      </c>
      <c r="H2471" s="3" t="s">
        <v>179</v>
      </c>
      <c r="I2471" s="23">
        <f>E2471*C2459</f>
        <v>50</v>
      </c>
      <c r="J2471" s="10" t="s">
        <v>61</v>
      </c>
      <c r="K2471" s="15">
        <f t="shared" si="46"/>
        <v>0.5</v>
      </c>
      <c r="N2471" t="s">
        <v>1969</v>
      </c>
      <c r="O2471" t="s">
        <v>2807</v>
      </c>
      <c r="R2471">
        <v>1657</v>
      </c>
    </row>
    <row r="2472" spans="1:19" ht="16.5" thickTop="1" thickBot="1" x14ac:dyDescent="0.3">
      <c r="A2472" s="235">
        <v>629</v>
      </c>
      <c r="B2472" s="32" t="s">
        <v>2379</v>
      </c>
      <c r="C2472" s="16">
        <v>100</v>
      </c>
      <c r="D2472" s="7" t="s">
        <v>179</v>
      </c>
      <c r="E2472" s="37">
        <f>G2472*C2458</f>
        <v>0.5</v>
      </c>
      <c r="F2472" s="3" t="s">
        <v>179</v>
      </c>
      <c r="G2472" s="36">
        <v>0.05</v>
      </c>
      <c r="H2472" s="3" t="s">
        <v>179</v>
      </c>
      <c r="I2472" s="23">
        <f>E2472*C2459</f>
        <v>50</v>
      </c>
      <c r="J2472" s="10" t="s">
        <v>61</v>
      </c>
      <c r="K2472" s="15">
        <f t="shared" si="46"/>
        <v>0.5</v>
      </c>
      <c r="N2472" t="s">
        <v>1969</v>
      </c>
      <c r="O2472" t="s">
        <v>2807</v>
      </c>
      <c r="R2472">
        <v>1658</v>
      </c>
    </row>
    <row r="2473" spans="1:19" ht="16.5" thickTop="1" thickBot="1" x14ac:dyDescent="0.3">
      <c r="A2473" s="235">
        <v>630</v>
      </c>
      <c r="B2473" s="32" t="s">
        <v>2381</v>
      </c>
      <c r="C2473" s="16">
        <v>100</v>
      </c>
      <c r="D2473" s="7" t="s">
        <v>179</v>
      </c>
      <c r="E2473" s="37">
        <f>G2473*C2458</f>
        <v>0.5</v>
      </c>
      <c r="F2473" s="3" t="s">
        <v>179</v>
      </c>
      <c r="G2473" s="36">
        <v>0.05</v>
      </c>
      <c r="H2473" s="3" t="s">
        <v>179</v>
      </c>
      <c r="I2473" s="23">
        <f>E2473*C2459</f>
        <v>50</v>
      </c>
      <c r="J2473" s="10" t="s">
        <v>61</v>
      </c>
      <c r="K2473" s="15">
        <f t="shared" si="46"/>
        <v>0.5</v>
      </c>
      <c r="N2473" t="s">
        <v>1969</v>
      </c>
      <c r="O2473" t="s">
        <v>2807</v>
      </c>
      <c r="R2473">
        <v>1659</v>
      </c>
    </row>
    <row r="2474" spans="1:19" ht="16.5" thickTop="1" thickBot="1" x14ac:dyDescent="0.3">
      <c r="A2474" s="235">
        <v>631</v>
      </c>
      <c r="B2474" s="32" t="s">
        <v>2383</v>
      </c>
      <c r="C2474" s="16">
        <v>100</v>
      </c>
      <c r="D2474" s="7" t="s">
        <v>179</v>
      </c>
      <c r="E2474" s="37">
        <f>G2474*C2458</f>
        <v>0.5</v>
      </c>
      <c r="F2474" s="3" t="s">
        <v>179</v>
      </c>
      <c r="G2474" s="36">
        <v>0.05</v>
      </c>
      <c r="H2474" s="3" t="s">
        <v>179</v>
      </c>
      <c r="I2474" s="23">
        <f>E2474*C2459</f>
        <v>50</v>
      </c>
      <c r="J2474" s="10" t="s">
        <v>61</v>
      </c>
      <c r="K2474" s="15">
        <f t="shared" si="46"/>
        <v>0.5</v>
      </c>
      <c r="N2474" t="s">
        <v>1969</v>
      </c>
      <c r="O2474" t="s">
        <v>2807</v>
      </c>
      <c r="R2474">
        <v>1660</v>
      </c>
    </row>
    <row r="2475" spans="1:19" ht="16.5" thickTop="1" thickBot="1" x14ac:dyDescent="0.3">
      <c r="A2475" s="235">
        <v>632</v>
      </c>
      <c r="B2475" s="32" t="s">
        <v>2385</v>
      </c>
      <c r="C2475" s="16">
        <v>100</v>
      </c>
      <c r="D2475" s="7" t="s">
        <v>179</v>
      </c>
      <c r="E2475" s="37">
        <f>G2475*C2458</f>
        <v>0.5</v>
      </c>
      <c r="F2475" s="3" t="s">
        <v>179</v>
      </c>
      <c r="G2475" s="36">
        <v>0.05</v>
      </c>
      <c r="H2475" s="3" t="s">
        <v>179</v>
      </c>
      <c r="I2475" s="23">
        <f>E2475*C2459</f>
        <v>50</v>
      </c>
      <c r="J2475" s="10" t="s">
        <v>61</v>
      </c>
      <c r="K2475" s="15">
        <f t="shared" si="46"/>
        <v>0.5</v>
      </c>
      <c r="N2475" t="s">
        <v>1969</v>
      </c>
      <c r="O2475" t="s">
        <v>2807</v>
      </c>
      <c r="R2475">
        <v>1661</v>
      </c>
    </row>
    <row r="2476" spans="1:19" ht="16.5" thickTop="1" thickBot="1" x14ac:dyDescent="0.3">
      <c r="A2476" s="235">
        <v>633</v>
      </c>
      <c r="B2476" s="32" t="s">
        <v>2387</v>
      </c>
      <c r="C2476" s="16">
        <v>100</v>
      </c>
      <c r="D2476" s="7" t="s">
        <v>179</v>
      </c>
      <c r="E2476" s="37">
        <f>G2476*C2458</f>
        <v>1</v>
      </c>
      <c r="F2476" s="3" t="s">
        <v>179</v>
      </c>
      <c r="G2476" s="36">
        <v>0.1</v>
      </c>
      <c r="H2476" s="3" t="s">
        <v>179</v>
      </c>
      <c r="I2476" s="23">
        <f>E2476*C2459</f>
        <v>100</v>
      </c>
      <c r="J2476" s="10" t="s">
        <v>61</v>
      </c>
      <c r="K2476" s="15">
        <f t="shared" si="46"/>
        <v>1</v>
      </c>
      <c r="N2476" t="s">
        <v>1969</v>
      </c>
      <c r="O2476" t="s">
        <v>2807</v>
      </c>
      <c r="R2476">
        <v>1662</v>
      </c>
    </row>
    <row r="2477" spans="1:19" ht="16.5" thickTop="1" thickBot="1" x14ac:dyDescent="0.3">
      <c r="A2477" s="235">
        <v>347</v>
      </c>
      <c r="B2477" s="32" t="s">
        <v>947</v>
      </c>
      <c r="C2477" s="16">
        <v>100</v>
      </c>
      <c r="D2477" s="7" t="s">
        <v>179</v>
      </c>
      <c r="E2477" s="37">
        <f>G2477*C2458</f>
        <v>1</v>
      </c>
      <c r="F2477" s="3" t="s">
        <v>179</v>
      </c>
      <c r="G2477" s="36">
        <v>0.1</v>
      </c>
      <c r="H2477" s="3" t="s">
        <v>179</v>
      </c>
      <c r="I2477" s="23">
        <f>E2477*C2459</f>
        <v>100</v>
      </c>
      <c r="J2477" s="10" t="s">
        <v>61</v>
      </c>
      <c r="K2477" s="15">
        <f t="shared" si="46"/>
        <v>1</v>
      </c>
      <c r="N2477" t="s">
        <v>1969</v>
      </c>
      <c r="O2477" t="s">
        <v>2807</v>
      </c>
      <c r="R2477">
        <v>1663</v>
      </c>
    </row>
    <row r="2478" spans="1:19" ht="16.5" thickTop="1" thickBot="1" x14ac:dyDescent="0.3">
      <c r="A2478" s="235">
        <v>634</v>
      </c>
      <c r="B2478" s="32" t="s">
        <v>2389</v>
      </c>
      <c r="C2478" s="16">
        <v>100</v>
      </c>
      <c r="D2478" s="7" t="s">
        <v>179</v>
      </c>
      <c r="E2478" s="37">
        <f>G2478*C2458</f>
        <v>1</v>
      </c>
      <c r="F2478" s="3" t="s">
        <v>179</v>
      </c>
      <c r="G2478" s="36">
        <v>0.1</v>
      </c>
      <c r="H2478" s="3" t="s">
        <v>179</v>
      </c>
      <c r="I2478" s="23">
        <f>E2478*C2459</f>
        <v>100</v>
      </c>
      <c r="J2478" s="10" t="s">
        <v>61</v>
      </c>
      <c r="K2478" s="15">
        <f t="shared" si="46"/>
        <v>1</v>
      </c>
      <c r="N2478" t="s">
        <v>1969</v>
      </c>
      <c r="O2478" t="s">
        <v>2807</v>
      </c>
      <c r="R2478">
        <v>1664</v>
      </c>
    </row>
    <row r="2479" spans="1:19" ht="16.5" thickTop="1" thickBot="1" x14ac:dyDescent="0.3">
      <c r="A2479" s="226">
        <v>635</v>
      </c>
      <c r="B2479" s="236" t="s">
        <v>2394</v>
      </c>
      <c r="C2479" s="16">
        <v>100</v>
      </c>
      <c r="D2479" s="7" t="s">
        <v>179</v>
      </c>
      <c r="E2479" s="37">
        <f>G2479*C2458</f>
        <v>1</v>
      </c>
      <c r="F2479" s="3" t="s">
        <v>179</v>
      </c>
      <c r="G2479" s="36">
        <v>0.1</v>
      </c>
      <c r="H2479" s="3" t="s">
        <v>179</v>
      </c>
      <c r="I2479" s="23">
        <f>E2479*C2459</f>
        <v>100</v>
      </c>
      <c r="J2479" s="10" t="s">
        <v>61</v>
      </c>
      <c r="K2479" s="15">
        <f t="shared" si="46"/>
        <v>1</v>
      </c>
      <c r="N2479" t="s">
        <v>1969</v>
      </c>
      <c r="O2479" t="s">
        <v>2807</v>
      </c>
      <c r="R2479">
        <v>1665</v>
      </c>
    </row>
    <row r="2480" spans="1:19" ht="15.75" thickTop="1" x14ac:dyDescent="0.25">
      <c r="B2480" t="s">
        <v>180</v>
      </c>
      <c r="D2480" s="3"/>
      <c r="F2480" s="3"/>
      <c r="H2480" s="3"/>
      <c r="I2480" s="2"/>
      <c r="J2480" s="6"/>
      <c r="K2480" s="8">
        <f>C2459-SUM(K2462:K2479)</f>
        <v>78</v>
      </c>
      <c r="N2480" t="s">
        <v>1969</v>
      </c>
      <c r="O2480" t="s">
        <v>2807</v>
      </c>
      <c r="R2480">
        <v>1666</v>
      </c>
    </row>
    <row r="2481" spans="1:18" s="13" customFormat="1" ht="13.5" thickBot="1" x14ac:dyDescent="0.25">
      <c r="N2481" s="13" t="s">
        <v>1969</v>
      </c>
      <c r="O2481" s="13" t="s">
        <v>2807</v>
      </c>
      <c r="R2481" s="13">
        <v>1667</v>
      </c>
    </row>
    <row r="2482" spans="1:18" ht="17.25" thickTop="1" thickBot="1" x14ac:dyDescent="0.3">
      <c r="A2482" s="30">
        <v>214</v>
      </c>
      <c r="B2482" s="30"/>
      <c r="G2482" t="s">
        <v>333</v>
      </c>
      <c r="J2482" s="33">
        <v>25</v>
      </c>
      <c r="K2482" t="s">
        <v>334</v>
      </c>
      <c r="L2482" s="79">
        <f>J2482/C2483</f>
        <v>2.5</v>
      </c>
      <c r="N2482" s="24" t="s">
        <v>2479</v>
      </c>
      <c r="R2482">
        <v>1668</v>
      </c>
    </row>
    <row r="2483" spans="1:18" ht="16.5" thickTop="1" thickBot="1" x14ac:dyDescent="0.25">
      <c r="A2483" s="1">
        <f>A2482</f>
        <v>214</v>
      </c>
      <c r="B2483" s="296" t="s">
        <v>2665</v>
      </c>
      <c r="C2483" s="35">
        <v>10</v>
      </c>
      <c r="D2483" t="s">
        <v>63</v>
      </c>
      <c r="G2483" t="s">
        <v>332</v>
      </c>
      <c r="J2483">
        <f>C2484/(J2482/C2483)</f>
        <v>20</v>
      </c>
      <c r="K2483" s="11"/>
      <c r="N2483" s="24" t="s">
        <v>2479</v>
      </c>
      <c r="R2483">
        <v>1669</v>
      </c>
    </row>
    <row r="2484" spans="1:18" ht="14.25" thickTop="1" thickBot="1" x14ac:dyDescent="0.25">
      <c r="B2484" t="s">
        <v>55</v>
      </c>
      <c r="C2484" s="9">
        <v>50</v>
      </c>
      <c r="D2484" t="s">
        <v>334</v>
      </c>
      <c r="K2484" s="12"/>
      <c r="N2484" s="24" t="s">
        <v>2479</v>
      </c>
      <c r="R2484">
        <v>1670</v>
      </c>
    </row>
    <row r="2485" spans="1:18" ht="13.5" thickTop="1" x14ac:dyDescent="0.2">
      <c r="N2485" s="24" t="s">
        <v>2479</v>
      </c>
      <c r="R2485">
        <v>1671</v>
      </c>
    </row>
    <row r="2486" spans="1:18" ht="12.75" customHeight="1" x14ac:dyDescent="0.2">
      <c r="C2486" s="487" t="s">
        <v>284</v>
      </c>
      <c r="D2486" s="488"/>
      <c r="E2486" s="489" t="s">
        <v>285</v>
      </c>
      <c r="F2486" s="487"/>
      <c r="G2486" s="492" t="s">
        <v>286</v>
      </c>
      <c r="H2486" s="491"/>
      <c r="I2486" s="20" t="s">
        <v>287</v>
      </c>
      <c r="J2486" s="21"/>
      <c r="K2486" s="39" t="s">
        <v>288</v>
      </c>
      <c r="N2486" s="24" t="s">
        <v>2479</v>
      </c>
      <c r="R2486">
        <v>1672</v>
      </c>
    </row>
    <row r="2487" spans="1:18" ht="15.75" thickBot="1" x14ac:dyDescent="0.3">
      <c r="A2487" s="235">
        <v>648</v>
      </c>
      <c r="B2487" s="258" t="s">
        <v>2477</v>
      </c>
      <c r="C2487" s="16">
        <v>100</v>
      </c>
      <c r="D2487" s="7" t="s">
        <v>179</v>
      </c>
      <c r="E2487" s="37">
        <f>G2487*C2483</f>
        <v>10</v>
      </c>
      <c r="F2487" s="3" t="s">
        <v>179</v>
      </c>
      <c r="G2487" s="228">
        <v>1</v>
      </c>
      <c r="H2487" s="3" t="s">
        <v>179</v>
      </c>
      <c r="I2487" s="23">
        <f>E2487*C2484</f>
        <v>500</v>
      </c>
      <c r="J2487" s="10" t="s">
        <v>61</v>
      </c>
      <c r="K2487" s="15">
        <f t="shared" ref="K2487:K2488" si="47">I2487/C2487</f>
        <v>5</v>
      </c>
      <c r="N2487" s="24" t="s">
        <v>2479</v>
      </c>
      <c r="R2487">
        <v>1673</v>
      </c>
    </row>
    <row r="2488" spans="1:18" ht="16.5" thickTop="1" thickBot="1" x14ac:dyDescent="0.3">
      <c r="A2488" s="235">
        <v>649</v>
      </c>
      <c r="B2488" s="258" t="s">
        <v>2486</v>
      </c>
      <c r="C2488" s="16">
        <v>100</v>
      </c>
      <c r="D2488" s="7" t="s">
        <v>179</v>
      </c>
      <c r="E2488" s="37">
        <f>G2488*C2483</f>
        <v>10</v>
      </c>
      <c r="F2488" s="3" t="s">
        <v>179</v>
      </c>
      <c r="G2488" s="228">
        <v>1</v>
      </c>
      <c r="H2488" s="3" t="s">
        <v>179</v>
      </c>
      <c r="I2488" s="23">
        <f>E2488*C2484</f>
        <v>500</v>
      </c>
      <c r="J2488" s="10" t="s">
        <v>61</v>
      </c>
      <c r="K2488" s="15">
        <f t="shared" si="47"/>
        <v>5</v>
      </c>
      <c r="N2488" s="24" t="s">
        <v>2479</v>
      </c>
      <c r="R2488">
        <v>1674</v>
      </c>
    </row>
    <row r="2489" spans="1:18" ht="15.75" thickTop="1" x14ac:dyDescent="0.25">
      <c r="B2489" t="s">
        <v>180</v>
      </c>
      <c r="D2489" s="3"/>
      <c r="F2489" s="3"/>
      <c r="H2489" s="3"/>
      <c r="I2489" s="2"/>
      <c r="J2489" s="6"/>
      <c r="K2489" s="8">
        <f>C2484-SUM(K2487:K2488)</f>
        <v>40</v>
      </c>
      <c r="N2489" s="24" t="s">
        <v>2479</v>
      </c>
      <c r="R2489">
        <v>1675</v>
      </c>
    </row>
    <row r="2490" spans="1:18" s="13" customFormat="1" ht="13.5" thickBot="1" x14ac:dyDescent="0.25">
      <c r="N2490" s="13" t="s">
        <v>2479</v>
      </c>
      <c r="R2490" s="13">
        <v>1676</v>
      </c>
    </row>
    <row r="2491" spans="1:18" ht="17.25" thickTop="1" thickBot="1" x14ac:dyDescent="0.3">
      <c r="A2491" s="30">
        <v>215</v>
      </c>
      <c r="B2491" s="30"/>
      <c r="G2491" t="s">
        <v>333</v>
      </c>
      <c r="J2491" s="33">
        <v>25</v>
      </c>
      <c r="K2491" t="s">
        <v>334</v>
      </c>
      <c r="L2491" s="79">
        <f>J2491/C2492</f>
        <v>2.5</v>
      </c>
      <c r="N2491" s="24" t="s">
        <v>2479</v>
      </c>
      <c r="R2491">
        <v>1677</v>
      </c>
    </row>
    <row r="2492" spans="1:18" ht="16.5" thickTop="1" thickBot="1" x14ac:dyDescent="0.25">
      <c r="A2492" s="1">
        <f>A2491</f>
        <v>215</v>
      </c>
      <c r="B2492" s="296" t="s">
        <v>2664</v>
      </c>
      <c r="C2492" s="35">
        <v>10</v>
      </c>
      <c r="D2492" t="s">
        <v>63</v>
      </c>
      <c r="G2492" t="s">
        <v>332</v>
      </c>
      <c r="J2492">
        <f>C2493/(J2491/C2492)</f>
        <v>20</v>
      </c>
      <c r="K2492" s="11"/>
      <c r="N2492" s="24" t="s">
        <v>2479</v>
      </c>
      <c r="R2492">
        <v>1678</v>
      </c>
    </row>
    <row r="2493" spans="1:18" ht="14.25" thickTop="1" thickBot="1" x14ac:dyDescent="0.25">
      <c r="B2493" t="s">
        <v>55</v>
      </c>
      <c r="C2493" s="9">
        <v>50</v>
      </c>
      <c r="D2493" t="s">
        <v>334</v>
      </c>
      <c r="K2493" s="12"/>
      <c r="N2493" s="24" t="s">
        <v>2479</v>
      </c>
      <c r="R2493">
        <v>1679</v>
      </c>
    </row>
    <row r="2494" spans="1:18" ht="13.5" thickTop="1" x14ac:dyDescent="0.2">
      <c r="N2494" s="24" t="s">
        <v>2479</v>
      </c>
      <c r="R2494">
        <v>1680</v>
      </c>
    </row>
    <row r="2495" spans="1:18" x14ac:dyDescent="0.2">
      <c r="C2495" s="487" t="s">
        <v>284</v>
      </c>
      <c r="D2495" s="488"/>
      <c r="E2495" s="489" t="s">
        <v>285</v>
      </c>
      <c r="F2495" s="487"/>
      <c r="G2495" s="492" t="s">
        <v>286</v>
      </c>
      <c r="H2495" s="491"/>
      <c r="I2495" s="20" t="s">
        <v>287</v>
      </c>
      <c r="J2495" s="21"/>
      <c r="K2495" s="39" t="s">
        <v>288</v>
      </c>
      <c r="N2495" s="24" t="s">
        <v>2479</v>
      </c>
      <c r="R2495">
        <v>1681</v>
      </c>
    </row>
    <row r="2496" spans="1:18" ht="15.75" thickBot="1" x14ac:dyDescent="0.3">
      <c r="A2496" s="235">
        <v>650</v>
      </c>
      <c r="B2496" s="258" t="s">
        <v>2481</v>
      </c>
      <c r="C2496" s="16">
        <v>100</v>
      </c>
      <c r="D2496" s="7" t="s">
        <v>179</v>
      </c>
      <c r="E2496" s="37">
        <f>G2496*C2492</f>
        <v>10</v>
      </c>
      <c r="F2496" s="3" t="s">
        <v>179</v>
      </c>
      <c r="G2496" s="228">
        <v>1</v>
      </c>
      <c r="H2496" s="3" t="s">
        <v>179</v>
      </c>
      <c r="I2496" s="23">
        <f>E2496*C2493</f>
        <v>500</v>
      </c>
      <c r="J2496" s="10" t="s">
        <v>61</v>
      </c>
      <c r="K2496" s="15">
        <f t="shared" ref="K2496:K2497" si="48">I2496/C2496</f>
        <v>5</v>
      </c>
      <c r="N2496" s="24" t="s">
        <v>2479</v>
      </c>
      <c r="R2496">
        <v>1682</v>
      </c>
    </row>
    <row r="2497" spans="1:18" ht="16.5" thickTop="1" thickBot="1" x14ac:dyDescent="0.3">
      <c r="A2497" s="235">
        <v>651</v>
      </c>
      <c r="B2497" s="258" t="s">
        <v>2487</v>
      </c>
      <c r="C2497" s="16">
        <v>100</v>
      </c>
      <c r="D2497" s="7" t="s">
        <v>179</v>
      </c>
      <c r="E2497" s="37">
        <f>G2497*C2492</f>
        <v>10</v>
      </c>
      <c r="F2497" s="3" t="s">
        <v>179</v>
      </c>
      <c r="G2497" s="228">
        <v>1</v>
      </c>
      <c r="H2497" s="3" t="s">
        <v>179</v>
      </c>
      <c r="I2497" s="23">
        <f>E2497*C2493</f>
        <v>500</v>
      </c>
      <c r="J2497" s="10" t="s">
        <v>61</v>
      </c>
      <c r="K2497" s="15">
        <f t="shared" si="48"/>
        <v>5</v>
      </c>
      <c r="N2497" s="24" t="s">
        <v>2479</v>
      </c>
      <c r="R2497">
        <v>1683</v>
      </c>
    </row>
    <row r="2498" spans="1:18" ht="15.75" thickTop="1" x14ac:dyDescent="0.25">
      <c r="B2498" t="s">
        <v>180</v>
      </c>
      <c r="D2498" s="3"/>
      <c r="F2498" s="3"/>
      <c r="H2498" s="3"/>
      <c r="I2498" s="2"/>
      <c r="J2498" s="6"/>
      <c r="K2498" s="8">
        <f>C2493-SUM(K2496:K2497)</f>
        <v>40</v>
      </c>
      <c r="N2498" s="24" t="s">
        <v>2479</v>
      </c>
      <c r="R2498">
        <v>1684</v>
      </c>
    </row>
    <row r="2499" spans="1:18" s="13" customFormat="1" ht="13.5" thickBot="1" x14ac:dyDescent="0.25">
      <c r="N2499" s="13" t="s">
        <v>2479</v>
      </c>
      <c r="R2499" s="13">
        <v>1685</v>
      </c>
    </row>
    <row r="2500" spans="1:18" ht="17.25" thickTop="1" thickBot="1" x14ac:dyDescent="0.3">
      <c r="A2500" s="30">
        <v>216</v>
      </c>
      <c r="B2500" s="30"/>
      <c r="G2500" t="s">
        <v>333</v>
      </c>
      <c r="J2500" s="33">
        <v>25</v>
      </c>
      <c r="K2500" t="s">
        <v>334</v>
      </c>
      <c r="L2500" s="79">
        <f>J2500/C2501</f>
        <v>2.5</v>
      </c>
      <c r="N2500" s="24" t="s">
        <v>2654</v>
      </c>
      <c r="R2500">
        <v>1686</v>
      </c>
    </row>
    <row r="2501" spans="1:18" ht="16.5" thickTop="1" thickBot="1" x14ac:dyDescent="0.25">
      <c r="A2501" s="1">
        <f>A2500</f>
        <v>216</v>
      </c>
      <c r="B2501" s="27" t="s">
        <v>2655</v>
      </c>
      <c r="C2501" s="9">
        <v>10</v>
      </c>
      <c r="D2501" t="s">
        <v>63</v>
      </c>
      <c r="G2501" t="s">
        <v>332</v>
      </c>
      <c r="J2501">
        <f>C2502/(J2500/C2501)</f>
        <v>80</v>
      </c>
      <c r="K2501" s="11"/>
      <c r="N2501" s="24" t="s">
        <v>2654</v>
      </c>
      <c r="R2501">
        <v>1687</v>
      </c>
    </row>
    <row r="2502" spans="1:18" ht="14.25" thickTop="1" thickBot="1" x14ac:dyDescent="0.25">
      <c r="B2502" t="s">
        <v>55</v>
      </c>
      <c r="C2502" s="9">
        <v>200</v>
      </c>
      <c r="D2502" t="s">
        <v>53</v>
      </c>
      <c r="K2502" s="12"/>
      <c r="N2502" s="24" t="s">
        <v>2654</v>
      </c>
      <c r="R2502">
        <v>1688</v>
      </c>
    </row>
    <row r="2503" spans="1:18" ht="13.5" thickTop="1" x14ac:dyDescent="0.2">
      <c r="N2503" s="24" t="s">
        <v>2654</v>
      </c>
      <c r="R2503">
        <v>1689</v>
      </c>
    </row>
    <row r="2504" spans="1:18" x14ac:dyDescent="0.2">
      <c r="C2504" s="4" t="s">
        <v>56</v>
      </c>
      <c r="D2504" s="18"/>
      <c r="E2504" s="4" t="s">
        <v>69</v>
      </c>
      <c r="F2504" s="19"/>
      <c r="G2504" s="4" t="s">
        <v>70</v>
      </c>
      <c r="H2504" s="19"/>
      <c r="I2504" s="20" t="s">
        <v>60</v>
      </c>
      <c r="J2504" s="21" t="s">
        <v>62</v>
      </c>
      <c r="K2504" s="22" t="s">
        <v>64</v>
      </c>
      <c r="N2504" t="s">
        <v>2654</v>
      </c>
      <c r="R2504">
        <v>1690</v>
      </c>
    </row>
    <row r="2505" spans="1:18" ht="15.75" thickBot="1" x14ac:dyDescent="0.3">
      <c r="A2505" s="1">
        <v>689</v>
      </c>
      <c r="B2505" s="24" t="s">
        <v>2550</v>
      </c>
      <c r="C2505" s="16">
        <v>200</v>
      </c>
      <c r="D2505" s="7" t="s">
        <v>59</v>
      </c>
      <c r="E2505" s="25">
        <f>$G2505*C2501</f>
        <v>8</v>
      </c>
      <c r="F2505" s="3" t="s">
        <v>59</v>
      </c>
      <c r="G2505" s="17">
        <v>0.8</v>
      </c>
      <c r="H2505" s="3" t="s">
        <v>59</v>
      </c>
      <c r="I2505" s="64">
        <f>E2505*C2502</f>
        <v>1600</v>
      </c>
      <c r="J2505" s="65" t="s">
        <v>61</v>
      </c>
      <c r="K2505" s="8">
        <f>I2505/C2505</f>
        <v>8</v>
      </c>
      <c r="N2505" s="24" t="s">
        <v>2654</v>
      </c>
      <c r="R2505">
        <v>1691</v>
      </c>
    </row>
    <row r="2506" spans="1:18" ht="16.5" thickTop="1" thickBot="1" x14ac:dyDescent="0.3">
      <c r="A2506" s="1">
        <v>690</v>
      </c>
      <c r="B2506" s="24" t="s">
        <v>2656</v>
      </c>
      <c r="C2506" s="14">
        <v>200</v>
      </c>
      <c r="D2506" s="7" t="s">
        <v>59</v>
      </c>
      <c r="E2506" s="25">
        <f>$G2506*C2501</f>
        <v>8</v>
      </c>
      <c r="F2506" s="3" t="s">
        <v>59</v>
      </c>
      <c r="G2506" s="17">
        <v>0.8</v>
      </c>
      <c r="H2506" s="3" t="s">
        <v>59</v>
      </c>
      <c r="I2506" s="66">
        <f>E2506*C2502</f>
        <v>1600</v>
      </c>
      <c r="J2506" s="10" t="s">
        <v>61</v>
      </c>
      <c r="K2506" s="8">
        <f>I2506/C2506</f>
        <v>8</v>
      </c>
      <c r="N2506" s="24" t="s">
        <v>2654</v>
      </c>
      <c r="R2506">
        <v>1692</v>
      </c>
    </row>
    <row r="2507" spans="1:18" ht="16.5" thickTop="1" thickBot="1" x14ac:dyDescent="0.3">
      <c r="A2507" s="1">
        <v>691</v>
      </c>
      <c r="B2507" s="78" t="s">
        <v>2587</v>
      </c>
      <c r="C2507" s="14">
        <v>100</v>
      </c>
      <c r="D2507" s="7" t="s">
        <v>59</v>
      </c>
      <c r="E2507" s="26">
        <f>$G2507*C2501</f>
        <v>1</v>
      </c>
      <c r="F2507" s="3" t="s">
        <v>59</v>
      </c>
      <c r="G2507" s="9">
        <v>0.1</v>
      </c>
      <c r="H2507" s="3" t="s">
        <v>59</v>
      </c>
      <c r="I2507" s="67">
        <f>E2507*C2502</f>
        <v>200</v>
      </c>
      <c r="J2507" s="60" t="s">
        <v>61</v>
      </c>
      <c r="K2507" s="15">
        <f>I2507/C2507</f>
        <v>2</v>
      </c>
      <c r="N2507" s="24" t="s">
        <v>2654</v>
      </c>
      <c r="R2507">
        <v>1693</v>
      </c>
    </row>
    <row r="2508" spans="1:18" ht="15.75" thickTop="1" x14ac:dyDescent="0.25">
      <c r="B2508" t="s">
        <v>180</v>
      </c>
      <c r="D2508" s="7"/>
      <c r="E2508" s="7"/>
      <c r="F2508" s="7"/>
      <c r="G2508" s="7"/>
      <c r="H2508" s="7"/>
      <c r="I2508" s="31"/>
      <c r="J2508" s="6"/>
      <c r="K2508" s="8">
        <f>C2502-SUM(K2505:K2507)</f>
        <v>182</v>
      </c>
      <c r="N2508" s="24" t="s">
        <v>2654</v>
      </c>
      <c r="R2508">
        <v>1694</v>
      </c>
    </row>
    <row r="2509" spans="1:18" s="13" customFormat="1" ht="13.5" thickBot="1" x14ac:dyDescent="0.25">
      <c r="N2509" s="13" t="s">
        <v>2654</v>
      </c>
      <c r="R2509" s="13">
        <v>1695</v>
      </c>
    </row>
    <row r="2510" spans="1:18" ht="17.25" thickTop="1" thickBot="1" x14ac:dyDescent="0.3">
      <c r="A2510" s="30">
        <v>217</v>
      </c>
      <c r="B2510" s="30"/>
      <c r="G2510" t="s">
        <v>333</v>
      </c>
      <c r="J2510" s="33">
        <v>25</v>
      </c>
      <c r="K2510" t="s">
        <v>334</v>
      </c>
      <c r="L2510" s="79">
        <f>J2510/C2511</f>
        <v>2.5</v>
      </c>
      <c r="N2510" t="s">
        <v>2653</v>
      </c>
      <c r="R2510">
        <v>1696</v>
      </c>
    </row>
    <row r="2511" spans="1:18" ht="16.5" thickTop="1" thickBot="1" x14ac:dyDescent="0.25">
      <c r="A2511" s="1">
        <f>A2510</f>
        <v>217</v>
      </c>
      <c r="B2511" s="27" t="s">
        <v>2657</v>
      </c>
      <c r="C2511" s="9">
        <v>10</v>
      </c>
      <c r="D2511" t="s">
        <v>63</v>
      </c>
      <c r="G2511" t="s">
        <v>332</v>
      </c>
      <c r="J2511">
        <f>C2512/(J2510/C2511)</f>
        <v>80</v>
      </c>
      <c r="K2511" s="11"/>
      <c r="N2511" t="s">
        <v>2653</v>
      </c>
      <c r="R2511">
        <v>1697</v>
      </c>
    </row>
    <row r="2512" spans="1:18" ht="14.25" thickTop="1" thickBot="1" x14ac:dyDescent="0.25">
      <c r="B2512" t="s">
        <v>55</v>
      </c>
      <c r="C2512" s="9">
        <v>200</v>
      </c>
      <c r="D2512" t="s">
        <v>53</v>
      </c>
      <c r="K2512" s="12"/>
      <c r="N2512" t="s">
        <v>2653</v>
      </c>
      <c r="R2512">
        <v>1698</v>
      </c>
    </row>
    <row r="2513" spans="1:18" ht="13.5" thickTop="1" x14ac:dyDescent="0.2">
      <c r="N2513" t="s">
        <v>2653</v>
      </c>
      <c r="R2513">
        <v>1699</v>
      </c>
    </row>
    <row r="2514" spans="1:18" x14ac:dyDescent="0.2">
      <c r="C2514" s="4" t="s">
        <v>56</v>
      </c>
      <c r="D2514" s="18"/>
      <c r="E2514" s="4" t="s">
        <v>69</v>
      </c>
      <c r="F2514" s="19"/>
      <c r="G2514" s="4" t="s">
        <v>70</v>
      </c>
      <c r="H2514" s="19"/>
      <c r="I2514" s="20" t="s">
        <v>60</v>
      </c>
      <c r="J2514" s="21" t="s">
        <v>62</v>
      </c>
      <c r="K2514" s="22" t="s">
        <v>64</v>
      </c>
      <c r="N2514" t="s">
        <v>2653</v>
      </c>
      <c r="R2514">
        <v>1700</v>
      </c>
    </row>
    <row r="2515" spans="1:18" ht="15.75" thickBot="1" x14ac:dyDescent="0.3">
      <c r="A2515" s="1">
        <v>686</v>
      </c>
      <c r="B2515" s="24" t="s">
        <v>2492</v>
      </c>
      <c r="C2515" s="16">
        <v>200</v>
      </c>
      <c r="D2515" s="7" t="s">
        <v>59</v>
      </c>
      <c r="E2515" s="25">
        <f>$G2515*C2511</f>
        <v>8</v>
      </c>
      <c r="F2515" s="3" t="s">
        <v>59</v>
      </c>
      <c r="G2515" s="17">
        <v>0.8</v>
      </c>
      <c r="H2515" s="3" t="s">
        <v>59</v>
      </c>
      <c r="I2515" s="64">
        <f>E2515*C2512</f>
        <v>1600</v>
      </c>
      <c r="J2515" s="65" t="s">
        <v>61</v>
      </c>
      <c r="K2515" s="8">
        <f>I2515/C2515</f>
        <v>8</v>
      </c>
      <c r="N2515" t="s">
        <v>2653</v>
      </c>
      <c r="R2515">
        <v>1701</v>
      </c>
    </row>
    <row r="2516" spans="1:18" ht="16.5" thickTop="1" thickBot="1" x14ac:dyDescent="0.3">
      <c r="A2516" s="1">
        <v>687</v>
      </c>
      <c r="B2516" s="24" t="s">
        <v>2494</v>
      </c>
      <c r="C2516" s="14">
        <v>200</v>
      </c>
      <c r="D2516" s="7" t="s">
        <v>59</v>
      </c>
      <c r="E2516" s="25">
        <f>$G2516*C2511</f>
        <v>8</v>
      </c>
      <c r="F2516" s="3" t="s">
        <v>59</v>
      </c>
      <c r="G2516" s="17">
        <v>0.8</v>
      </c>
      <c r="H2516" s="3" t="s">
        <v>59</v>
      </c>
      <c r="I2516" s="66">
        <f>E2516*C2512</f>
        <v>1600</v>
      </c>
      <c r="J2516" s="10" t="s">
        <v>61</v>
      </c>
      <c r="K2516" s="8">
        <f>I2516/C2516</f>
        <v>8</v>
      </c>
      <c r="N2516" t="s">
        <v>2653</v>
      </c>
      <c r="R2516">
        <v>1702</v>
      </c>
    </row>
    <row r="2517" spans="1:18" ht="16.5" thickTop="1" thickBot="1" x14ac:dyDescent="0.3">
      <c r="A2517" s="1">
        <v>688</v>
      </c>
      <c r="B2517" s="78" t="s">
        <v>2497</v>
      </c>
      <c r="C2517" s="14">
        <v>100</v>
      </c>
      <c r="D2517" s="7" t="s">
        <v>59</v>
      </c>
      <c r="E2517" s="26">
        <f>$G2517*C2511</f>
        <v>1</v>
      </c>
      <c r="F2517" s="3" t="s">
        <v>59</v>
      </c>
      <c r="G2517" s="9">
        <v>0.1</v>
      </c>
      <c r="H2517" s="3" t="s">
        <v>59</v>
      </c>
      <c r="I2517" s="67">
        <f>E2517*C2512</f>
        <v>200</v>
      </c>
      <c r="J2517" s="60" t="s">
        <v>61</v>
      </c>
      <c r="K2517" s="15">
        <f>I2517/C2517</f>
        <v>2</v>
      </c>
      <c r="N2517" t="s">
        <v>2653</v>
      </c>
      <c r="R2517">
        <v>1703</v>
      </c>
    </row>
    <row r="2518" spans="1:18" ht="15.75" thickTop="1" x14ac:dyDescent="0.25">
      <c r="B2518" t="s">
        <v>180</v>
      </c>
      <c r="D2518" s="7"/>
      <c r="E2518" s="7"/>
      <c r="F2518" s="7"/>
      <c r="G2518" s="7"/>
      <c r="H2518" s="7"/>
      <c r="I2518" s="31"/>
      <c r="J2518" s="6"/>
      <c r="K2518" s="8">
        <f>C2512-SUM(K2515:K2517)</f>
        <v>182</v>
      </c>
      <c r="N2518" t="s">
        <v>2653</v>
      </c>
      <c r="R2518">
        <v>1704</v>
      </c>
    </row>
    <row r="2519" spans="1:18" s="13" customFormat="1" ht="13.5" thickBot="1" x14ac:dyDescent="0.25">
      <c r="N2519" s="13" t="s">
        <v>2653</v>
      </c>
      <c r="R2519" s="13">
        <v>1705</v>
      </c>
    </row>
    <row r="2520" spans="1:18" ht="17.25" thickTop="1" thickBot="1" x14ac:dyDescent="0.3">
      <c r="A2520" s="30">
        <v>218</v>
      </c>
      <c r="B2520" s="30"/>
      <c r="G2520" t="s">
        <v>333</v>
      </c>
      <c r="J2520" s="33">
        <v>25</v>
      </c>
      <c r="K2520" t="s">
        <v>334</v>
      </c>
      <c r="L2520" s="79">
        <f>J2520/C2521</f>
        <v>2.5</v>
      </c>
      <c r="N2520" t="s">
        <v>2653</v>
      </c>
      <c r="R2520">
        <v>1706</v>
      </c>
    </row>
    <row r="2521" spans="1:18" ht="16.5" thickTop="1" thickBot="1" x14ac:dyDescent="0.25">
      <c r="A2521" s="1">
        <f>A2520</f>
        <v>218</v>
      </c>
      <c r="B2521" s="27" t="s">
        <v>2658</v>
      </c>
      <c r="C2521" s="9">
        <v>10</v>
      </c>
      <c r="D2521" t="s">
        <v>63</v>
      </c>
      <c r="G2521" t="s">
        <v>332</v>
      </c>
      <c r="J2521">
        <f>C2522/(J2520/C2521)</f>
        <v>80</v>
      </c>
      <c r="K2521" s="11"/>
      <c r="N2521" t="s">
        <v>2653</v>
      </c>
      <c r="R2521">
        <v>1707</v>
      </c>
    </row>
    <row r="2522" spans="1:18" ht="14.25" thickTop="1" thickBot="1" x14ac:dyDescent="0.25">
      <c r="B2522" t="s">
        <v>55</v>
      </c>
      <c r="C2522" s="9">
        <v>200</v>
      </c>
      <c r="D2522" t="s">
        <v>53</v>
      </c>
      <c r="K2522" s="12"/>
      <c r="N2522" t="s">
        <v>2653</v>
      </c>
      <c r="R2522">
        <v>1708</v>
      </c>
    </row>
    <row r="2523" spans="1:18" ht="13.5" thickTop="1" x14ac:dyDescent="0.2">
      <c r="N2523" t="s">
        <v>2653</v>
      </c>
      <c r="R2523">
        <v>1709</v>
      </c>
    </row>
    <row r="2524" spans="1:18" x14ac:dyDescent="0.2">
      <c r="C2524" s="4" t="s">
        <v>56</v>
      </c>
      <c r="D2524" s="18"/>
      <c r="E2524" s="4" t="s">
        <v>69</v>
      </c>
      <c r="F2524" s="19"/>
      <c r="G2524" s="4" t="s">
        <v>70</v>
      </c>
      <c r="H2524" s="19"/>
      <c r="I2524" s="20" t="s">
        <v>60</v>
      </c>
      <c r="J2524" s="21" t="s">
        <v>62</v>
      </c>
      <c r="K2524" s="22" t="s">
        <v>64</v>
      </c>
      <c r="N2524" t="s">
        <v>2653</v>
      </c>
      <c r="R2524">
        <v>1710</v>
      </c>
    </row>
    <row r="2525" spans="1:18" ht="15.75" thickBot="1" x14ac:dyDescent="0.3">
      <c r="A2525" s="1">
        <v>683</v>
      </c>
      <c r="B2525" s="24" t="s">
        <v>2488</v>
      </c>
      <c r="C2525" s="16">
        <v>100</v>
      </c>
      <c r="D2525" s="7" t="s">
        <v>59</v>
      </c>
      <c r="E2525" s="25">
        <f>$G2525*C2521</f>
        <v>8</v>
      </c>
      <c r="F2525" s="3" t="s">
        <v>59</v>
      </c>
      <c r="G2525" s="17">
        <v>0.8</v>
      </c>
      <c r="H2525" s="3" t="s">
        <v>59</v>
      </c>
      <c r="I2525" s="64">
        <f>E2525*C2522</f>
        <v>1600</v>
      </c>
      <c r="J2525" s="65" t="s">
        <v>61</v>
      </c>
      <c r="K2525" s="8">
        <f>I2525/C2525</f>
        <v>16</v>
      </c>
      <c r="N2525" t="s">
        <v>2653</v>
      </c>
      <c r="R2525">
        <v>1711</v>
      </c>
    </row>
    <row r="2526" spans="1:18" ht="16.5" thickTop="1" thickBot="1" x14ac:dyDescent="0.3">
      <c r="A2526" s="1">
        <v>684</v>
      </c>
      <c r="B2526" s="24" t="s">
        <v>2490</v>
      </c>
      <c r="C2526" s="14">
        <v>100</v>
      </c>
      <c r="D2526" s="7" t="s">
        <v>59</v>
      </c>
      <c r="E2526" s="25">
        <f>$G2526*C2521</f>
        <v>8</v>
      </c>
      <c r="F2526" s="3" t="s">
        <v>59</v>
      </c>
      <c r="G2526" s="17">
        <v>0.8</v>
      </c>
      <c r="H2526" s="3" t="s">
        <v>59</v>
      </c>
      <c r="I2526" s="66">
        <f>E2526*C2522</f>
        <v>1600</v>
      </c>
      <c r="J2526" s="10" t="s">
        <v>61</v>
      </c>
      <c r="K2526" s="8">
        <f>I2526/C2526</f>
        <v>16</v>
      </c>
      <c r="N2526" t="s">
        <v>2653</v>
      </c>
      <c r="R2526">
        <v>1712</v>
      </c>
    </row>
    <row r="2527" spans="1:18" ht="16.5" thickTop="1" thickBot="1" x14ac:dyDescent="0.3">
      <c r="A2527" s="1">
        <v>685</v>
      </c>
      <c r="B2527" s="78" t="s">
        <v>2496</v>
      </c>
      <c r="C2527" s="14">
        <v>100</v>
      </c>
      <c r="D2527" s="7" t="s">
        <v>59</v>
      </c>
      <c r="E2527" s="26">
        <f>$G2527*C2521</f>
        <v>1</v>
      </c>
      <c r="F2527" s="3" t="s">
        <v>59</v>
      </c>
      <c r="G2527" s="9">
        <v>0.1</v>
      </c>
      <c r="H2527" s="3" t="s">
        <v>59</v>
      </c>
      <c r="I2527" s="67">
        <f>E2527*C2522</f>
        <v>200</v>
      </c>
      <c r="J2527" s="60" t="s">
        <v>61</v>
      </c>
      <c r="K2527" s="15">
        <f>I2527/C2527</f>
        <v>2</v>
      </c>
      <c r="N2527" t="s">
        <v>2653</v>
      </c>
      <c r="R2527">
        <v>1713</v>
      </c>
    </row>
    <row r="2528" spans="1:18" ht="15.75" thickTop="1" x14ac:dyDescent="0.25">
      <c r="B2528" t="s">
        <v>180</v>
      </c>
      <c r="D2528" s="7"/>
      <c r="E2528" s="7"/>
      <c r="F2528" s="7"/>
      <c r="G2528" s="7"/>
      <c r="H2528" s="7"/>
      <c r="I2528" s="31"/>
      <c r="J2528" s="6"/>
      <c r="K2528" s="8">
        <f>C2522-SUM(K2525:K2527)</f>
        <v>166</v>
      </c>
      <c r="N2528" t="s">
        <v>2653</v>
      </c>
      <c r="R2528">
        <v>1714</v>
      </c>
    </row>
    <row r="2529" spans="1:18" s="13" customFormat="1" ht="13.5" thickBot="1" x14ac:dyDescent="0.25">
      <c r="N2529" s="13" t="s">
        <v>2653</v>
      </c>
      <c r="R2529" s="13">
        <v>1715</v>
      </c>
    </row>
    <row r="2530" spans="1:18" ht="17.25" thickTop="1" thickBot="1" x14ac:dyDescent="0.3">
      <c r="A2530" s="30">
        <v>219</v>
      </c>
      <c r="B2530" s="30"/>
      <c r="G2530" t="s">
        <v>333</v>
      </c>
      <c r="J2530" s="33">
        <v>25</v>
      </c>
      <c r="K2530" t="s">
        <v>334</v>
      </c>
      <c r="L2530" s="79">
        <f>J2530/C2531</f>
        <v>2.5</v>
      </c>
      <c r="N2530" s="24" t="s">
        <v>2479</v>
      </c>
      <c r="R2530">
        <v>1716</v>
      </c>
    </row>
    <row r="2531" spans="1:18" ht="16.5" thickTop="1" thickBot="1" x14ac:dyDescent="0.25">
      <c r="A2531" s="1">
        <f>A2530</f>
        <v>219</v>
      </c>
      <c r="B2531" s="27" t="s">
        <v>2659</v>
      </c>
      <c r="C2531" s="35">
        <v>10</v>
      </c>
      <c r="D2531" t="s">
        <v>63</v>
      </c>
      <c r="G2531" t="s">
        <v>332</v>
      </c>
      <c r="J2531">
        <f>C2532/(J2530/C2531)</f>
        <v>20</v>
      </c>
      <c r="K2531" s="11"/>
      <c r="N2531" s="24" t="s">
        <v>2479</v>
      </c>
      <c r="R2531">
        <v>1717</v>
      </c>
    </row>
    <row r="2532" spans="1:18" ht="14.25" thickTop="1" thickBot="1" x14ac:dyDescent="0.25">
      <c r="B2532" t="s">
        <v>55</v>
      </c>
      <c r="C2532" s="9">
        <v>50</v>
      </c>
      <c r="D2532" t="s">
        <v>334</v>
      </c>
      <c r="K2532" s="12"/>
      <c r="N2532" s="24" t="s">
        <v>2479</v>
      </c>
      <c r="R2532">
        <v>1718</v>
      </c>
    </row>
    <row r="2533" spans="1:18" ht="13.5" thickTop="1" x14ac:dyDescent="0.2">
      <c r="N2533" s="24" t="s">
        <v>2479</v>
      </c>
      <c r="R2533">
        <v>1719</v>
      </c>
    </row>
    <row r="2534" spans="1:18" x14ac:dyDescent="0.2">
      <c r="C2534" s="487" t="s">
        <v>284</v>
      </c>
      <c r="D2534" s="488"/>
      <c r="E2534" s="489" t="s">
        <v>285</v>
      </c>
      <c r="F2534" s="487"/>
      <c r="G2534" s="492" t="s">
        <v>286</v>
      </c>
      <c r="H2534" s="491"/>
      <c r="I2534" s="20" t="s">
        <v>287</v>
      </c>
      <c r="J2534" s="21"/>
      <c r="K2534" s="39" t="s">
        <v>288</v>
      </c>
      <c r="N2534" s="24" t="s">
        <v>2479</v>
      </c>
      <c r="R2534">
        <v>1720</v>
      </c>
    </row>
    <row r="2535" spans="1:18" ht="15.75" thickBot="1" x14ac:dyDescent="0.3">
      <c r="A2535" s="235">
        <v>678</v>
      </c>
      <c r="B2535" s="258" t="s">
        <v>2500</v>
      </c>
      <c r="C2535" s="16">
        <v>100</v>
      </c>
      <c r="D2535" s="7" t="s">
        <v>179</v>
      </c>
      <c r="E2535" s="37">
        <f>G2535*C2531</f>
        <v>8</v>
      </c>
      <c r="F2535" s="3" t="s">
        <v>179</v>
      </c>
      <c r="G2535" s="228">
        <v>0.8</v>
      </c>
      <c r="H2535" s="3" t="s">
        <v>179</v>
      </c>
      <c r="I2535" s="23">
        <f>E2535*C2532</f>
        <v>400</v>
      </c>
      <c r="J2535" s="10" t="s">
        <v>61</v>
      </c>
      <c r="K2535" s="15">
        <f t="shared" ref="K2535:K2536" si="49">I2535/C2535</f>
        <v>4</v>
      </c>
      <c r="N2535" s="24" t="s">
        <v>2479</v>
      </c>
      <c r="R2535">
        <v>1721</v>
      </c>
    </row>
    <row r="2536" spans="1:18" ht="16.5" thickTop="1" thickBot="1" x14ac:dyDescent="0.3">
      <c r="A2536" s="235">
        <v>680</v>
      </c>
      <c r="B2536" s="258" t="s">
        <v>2502</v>
      </c>
      <c r="C2536" s="16">
        <v>100</v>
      </c>
      <c r="D2536" s="7" t="s">
        <v>179</v>
      </c>
      <c r="E2536" s="37">
        <f>G2536*C2531</f>
        <v>8</v>
      </c>
      <c r="F2536" s="3" t="s">
        <v>179</v>
      </c>
      <c r="G2536" s="228">
        <v>0.8</v>
      </c>
      <c r="H2536" s="3" t="s">
        <v>179</v>
      </c>
      <c r="I2536" s="23">
        <f>E2536*C2532</f>
        <v>400</v>
      </c>
      <c r="J2536" s="10" t="s">
        <v>61</v>
      </c>
      <c r="K2536" s="15">
        <f t="shared" si="49"/>
        <v>4</v>
      </c>
      <c r="N2536" s="24" t="s">
        <v>2479</v>
      </c>
      <c r="R2536">
        <v>1722</v>
      </c>
    </row>
    <row r="2537" spans="1:18" ht="15.75" thickTop="1" x14ac:dyDescent="0.25">
      <c r="B2537" t="s">
        <v>180</v>
      </c>
      <c r="D2537" s="3"/>
      <c r="F2537" s="3"/>
      <c r="H2537" s="3"/>
      <c r="I2537" s="2"/>
      <c r="J2537" s="6"/>
      <c r="K2537" s="8">
        <f>C2532-SUM(K2535:K2536)</f>
        <v>42</v>
      </c>
      <c r="N2537" s="24" t="s">
        <v>2479</v>
      </c>
      <c r="R2537">
        <v>1723</v>
      </c>
    </row>
    <row r="2538" spans="1:18" s="13" customFormat="1" ht="13.5" thickBot="1" x14ac:dyDescent="0.25">
      <c r="N2538" s="13" t="s">
        <v>2479</v>
      </c>
      <c r="R2538" s="13">
        <v>1724</v>
      </c>
    </row>
    <row r="2539" spans="1:18" ht="17.25" thickTop="1" thickBot="1" x14ac:dyDescent="0.3">
      <c r="A2539" s="30">
        <v>220</v>
      </c>
      <c r="B2539" s="30"/>
      <c r="G2539" t="s">
        <v>333</v>
      </c>
      <c r="J2539" s="33">
        <v>25</v>
      </c>
      <c r="K2539" t="s">
        <v>334</v>
      </c>
      <c r="L2539" s="79">
        <f>J2539/C2540</f>
        <v>2.5</v>
      </c>
      <c r="N2539" s="24" t="s">
        <v>2479</v>
      </c>
      <c r="R2539">
        <v>1725</v>
      </c>
    </row>
    <row r="2540" spans="1:18" ht="16.5" thickTop="1" thickBot="1" x14ac:dyDescent="0.25">
      <c r="A2540" s="1">
        <f>A2539</f>
        <v>220</v>
      </c>
      <c r="B2540" s="27" t="s">
        <v>2660</v>
      </c>
      <c r="C2540" s="35">
        <v>10</v>
      </c>
      <c r="D2540" t="s">
        <v>63</v>
      </c>
      <c r="G2540" t="s">
        <v>332</v>
      </c>
      <c r="J2540">
        <f>C2541/(J2539/C2540)</f>
        <v>20</v>
      </c>
      <c r="K2540" s="11"/>
      <c r="N2540" s="24" t="s">
        <v>2479</v>
      </c>
      <c r="R2540">
        <v>1726</v>
      </c>
    </row>
    <row r="2541" spans="1:18" ht="14.25" thickTop="1" thickBot="1" x14ac:dyDescent="0.25">
      <c r="B2541" t="s">
        <v>55</v>
      </c>
      <c r="C2541" s="9">
        <v>50</v>
      </c>
      <c r="D2541" t="s">
        <v>334</v>
      </c>
      <c r="K2541" s="12"/>
      <c r="N2541" s="24" t="s">
        <v>2479</v>
      </c>
      <c r="R2541">
        <v>1727</v>
      </c>
    </row>
    <row r="2542" spans="1:18" ht="13.5" thickTop="1" x14ac:dyDescent="0.2">
      <c r="N2542" s="24" t="s">
        <v>2479</v>
      </c>
      <c r="R2542">
        <v>1728</v>
      </c>
    </row>
    <row r="2543" spans="1:18" x14ac:dyDescent="0.2">
      <c r="C2543" s="487" t="s">
        <v>284</v>
      </c>
      <c r="D2543" s="488"/>
      <c r="E2543" s="489" t="s">
        <v>285</v>
      </c>
      <c r="F2543" s="487"/>
      <c r="G2543" s="492" t="s">
        <v>286</v>
      </c>
      <c r="H2543" s="491"/>
      <c r="I2543" s="20" t="s">
        <v>287</v>
      </c>
      <c r="J2543" s="21"/>
      <c r="K2543" s="39" t="s">
        <v>288</v>
      </c>
      <c r="N2543" s="24" t="s">
        <v>2479</v>
      </c>
      <c r="R2543">
        <v>1729</v>
      </c>
    </row>
    <row r="2544" spans="1:18" ht="15.75" thickBot="1" x14ac:dyDescent="0.3">
      <c r="A2544" s="235">
        <v>679</v>
      </c>
      <c r="B2544" s="258" t="s">
        <v>2501</v>
      </c>
      <c r="C2544" s="16">
        <v>100</v>
      </c>
      <c r="D2544" s="7" t="s">
        <v>179</v>
      </c>
      <c r="E2544" s="37">
        <f>G2544*C2540</f>
        <v>8</v>
      </c>
      <c r="F2544" s="3" t="s">
        <v>179</v>
      </c>
      <c r="G2544" s="228">
        <v>0.8</v>
      </c>
      <c r="H2544" s="3" t="s">
        <v>179</v>
      </c>
      <c r="I2544" s="23">
        <f>E2544*C2541</f>
        <v>400</v>
      </c>
      <c r="J2544" s="10" t="s">
        <v>61</v>
      </c>
      <c r="K2544" s="15">
        <f t="shared" ref="K2544:K2545" si="50">I2544/C2544</f>
        <v>4</v>
      </c>
      <c r="N2544" s="24" t="s">
        <v>2479</v>
      </c>
      <c r="R2544">
        <v>1730</v>
      </c>
    </row>
    <row r="2545" spans="1:18" ht="16.5" thickTop="1" thickBot="1" x14ac:dyDescent="0.3">
      <c r="A2545" s="235">
        <v>681</v>
      </c>
      <c r="B2545" s="258" t="s">
        <v>2503</v>
      </c>
      <c r="C2545" s="16">
        <v>100</v>
      </c>
      <c r="D2545" s="7" t="s">
        <v>179</v>
      </c>
      <c r="E2545" s="37">
        <f>G2545*C2540</f>
        <v>8</v>
      </c>
      <c r="F2545" s="3" t="s">
        <v>179</v>
      </c>
      <c r="G2545" s="228">
        <v>0.8</v>
      </c>
      <c r="H2545" s="3" t="s">
        <v>179</v>
      </c>
      <c r="I2545" s="23">
        <f>E2545*C2541</f>
        <v>400</v>
      </c>
      <c r="J2545" s="10" t="s">
        <v>61</v>
      </c>
      <c r="K2545" s="15">
        <f t="shared" si="50"/>
        <v>4</v>
      </c>
      <c r="N2545" s="24" t="s">
        <v>2479</v>
      </c>
      <c r="R2545">
        <v>1731</v>
      </c>
    </row>
    <row r="2546" spans="1:18" ht="15.75" thickTop="1" x14ac:dyDescent="0.25">
      <c r="B2546" t="s">
        <v>180</v>
      </c>
      <c r="D2546" s="3"/>
      <c r="F2546" s="3"/>
      <c r="H2546" s="3"/>
      <c r="I2546" s="2"/>
      <c r="J2546" s="6"/>
      <c r="K2546" s="8">
        <f>C2541-SUM(K2544:K2545)</f>
        <v>42</v>
      </c>
      <c r="N2546" s="24" t="s">
        <v>2479</v>
      </c>
      <c r="R2546">
        <v>1732</v>
      </c>
    </row>
    <row r="2547" spans="1:18" s="13" customFormat="1" ht="13.5" thickBot="1" x14ac:dyDescent="0.25">
      <c r="N2547" s="13" t="s">
        <v>2479</v>
      </c>
      <c r="R2547" s="13">
        <v>1733</v>
      </c>
    </row>
    <row r="2548" spans="1:18" ht="17.25" thickTop="1" thickBot="1" x14ac:dyDescent="0.3">
      <c r="A2548" s="30">
        <v>221</v>
      </c>
      <c r="B2548" s="30"/>
      <c r="G2548" t="s">
        <v>333</v>
      </c>
      <c r="J2548" s="33">
        <v>25</v>
      </c>
      <c r="K2548" t="s">
        <v>334</v>
      </c>
      <c r="L2548" s="79">
        <f>J2548/C2549</f>
        <v>2.5</v>
      </c>
      <c r="N2548" t="s">
        <v>2479</v>
      </c>
      <c r="R2548">
        <v>1734</v>
      </c>
    </row>
    <row r="2549" spans="1:18" ht="16.5" thickTop="1" thickBot="1" x14ac:dyDescent="0.25">
      <c r="A2549" s="1">
        <f>A2548</f>
        <v>221</v>
      </c>
      <c r="B2549" s="27" t="s">
        <v>2661</v>
      </c>
      <c r="C2549" s="9">
        <v>10</v>
      </c>
      <c r="D2549" t="s">
        <v>63</v>
      </c>
      <c r="G2549" t="s">
        <v>332</v>
      </c>
      <c r="J2549">
        <f>C2550/(J2548/C2549)</f>
        <v>80</v>
      </c>
      <c r="K2549" s="11"/>
      <c r="N2549" t="s">
        <v>2479</v>
      </c>
      <c r="R2549">
        <v>1735</v>
      </c>
    </row>
    <row r="2550" spans="1:18" ht="14.25" thickTop="1" thickBot="1" x14ac:dyDescent="0.25">
      <c r="B2550" t="s">
        <v>55</v>
      </c>
      <c r="C2550" s="9">
        <v>200</v>
      </c>
      <c r="D2550" t="s">
        <v>53</v>
      </c>
      <c r="K2550" s="12"/>
      <c r="N2550" t="s">
        <v>2479</v>
      </c>
      <c r="R2550">
        <v>1736</v>
      </c>
    </row>
    <row r="2551" spans="1:18" ht="13.5" thickTop="1" x14ac:dyDescent="0.2">
      <c r="N2551" t="s">
        <v>2479</v>
      </c>
      <c r="R2551">
        <v>1737</v>
      </c>
    </row>
    <row r="2552" spans="1:18" x14ac:dyDescent="0.2">
      <c r="C2552" s="4" t="s">
        <v>56</v>
      </c>
      <c r="D2552" s="18"/>
      <c r="E2552" s="4" t="s">
        <v>69</v>
      </c>
      <c r="F2552" s="19"/>
      <c r="G2552" s="4" t="s">
        <v>70</v>
      </c>
      <c r="H2552" s="19"/>
      <c r="I2552" s="20" t="s">
        <v>60</v>
      </c>
      <c r="J2552" s="21" t="s">
        <v>62</v>
      </c>
      <c r="K2552" s="22" t="s">
        <v>64</v>
      </c>
      <c r="N2552" t="s">
        <v>2479</v>
      </c>
      <c r="R2552">
        <v>1738</v>
      </c>
    </row>
    <row r="2553" spans="1:18" ht="15.75" thickBot="1" x14ac:dyDescent="0.3">
      <c r="A2553" s="235">
        <v>678</v>
      </c>
      <c r="B2553" s="258" t="s">
        <v>2500</v>
      </c>
      <c r="C2553" s="16">
        <v>100</v>
      </c>
      <c r="D2553" s="7" t="s">
        <v>59</v>
      </c>
      <c r="E2553" s="25">
        <f>$G2553*C2549</f>
        <v>8</v>
      </c>
      <c r="F2553" s="3" t="s">
        <v>59</v>
      </c>
      <c r="G2553" s="17">
        <v>0.8</v>
      </c>
      <c r="H2553" s="3" t="s">
        <v>59</v>
      </c>
      <c r="I2553" s="64">
        <f>E2553*C2550</f>
        <v>1600</v>
      </c>
      <c r="J2553" s="65" t="s">
        <v>61</v>
      </c>
      <c r="K2553" s="8">
        <f>I2553/C2553</f>
        <v>16</v>
      </c>
      <c r="N2553" t="s">
        <v>2479</v>
      </c>
      <c r="R2553">
        <v>1739</v>
      </c>
    </row>
    <row r="2554" spans="1:18" ht="16.5" thickTop="1" thickBot="1" x14ac:dyDescent="0.3">
      <c r="A2554" s="235">
        <v>681</v>
      </c>
      <c r="B2554" s="258" t="s">
        <v>2503</v>
      </c>
      <c r="C2554" s="16">
        <v>100</v>
      </c>
      <c r="D2554" s="7" t="s">
        <v>59</v>
      </c>
      <c r="E2554" s="25">
        <f>$G2554*C2549</f>
        <v>8</v>
      </c>
      <c r="F2554" s="3" t="s">
        <v>59</v>
      </c>
      <c r="G2554" s="17">
        <v>0.8</v>
      </c>
      <c r="H2554" s="3" t="s">
        <v>59</v>
      </c>
      <c r="I2554" s="66">
        <f>E2554*C2550</f>
        <v>1600</v>
      </c>
      <c r="J2554" s="10" t="s">
        <v>61</v>
      </c>
      <c r="K2554" s="8">
        <f>I2554/C2554</f>
        <v>16</v>
      </c>
      <c r="N2554" t="s">
        <v>2479</v>
      </c>
      <c r="R2554">
        <v>1740</v>
      </c>
    </row>
    <row r="2555" spans="1:18" ht="16.5" thickTop="1" thickBot="1" x14ac:dyDescent="0.3">
      <c r="A2555" s="1">
        <v>682</v>
      </c>
      <c r="B2555" s="78" t="s">
        <v>2513</v>
      </c>
      <c r="C2555" s="14">
        <v>100</v>
      </c>
      <c r="D2555" s="7" t="s">
        <v>59</v>
      </c>
      <c r="E2555" s="26">
        <f>$G2555*C2549</f>
        <v>1</v>
      </c>
      <c r="F2555" s="3" t="s">
        <v>59</v>
      </c>
      <c r="G2555" s="9">
        <v>0.1</v>
      </c>
      <c r="H2555" s="3" t="s">
        <v>59</v>
      </c>
      <c r="I2555" s="67">
        <f>E2555*C2550</f>
        <v>200</v>
      </c>
      <c r="J2555" s="60" t="s">
        <v>61</v>
      </c>
      <c r="K2555" s="15">
        <f>I2555/C2555</f>
        <v>2</v>
      </c>
      <c r="N2555" t="s">
        <v>2479</v>
      </c>
      <c r="R2555">
        <v>1741</v>
      </c>
    </row>
    <row r="2556" spans="1:18" ht="15.75" thickTop="1" x14ac:dyDescent="0.25">
      <c r="B2556" t="s">
        <v>180</v>
      </c>
      <c r="D2556" s="7"/>
      <c r="E2556" s="7"/>
      <c r="F2556" s="7"/>
      <c r="G2556" s="7"/>
      <c r="H2556" s="7"/>
      <c r="I2556" s="31"/>
      <c r="J2556" s="6"/>
      <c r="K2556" s="8">
        <f>C2550-SUM(K2553:K2555)</f>
        <v>166</v>
      </c>
      <c r="N2556" t="s">
        <v>2479</v>
      </c>
      <c r="R2556">
        <v>1742</v>
      </c>
    </row>
    <row r="2557" spans="1:18" s="13" customFormat="1" ht="13.5" thickBot="1" x14ac:dyDescent="0.25">
      <c r="N2557" s="13" t="s">
        <v>2479</v>
      </c>
      <c r="R2557" s="13">
        <v>1743</v>
      </c>
    </row>
    <row r="2558" spans="1:18" ht="17.25" thickTop="1" thickBot="1" x14ac:dyDescent="0.3">
      <c r="A2558" s="305">
        <v>222</v>
      </c>
      <c r="B2558" s="305"/>
      <c r="G2558" t="s">
        <v>333</v>
      </c>
      <c r="J2558" s="33">
        <v>25</v>
      </c>
      <c r="K2558" t="s">
        <v>334</v>
      </c>
      <c r="L2558" s="79">
        <f>J2558/C2559</f>
        <v>2.5</v>
      </c>
      <c r="N2558" t="s">
        <v>2479</v>
      </c>
      <c r="O2558" t="s">
        <v>2807</v>
      </c>
      <c r="R2558">
        <v>1744</v>
      </c>
    </row>
    <row r="2559" spans="1:18" ht="16.5" thickTop="1" thickBot="1" x14ac:dyDescent="0.25">
      <c r="A2559" s="306">
        <f>A2558</f>
        <v>222</v>
      </c>
      <c r="B2559" s="307" t="s">
        <v>2662</v>
      </c>
      <c r="C2559" s="9">
        <v>10</v>
      </c>
      <c r="D2559" t="s">
        <v>63</v>
      </c>
      <c r="G2559" t="s">
        <v>332</v>
      </c>
      <c r="J2559">
        <f>C2560/(J2558/C2559)</f>
        <v>80</v>
      </c>
      <c r="K2559" s="11"/>
      <c r="N2559" t="s">
        <v>2479</v>
      </c>
      <c r="O2559" t="s">
        <v>2807</v>
      </c>
      <c r="R2559">
        <v>1745</v>
      </c>
    </row>
    <row r="2560" spans="1:18" ht="14.25" thickTop="1" thickBot="1" x14ac:dyDescent="0.25">
      <c r="B2560" t="s">
        <v>55</v>
      </c>
      <c r="C2560" s="9">
        <v>200</v>
      </c>
      <c r="D2560" t="s">
        <v>53</v>
      </c>
      <c r="K2560" s="12"/>
      <c r="N2560" t="s">
        <v>2479</v>
      </c>
      <c r="O2560" t="s">
        <v>2807</v>
      </c>
      <c r="R2560">
        <v>1746</v>
      </c>
    </row>
    <row r="2561" spans="1:18" ht="13.5" thickTop="1" x14ac:dyDescent="0.2">
      <c r="N2561" t="s">
        <v>2479</v>
      </c>
      <c r="O2561" t="s">
        <v>2807</v>
      </c>
      <c r="R2561">
        <v>1747</v>
      </c>
    </row>
    <row r="2562" spans="1:18" x14ac:dyDescent="0.2">
      <c r="C2562" s="4" t="s">
        <v>56</v>
      </c>
      <c r="D2562" s="18"/>
      <c r="E2562" s="4" t="s">
        <v>69</v>
      </c>
      <c r="F2562" s="19"/>
      <c r="G2562" s="4" t="s">
        <v>70</v>
      </c>
      <c r="H2562" s="19"/>
      <c r="I2562" s="20" t="s">
        <v>60</v>
      </c>
      <c r="J2562" s="21" t="s">
        <v>62</v>
      </c>
      <c r="K2562" s="22" t="s">
        <v>64</v>
      </c>
      <c r="N2562" t="s">
        <v>2479</v>
      </c>
      <c r="O2562" t="s">
        <v>2807</v>
      </c>
      <c r="R2562">
        <v>1748</v>
      </c>
    </row>
    <row r="2563" spans="1:18" ht="15.75" thickBot="1" x14ac:dyDescent="0.3">
      <c r="A2563" s="235">
        <v>673</v>
      </c>
      <c r="B2563" s="258" t="s">
        <v>2505</v>
      </c>
      <c r="C2563" s="16">
        <v>100</v>
      </c>
      <c r="D2563" s="7" t="s">
        <v>59</v>
      </c>
      <c r="E2563" s="25">
        <f>$G2563*C2559</f>
        <v>8</v>
      </c>
      <c r="F2563" s="3" t="s">
        <v>59</v>
      </c>
      <c r="G2563" s="17">
        <v>0.8</v>
      </c>
      <c r="H2563" s="3" t="s">
        <v>59</v>
      </c>
      <c r="I2563" s="64">
        <f>E2563*C2560</f>
        <v>1600</v>
      </c>
      <c r="J2563" s="65" t="s">
        <v>61</v>
      </c>
      <c r="K2563" s="8">
        <f>I2563/C2563</f>
        <v>16</v>
      </c>
      <c r="N2563" t="s">
        <v>2479</v>
      </c>
      <c r="O2563" t="s">
        <v>2807</v>
      </c>
      <c r="R2563">
        <v>1749</v>
      </c>
    </row>
    <row r="2564" spans="1:18" ht="16.5" thickTop="1" thickBot="1" x14ac:dyDescent="0.3">
      <c r="A2564" s="235">
        <v>674</v>
      </c>
      <c r="B2564" s="258" t="s">
        <v>2507</v>
      </c>
      <c r="C2564" s="16">
        <v>200</v>
      </c>
      <c r="D2564" s="7" t="s">
        <v>59</v>
      </c>
      <c r="E2564" s="25">
        <f>$G2564*C2559</f>
        <v>8</v>
      </c>
      <c r="F2564" s="3" t="s">
        <v>59</v>
      </c>
      <c r="G2564" s="17">
        <v>0.8</v>
      </c>
      <c r="H2564" s="3" t="s">
        <v>59</v>
      </c>
      <c r="I2564" s="66">
        <f>E2564*C2560</f>
        <v>1600</v>
      </c>
      <c r="J2564" s="10" t="s">
        <v>61</v>
      </c>
      <c r="K2564" s="8">
        <f>I2564/C2564</f>
        <v>8</v>
      </c>
      <c r="N2564" t="s">
        <v>2479</v>
      </c>
      <c r="O2564" t="s">
        <v>2807</v>
      </c>
      <c r="R2564">
        <v>1750</v>
      </c>
    </row>
    <row r="2565" spans="1:18" ht="16.5" thickTop="1" thickBot="1" x14ac:dyDescent="0.3">
      <c r="A2565" s="1">
        <v>675</v>
      </c>
      <c r="B2565" s="78" t="s">
        <v>2514</v>
      </c>
      <c r="C2565" s="14">
        <v>100</v>
      </c>
      <c r="D2565" s="7" t="s">
        <v>59</v>
      </c>
      <c r="E2565" s="26">
        <f>$G2565*C2559</f>
        <v>1</v>
      </c>
      <c r="F2565" s="3" t="s">
        <v>59</v>
      </c>
      <c r="G2565" s="9">
        <v>0.1</v>
      </c>
      <c r="H2565" s="3" t="s">
        <v>59</v>
      </c>
      <c r="I2565" s="67">
        <f>E2565*C2560</f>
        <v>200</v>
      </c>
      <c r="J2565" s="60" t="s">
        <v>61</v>
      </c>
      <c r="K2565" s="15">
        <f>I2565/C2565</f>
        <v>2</v>
      </c>
      <c r="N2565" t="s">
        <v>2479</v>
      </c>
      <c r="O2565" t="s">
        <v>2807</v>
      </c>
      <c r="R2565">
        <v>1751</v>
      </c>
    </row>
    <row r="2566" spans="1:18" ht="15.75" thickTop="1" x14ac:dyDescent="0.25">
      <c r="B2566" t="s">
        <v>180</v>
      </c>
      <c r="D2566" s="7"/>
      <c r="E2566" s="7"/>
      <c r="F2566" s="7"/>
      <c r="G2566" s="7"/>
      <c r="H2566" s="7"/>
      <c r="I2566" s="31"/>
      <c r="J2566" s="6"/>
      <c r="K2566" s="8">
        <f>C2560-SUM(K2563:K2565)</f>
        <v>174</v>
      </c>
      <c r="N2566" t="s">
        <v>2479</v>
      </c>
      <c r="O2566" t="s">
        <v>2807</v>
      </c>
      <c r="R2566">
        <v>1752</v>
      </c>
    </row>
    <row r="2567" spans="1:18" s="13" customFormat="1" ht="13.5" thickBot="1" x14ac:dyDescent="0.25">
      <c r="N2567" s="13" t="s">
        <v>2479</v>
      </c>
      <c r="O2567" s="13" t="s">
        <v>2807</v>
      </c>
      <c r="R2567" s="13">
        <v>1753</v>
      </c>
    </row>
    <row r="2568" spans="1:18" ht="17.25" thickTop="1" thickBot="1" x14ac:dyDescent="0.3">
      <c r="A2568" s="30">
        <v>223</v>
      </c>
      <c r="B2568" s="30"/>
      <c r="G2568" t="s">
        <v>333</v>
      </c>
      <c r="J2568" s="33">
        <v>25</v>
      </c>
      <c r="K2568" t="s">
        <v>334</v>
      </c>
      <c r="L2568" s="79">
        <f>J2568/C2569</f>
        <v>2.5</v>
      </c>
      <c r="N2568" t="s">
        <v>2479</v>
      </c>
      <c r="R2568">
        <v>1754</v>
      </c>
    </row>
    <row r="2569" spans="1:18" ht="16.5" thickTop="1" thickBot="1" x14ac:dyDescent="0.25">
      <c r="A2569" s="1">
        <f>A2568</f>
        <v>223</v>
      </c>
      <c r="B2569" s="27" t="s">
        <v>2663</v>
      </c>
      <c r="C2569" s="9">
        <v>10</v>
      </c>
      <c r="D2569" t="s">
        <v>63</v>
      </c>
      <c r="G2569" t="s">
        <v>332</v>
      </c>
      <c r="J2569">
        <f>C2570/(J2568/C2569)</f>
        <v>80</v>
      </c>
      <c r="K2569" s="11"/>
      <c r="N2569" t="s">
        <v>2479</v>
      </c>
      <c r="R2569">
        <v>1755</v>
      </c>
    </row>
    <row r="2570" spans="1:18" ht="14.25" thickTop="1" thickBot="1" x14ac:dyDescent="0.25">
      <c r="B2570" t="s">
        <v>55</v>
      </c>
      <c r="C2570" s="9">
        <v>200</v>
      </c>
      <c r="D2570" t="s">
        <v>53</v>
      </c>
      <c r="K2570" s="12"/>
      <c r="N2570" t="s">
        <v>2479</v>
      </c>
      <c r="R2570">
        <v>1756</v>
      </c>
    </row>
    <row r="2571" spans="1:18" ht="13.5" thickTop="1" x14ac:dyDescent="0.2">
      <c r="N2571" t="s">
        <v>2479</v>
      </c>
      <c r="R2571">
        <v>1757</v>
      </c>
    </row>
    <row r="2572" spans="1:18" x14ac:dyDescent="0.2">
      <c r="C2572" s="4" t="s">
        <v>56</v>
      </c>
      <c r="D2572" s="18"/>
      <c r="E2572" s="4" t="s">
        <v>69</v>
      </c>
      <c r="F2572" s="19"/>
      <c r="G2572" s="4" t="s">
        <v>70</v>
      </c>
      <c r="H2572" s="19"/>
      <c r="I2572" s="20" t="s">
        <v>60</v>
      </c>
      <c r="J2572" s="21" t="s">
        <v>62</v>
      </c>
      <c r="K2572" s="22" t="s">
        <v>64</v>
      </c>
      <c r="N2572" t="s">
        <v>2479</v>
      </c>
      <c r="R2572">
        <v>1758</v>
      </c>
    </row>
    <row r="2573" spans="1:18" ht="15.75" thickBot="1" x14ac:dyDescent="0.3">
      <c r="A2573" s="235">
        <v>670</v>
      </c>
      <c r="B2573" s="258" t="s">
        <v>2509</v>
      </c>
      <c r="C2573" s="16">
        <v>100</v>
      </c>
      <c r="D2573" s="7" t="s">
        <v>59</v>
      </c>
      <c r="E2573" s="25">
        <f>$G2573*C2569</f>
        <v>8</v>
      </c>
      <c r="F2573" s="3" t="s">
        <v>59</v>
      </c>
      <c r="G2573" s="17">
        <v>0.8</v>
      </c>
      <c r="H2573" s="3" t="s">
        <v>59</v>
      </c>
      <c r="I2573" s="64">
        <f>E2573*C2570</f>
        <v>1600</v>
      </c>
      <c r="J2573" s="65" t="s">
        <v>61</v>
      </c>
      <c r="K2573" s="8">
        <f>I2573/C2573</f>
        <v>16</v>
      </c>
      <c r="N2573" t="s">
        <v>2479</v>
      </c>
      <c r="R2573">
        <v>1759</v>
      </c>
    </row>
    <row r="2574" spans="1:18" ht="16.5" thickTop="1" thickBot="1" x14ac:dyDescent="0.3">
      <c r="A2574" s="235">
        <v>671</v>
      </c>
      <c r="B2574" s="258" t="s">
        <v>2511</v>
      </c>
      <c r="C2574" s="16">
        <v>100</v>
      </c>
      <c r="D2574" s="7" t="s">
        <v>59</v>
      </c>
      <c r="E2574" s="25">
        <f>$G2574*C2569</f>
        <v>8</v>
      </c>
      <c r="F2574" s="3" t="s">
        <v>59</v>
      </c>
      <c r="G2574" s="17">
        <v>0.8</v>
      </c>
      <c r="H2574" s="3" t="s">
        <v>59</v>
      </c>
      <c r="I2574" s="66">
        <f>E2574*C2570</f>
        <v>1600</v>
      </c>
      <c r="J2574" s="10" t="s">
        <v>61</v>
      </c>
      <c r="K2574" s="8">
        <f>I2574/C2574</f>
        <v>16</v>
      </c>
      <c r="N2574" t="s">
        <v>2479</v>
      </c>
      <c r="R2574">
        <v>1760</v>
      </c>
    </row>
    <row r="2575" spans="1:18" ht="16.5" thickTop="1" thickBot="1" x14ac:dyDescent="0.3">
      <c r="A2575" s="1">
        <v>672</v>
      </c>
      <c r="B2575" s="78" t="s">
        <v>2515</v>
      </c>
      <c r="C2575" s="14">
        <v>100</v>
      </c>
      <c r="D2575" s="7" t="s">
        <v>59</v>
      </c>
      <c r="E2575" s="26">
        <f>$G2575*C2569</f>
        <v>1</v>
      </c>
      <c r="F2575" s="3" t="s">
        <v>59</v>
      </c>
      <c r="G2575" s="9">
        <v>0.1</v>
      </c>
      <c r="H2575" s="3" t="s">
        <v>59</v>
      </c>
      <c r="I2575" s="67">
        <f>E2575*C2570</f>
        <v>200</v>
      </c>
      <c r="J2575" s="60" t="s">
        <v>61</v>
      </c>
      <c r="K2575" s="15">
        <f>I2575/C2575</f>
        <v>2</v>
      </c>
      <c r="N2575" t="s">
        <v>2479</v>
      </c>
      <c r="R2575">
        <v>1761</v>
      </c>
    </row>
    <row r="2576" spans="1:18" ht="15.75" thickTop="1" x14ac:dyDescent="0.25">
      <c r="B2576" t="s">
        <v>180</v>
      </c>
      <c r="D2576" s="7"/>
      <c r="E2576" s="7"/>
      <c r="F2576" s="7"/>
      <c r="G2576" s="7"/>
      <c r="H2576" s="7"/>
      <c r="I2576" s="31"/>
      <c r="J2576" s="6"/>
      <c r="K2576" s="8">
        <f>C2570-SUM(K2573:K2575)</f>
        <v>166</v>
      </c>
      <c r="N2576" t="s">
        <v>2479</v>
      </c>
      <c r="R2576">
        <v>1762</v>
      </c>
    </row>
    <row r="2577" spans="1:18" s="13" customFormat="1" ht="13.5" thickBot="1" x14ac:dyDescent="0.25">
      <c r="N2577" s="13" t="s">
        <v>2479</v>
      </c>
      <c r="R2577" s="13">
        <v>1763</v>
      </c>
    </row>
    <row r="2578" spans="1:18" ht="17.25" thickTop="1" thickBot="1" x14ac:dyDescent="0.3">
      <c r="A2578" s="304">
        <v>224</v>
      </c>
      <c r="B2578" s="30"/>
      <c r="G2578" t="s">
        <v>333</v>
      </c>
      <c r="J2578" s="33">
        <v>25</v>
      </c>
      <c r="K2578" t="s">
        <v>334</v>
      </c>
      <c r="L2578" s="79">
        <f>J2578/C2579</f>
        <v>2.5</v>
      </c>
      <c r="N2578" s="273" t="s">
        <v>52</v>
      </c>
      <c r="O2578" t="s">
        <v>2807</v>
      </c>
      <c r="R2578">
        <v>1764</v>
      </c>
    </row>
    <row r="2579" spans="1:18" ht="16.5" thickTop="1" thickBot="1" x14ac:dyDescent="0.25">
      <c r="A2579" s="1">
        <f>A2578</f>
        <v>224</v>
      </c>
      <c r="B2579" s="27" t="s">
        <v>985</v>
      </c>
      <c r="C2579" s="35">
        <v>10</v>
      </c>
      <c r="D2579" t="s">
        <v>63</v>
      </c>
      <c r="G2579" t="s">
        <v>332</v>
      </c>
      <c r="J2579">
        <f>C2580/(J2578/C2579)</f>
        <v>160</v>
      </c>
      <c r="K2579" s="11"/>
      <c r="N2579" t="s">
        <v>52</v>
      </c>
      <c r="O2579" t="s">
        <v>2807</v>
      </c>
      <c r="R2579">
        <v>1765</v>
      </c>
    </row>
    <row r="2580" spans="1:18" ht="14.25" thickTop="1" thickBot="1" x14ac:dyDescent="0.25">
      <c r="B2580" t="s">
        <v>55</v>
      </c>
      <c r="C2580" s="9">
        <v>400</v>
      </c>
      <c r="D2580" t="s">
        <v>334</v>
      </c>
      <c r="K2580" s="12"/>
      <c r="N2580" t="s">
        <v>52</v>
      </c>
      <c r="O2580" t="s">
        <v>2807</v>
      </c>
      <c r="R2580">
        <v>1766</v>
      </c>
    </row>
    <row r="2581" spans="1:18" ht="13.5" thickTop="1" x14ac:dyDescent="0.2">
      <c r="N2581" t="s">
        <v>52</v>
      </c>
      <c r="O2581" t="s">
        <v>2807</v>
      </c>
      <c r="R2581">
        <v>1767</v>
      </c>
    </row>
    <row r="2582" spans="1:18" x14ac:dyDescent="0.2">
      <c r="C2582" s="487" t="s">
        <v>284</v>
      </c>
      <c r="D2582" s="488"/>
      <c r="E2582" s="489" t="s">
        <v>285</v>
      </c>
      <c r="F2582" s="487"/>
      <c r="G2582" s="492" t="s">
        <v>286</v>
      </c>
      <c r="H2582" s="491"/>
      <c r="I2582" s="20" t="s">
        <v>287</v>
      </c>
      <c r="J2582" s="21"/>
      <c r="K2582" s="39" t="s">
        <v>288</v>
      </c>
      <c r="N2582" t="s">
        <v>52</v>
      </c>
      <c r="O2582" t="s">
        <v>2807</v>
      </c>
      <c r="R2582">
        <v>1768</v>
      </c>
    </row>
    <row r="2583" spans="1:18" ht="15.75" thickBot="1" x14ac:dyDescent="0.3">
      <c r="A2583" s="235">
        <v>667</v>
      </c>
      <c r="B2583" s="258" t="s">
        <v>983</v>
      </c>
      <c r="C2583" s="16">
        <v>100</v>
      </c>
      <c r="D2583" s="7" t="s">
        <v>179</v>
      </c>
      <c r="E2583" s="37">
        <f>G2583*C2579</f>
        <v>8</v>
      </c>
      <c r="F2583" s="3" t="s">
        <v>179</v>
      </c>
      <c r="G2583" s="228">
        <v>0.8</v>
      </c>
      <c r="H2583" s="3" t="s">
        <v>179</v>
      </c>
      <c r="I2583" s="23">
        <f>E2583*C2580</f>
        <v>3200</v>
      </c>
      <c r="J2583" s="10" t="s">
        <v>61</v>
      </c>
      <c r="K2583" s="15">
        <f t="shared" ref="K2583:K2584" si="51">I2583/C2583</f>
        <v>32</v>
      </c>
      <c r="N2583" t="s">
        <v>52</v>
      </c>
      <c r="O2583" t="s">
        <v>2807</v>
      </c>
      <c r="R2583">
        <v>1769</v>
      </c>
    </row>
    <row r="2584" spans="1:18" ht="16.5" thickTop="1" thickBot="1" x14ac:dyDescent="0.3">
      <c r="A2584" s="235">
        <v>668</v>
      </c>
      <c r="B2584" s="258" t="s">
        <v>984</v>
      </c>
      <c r="C2584" s="16">
        <v>100</v>
      </c>
      <c r="D2584" s="7" t="s">
        <v>179</v>
      </c>
      <c r="E2584" s="37">
        <f>G2584*C2579</f>
        <v>8</v>
      </c>
      <c r="F2584" s="3" t="s">
        <v>179</v>
      </c>
      <c r="G2584" s="228">
        <v>0.8</v>
      </c>
      <c r="H2584" s="3" t="s">
        <v>179</v>
      </c>
      <c r="I2584" s="23">
        <f>E2584*C2580</f>
        <v>3200</v>
      </c>
      <c r="J2584" s="10" t="s">
        <v>61</v>
      </c>
      <c r="K2584" s="15">
        <f t="shared" si="51"/>
        <v>32</v>
      </c>
      <c r="N2584" t="s">
        <v>52</v>
      </c>
      <c r="O2584" t="s">
        <v>2807</v>
      </c>
      <c r="R2584">
        <v>1770</v>
      </c>
    </row>
    <row r="2585" spans="1:18" ht="15.75" thickTop="1" x14ac:dyDescent="0.25">
      <c r="B2585" t="s">
        <v>180</v>
      </c>
      <c r="D2585" s="3"/>
      <c r="F2585" s="3"/>
      <c r="H2585" s="3"/>
      <c r="I2585" s="2"/>
      <c r="J2585" s="6"/>
      <c r="K2585" s="8">
        <f>C2580-SUM(K2583:K2584)</f>
        <v>336</v>
      </c>
      <c r="N2585" t="s">
        <v>52</v>
      </c>
      <c r="O2585" t="s">
        <v>2807</v>
      </c>
      <c r="R2585">
        <v>1771</v>
      </c>
    </row>
    <row r="2586" spans="1:18" s="13" customFormat="1" ht="13.5" thickBot="1" x14ac:dyDescent="0.25">
      <c r="N2586" s="13" t="s">
        <v>52</v>
      </c>
      <c r="O2586" s="13" t="s">
        <v>2807</v>
      </c>
      <c r="R2586" s="13">
        <v>1772</v>
      </c>
    </row>
    <row r="2587" spans="1:18" ht="17.25" thickTop="1" thickBot="1" x14ac:dyDescent="0.3">
      <c r="A2587" s="30">
        <v>225</v>
      </c>
      <c r="B2587" s="30"/>
      <c r="G2587" t="s">
        <v>333</v>
      </c>
      <c r="J2587" s="33">
        <v>25</v>
      </c>
      <c r="K2587" t="s">
        <v>334</v>
      </c>
      <c r="L2587" s="79">
        <f>J2587/C2588</f>
        <v>2.5</v>
      </c>
      <c r="N2587" s="272" t="s">
        <v>2531</v>
      </c>
      <c r="R2587">
        <v>1773</v>
      </c>
    </row>
    <row r="2588" spans="1:18" ht="16.5" thickTop="1" thickBot="1" x14ac:dyDescent="0.25">
      <c r="A2588" s="1">
        <f>A2587</f>
        <v>225</v>
      </c>
      <c r="B2588" s="27" t="s">
        <v>2666</v>
      </c>
      <c r="C2588" s="9">
        <v>10</v>
      </c>
      <c r="D2588" t="s">
        <v>63</v>
      </c>
      <c r="G2588" t="s">
        <v>332</v>
      </c>
      <c r="J2588">
        <f>C2589/(J2587/C2588)</f>
        <v>80</v>
      </c>
      <c r="K2588" s="11"/>
      <c r="N2588" t="s">
        <v>2531</v>
      </c>
      <c r="R2588">
        <v>1774</v>
      </c>
    </row>
    <row r="2589" spans="1:18" ht="14.25" thickTop="1" thickBot="1" x14ac:dyDescent="0.25">
      <c r="B2589" t="s">
        <v>55</v>
      </c>
      <c r="C2589" s="9">
        <v>200</v>
      </c>
      <c r="D2589" t="s">
        <v>53</v>
      </c>
      <c r="K2589" s="12"/>
      <c r="N2589" t="s">
        <v>2531</v>
      </c>
      <c r="R2589">
        <v>1775</v>
      </c>
    </row>
    <row r="2590" spans="1:18" ht="13.5" thickTop="1" x14ac:dyDescent="0.2">
      <c r="N2590" t="s">
        <v>2531</v>
      </c>
      <c r="R2590">
        <v>1776</v>
      </c>
    </row>
    <row r="2591" spans="1:18" x14ac:dyDescent="0.2">
      <c r="C2591" s="4" t="s">
        <v>56</v>
      </c>
      <c r="D2591" s="18"/>
      <c r="E2591" s="4" t="s">
        <v>69</v>
      </c>
      <c r="F2591" s="19"/>
      <c r="G2591" s="4" t="s">
        <v>70</v>
      </c>
      <c r="H2591" s="19"/>
      <c r="I2591" s="20" t="s">
        <v>60</v>
      </c>
      <c r="J2591" s="21" t="s">
        <v>62</v>
      </c>
      <c r="K2591" s="22" t="s">
        <v>64</v>
      </c>
      <c r="N2591" t="s">
        <v>2531</v>
      </c>
      <c r="R2591">
        <v>1777</v>
      </c>
    </row>
    <row r="2592" spans="1:18" ht="15.75" thickBot="1" x14ac:dyDescent="0.3">
      <c r="A2592" s="235">
        <v>664</v>
      </c>
      <c r="B2592" s="258" t="s">
        <v>2545</v>
      </c>
      <c r="C2592" s="16">
        <v>200</v>
      </c>
      <c r="D2592" s="7" t="s">
        <v>59</v>
      </c>
      <c r="E2592" s="25">
        <f>$G2592*C2588</f>
        <v>8</v>
      </c>
      <c r="F2592" s="3" t="s">
        <v>59</v>
      </c>
      <c r="G2592" s="17">
        <v>0.8</v>
      </c>
      <c r="H2592" s="3" t="s">
        <v>59</v>
      </c>
      <c r="I2592" s="64">
        <f>E2592*C2589</f>
        <v>1600</v>
      </c>
      <c r="J2592" s="65" t="s">
        <v>61</v>
      </c>
      <c r="K2592" s="8">
        <f>I2592/C2592</f>
        <v>8</v>
      </c>
      <c r="N2592" t="s">
        <v>2531</v>
      </c>
      <c r="R2592">
        <v>1778</v>
      </c>
    </row>
    <row r="2593" spans="1:18" ht="16.5" thickTop="1" thickBot="1" x14ac:dyDescent="0.3">
      <c r="A2593" s="293">
        <v>696</v>
      </c>
      <c r="B2593" s="294" t="s">
        <v>2670</v>
      </c>
      <c r="C2593" s="295">
        <v>200</v>
      </c>
      <c r="D2593" s="7" t="s">
        <v>59</v>
      </c>
      <c r="E2593" s="25">
        <f>$G2593*C2588</f>
        <v>8</v>
      </c>
      <c r="F2593" s="3" t="s">
        <v>59</v>
      </c>
      <c r="G2593" s="17">
        <v>0.8</v>
      </c>
      <c r="H2593" s="3" t="s">
        <v>59</v>
      </c>
      <c r="I2593" s="66">
        <f>E2593*C2589</f>
        <v>1600</v>
      </c>
      <c r="J2593" s="10" t="s">
        <v>61</v>
      </c>
      <c r="K2593" s="8">
        <f>I2593/C2593</f>
        <v>8</v>
      </c>
      <c r="N2593" t="s">
        <v>2531</v>
      </c>
      <c r="R2593">
        <v>1779</v>
      </c>
    </row>
    <row r="2594" spans="1:18" ht="16.5" thickTop="1" thickBot="1" x14ac:dyDescent="0.3">
      <c r="A2594" s="1">
        <v>666</v>
      </c>
      <c r="B2594" s="78" t="s">
        <v>2586</v>
      </c>
      <c r="C2594" s="14">
        <v>100</v>
      </c>
      <c r="D2594" s="7" t="s">
        <v>59</v>
      </c>
      <c r="E2594" s="26">
        <f>$G2594*C2588</f>
        <v>1</v>
      </c>
      <c r="F2594" s="3" t="s">
        <v>59</v>
      </c>
      <c r="G2594" s="9">
        <v>0.1</v>
      </c>
      <c r="H2594" s="3" t="s">
        <v>59</v>
      </c>
      <c r="I2594" s="67">
        <f>E2594*C2589</f>
        <v>200</v>
      </c>
      <c r="J2594" s="60" t="s">
        <v>61</v>
      </c>
      <c r="K2594" s="15">
        <f>I2594/C2594</f>
        <v>2</v>
      </c>
      <c r="N2594" t="s">
        <v>2531</v>
      </c>
      <c r="R2594">
        <v>1780</v>
      </c>
    </row>
    <row r="2595" spans="1:18" ht="15.75" thickTop="1" x14ac:dyDescent="0.25">
      <c r="B2595" t="s">
        <v>180</v>
      </c>
      <c r="D2595" s="7"/>
      <c r="E2595" s="7"/>
      <c r="F2595" s="7"/>
      <c r="G2595" s="7"/>
      <c r="H2595" s="7"/>
      <c r="I2595" s="31"/>
      <c r="J2595" s="6"/>
      <c r="K2595" s="8">
        <f>C2589-SUM(K2592:K2594)</f>
        <v>182</v>
      </c>
      <c r="N2595" t="s">
        <v>2531</v>
      </c>
      <c r="R2595">
        <v>1781</v>
      </c>
    </row>
    <row r="2596" spans="1:18" s="13" customFormat="1" ht="13.5" thickBot="1" x14ac:dyDescent="0.25">
      <c r="N2596" s="13" t="s">
        <v>2531</v>
      </c>
      <c r="R2596" s="13">
        <v>1782</v>
      </c>
    </row>
    <row r="2597" spans="1:18" ht="17.25" thickTop="1" thickBot="1" x14ac:dyDescent="0.3">
      <c r="A2597" s="30">
        <v>226</v>
      </c>
      <c r="B2597" s="30"/>
      <c r="G2597" t="s">
        <v>333</v>
      </c>
      <c r="J2597" s="33">
        <v>25</v>
      </c>
      <c r="K2597" t="s">
        <v>334</v>
      </c>
      <c r="L2597" s="79">
        <f>J2597/C2598</f>
        <v>2.5</v>
      </c>
      <c r="N2597" s="272" t="s">
        <v>2531</v>
      </c>
      <c r="R2597">
        <v>1783</v>
      </c>
    </row>
    <row r="2598" spans="1:18" ht="16.5" thickTop="1" thickBot="1" x14ac:dyDescent="0.25">
      <c r="A2598" s="1">
        <f>A2597</f>
        <v>226</v>
      </c>
      <c r="B2598" s="27" t="s">
        <v>2667</v>
      </c>
      <c r="C2598" s="9">
        <v>10</v>
      </c>
      <c r="D2598" t="s">
        <v>63</v>
      </c>
      <c r="G2598" t="s">
        <v>332</v>
      </c>
      <c r="J2598">
        <f>C2599/(J2597/C2598)</f>
        <v>80</v>
      </c>
      <c r="K2598" s="11"/>
      <c r="N2598" t="s">
        <v>2531</v>
      </c>
      <c r="R2598">
        <v>1784</v>
      </c>
    </row>
    <row r="2599" spans="1:18" ht="14.25" thickTop="1" thickBot="1" x14ac:dyDescent="0.25">
      <c r="B2599" t="s">
        <v>55</v>
      </c>
      <c r="C2599" s="9">
        <v>200</v>
      </c>
      <c r="D2599" t="s">
        <v>53</v>
      </c>
      <c r="K2599" s="12"/>
      <c r="N2599" t="s">
        <v>2531</v>
      </c>
      <c r="R2599">
        <v>1785</v>
      </c>
    </row>
    <row r="2600" spans="1:18" ht="13.5" thickTop="1" x14ac:dyDescent="0.2">
      <c r="N2600" t="s">
        <v>2531</v>
      </c>
      <c r="R2600">
        <v>1786</v>
      </c>
    </row>
    <row r="2601" spans="1:18" x14ac:dyDescent="0.2">
      <c r="C2601" s="4" t="s">
        <v>56</v>
      </c>
      <c r="D2601" s="18"/>
      <c r="E2601" s="4" t="s">
        <v>69</v>
      </c>
      <c r="F2601" s="19"/>
      <c r="G2601" s="4" t="s">
        <v>70</v>
      </c>
      <c r="H2601" s="19"/>
      <c r="I2601" s="20" t="s">
        <v>60</v>
      </c>
      <c r="J2601" s="21" t="s">
        <v>62</v>
      </c>
      <c r="K2601" s="22" t="s">
        <v>64</v>
      </c>
      <c r="N2601" t="s">
        <v>2531</v>
      </c>
      <c r="R2601">
        <v>1787</v>
      </c>
    </row>
    <row r="2602" spans="1:18" ht="15.75" thickBot="1" x14ac:dyDescent="0.3">
      <c r="A2602" s="235">
        <v>661</v>
      </c>
      <c r="B2602" s="258" t="s">
        <v>2526</v>
      </c>
      <c r="C2602" s="16">
        <v>100</v>
      </c>
      <c r="D2602" s="7" t="s">
        <v>59</v>
      </c>
      <c r="E2602" s="25">
        <f>$G2602*C2598</f>
        <v>8</v>
      </c>
      <c r="F2602" s="3" t="s">
        <v>59</v>
      </c>
      <c r="G2602" s="17">
        <v>0.8</v>
      </c>
      <c r="H2602" s="3" t="s">
        <v>59</v>
      </c>
      <c r="I2602" s="64">
        <f>E2602*C2599</f>
        <v>1600</v>
      </c>
      <c r="J2602" s="65" t="s">
        <v>61</v>
      </c>
      <c r="K2602" s="8">
        <f>I2602/C2602</f>
        <v>16</v>
      </c>
      <c r="N2602" t="s">
        <v>2531</v>
      </c>
      <c r="R2602">
        <v>1788</v>
      </c>
    </row>
    <row r="2603" spans="1:18" ht="16.5" thickTop="1" thickBot="1" x14ac:dyDescent="0.3">
      <c r="A2603" s="235">
        <v>662</v>
      </c>
      <c r="B2603" s="258" t="s">
        <v>2528</v>
      </c>
      <c r="C2603" s="16">
        <v>200</v>
      </c>
      <c r="D2603" s="7" t="s">
        <v>59</v>
      </c>
      <c r="E2603" s="25">
        <f>$G2603*C2598</f>
        <v>8</v>
      </c>
      <c r="F2603" s="3" t="s">
        <v>59</v>
      </c>
      <c r="G2603" s="17">
        <v>0.8</v>
      </c>
      <c r="H2603" s="3" t="s">
        <v>59</v>
      </c>
      <c r="I2603" s="66">
        <f>E2603*C2599</f>
        <v>1600</v>
      </c>
      <c r="J2603" s="10" t="s">
        <v>61</v>
      </c>
      <c r="K2603" s="8">
        <f>I2603/C2603</f>
        <v>8</v>
      </c>
      <c r="N2603" t="s">
        <v>2531</v>
      </c>
      <c r="R2603">
        <v>1789</v>
      </c>
    </row>
    <row r="2604" spans="1:18" ht="16.5" thickTop="1" thickBot="1" x14ac:dyDescent="0.3">
      <c r="A2604" s="1">
        <v>663</v>
      </c>
      <c r="B2604" s="78" t="s">
        <v>2530</v>
      </c>
      <c r="C2604" s="14">
        <v>100</v>
      </c>
      <c r="D2604" s="7" t="s">
        <v>59</v>
      </c>
      <c r="E2604" s="26">
        <f>$G2604*C2598</f>
        <v>1</v>
      </c>
      <c r="F2604" s="3" t="s">
        <v>59</v>
      </c>
      <c r="G2604" s="9">
        <v>0.1</v>
      </c>
      <c r="H2604" s="3" t="s">
        <v>59</v>
      </c>
      <c r="I2604" s="67">
        <f>E2604*C2599</f>
        <v>200</v>
      </c>
      <c r="J2604" s="60" t="s">
        <v>61</v>
      </c>
      <c r="K2604" s="15">
        <f>I2604/C2604</f>
        <v>2</v>
      </c>
      <c r="N2604" t="s">
        <v>2531</v>
      </c>
      <c r="R2604">
        <v>1790</v>
      </c>
    </row>
    <row r="2605" spans="1:18" ht="15.75" thickTop="1" x14ac:dyDescent="0.25">
      <c r="B2605" t="s">
        <v>180</v>
      </c>
      <c r="D2605" s="7"/>
      <c r="E2605" s="7"/>
      <c r="F2605" s="7"/>
      <c r="G2605" s="7"/>
      <c r="H2605" s="7"/>
      <c r="I2605" s="31"/>
      <c r="J2605" s="6"/>
      <c r="K2605" s="8">
        <f>C2599-SUM(K2602:K2604)</f>
        <v>174</v>
      </c>
      <c r="N2605" t="s">
        <v>2531</v>
      </c>
      <c r="R2605">
        <v>1791</v>
      </c>
    </row>
    <row r="2606" spans="1:18" s="13" customFormat="1" ht="13.5" thickBot="1" x14ac:dyDescent="0.25">
      <c r="N2606" s="13" t="s">
        <v>2531</v>
      </c>
      <c r="R2606" s="13">
        <v>1792</v>
      </c>
    </row>
    <row r="2607" spans="1:18" ht="17.25" thickTop="1" thickBot="1" x14ac:dyDescent="0.3">
      <c r="A2607" s="30">
        <v>227</v>
      </c>
      <c r="B2607" s="30"/>
      <c r="G2607" t="s">
        <v>333</v>
      </c>
      <c r="J2607" s="33">
        <v>25</v>
      </c>
      <c r="K2607" t="s">
        <v>334</v>
      </c>
      <c r="L2607" s="79">
        <f>J2607/C2608</f>
        <v>2.5</v>
      </c>
      <c r="N2607" t="s">
        <v>2531</v>
      </c>
      <c r="R2607">
        <v>1804</v>
      </c>
    </row>
    <row r="2608" spans="1:18" ht="16.5" thickTop="1" thickBot="1" x14ac:dyDescent="0.25">
      <c r="A2608" s="1">
        <f>A2607</f>
        <v>227</v>
      </c>
      <c r="B2608" s="27" t="s">
        <v>2680</v>
      </c>
      <c r="C2608" s="9">
        <v>10</v>
      </c>
      <c r="D2608" t="s">
        <v>63</v>
      </c>
      <c r="G2608" t="s">
        <v>332</v>
      </c>
      <c r="J2608">
        <f>C2609/(J2607/C2608)</f>
        <v>80</v>
      </c>
      <c r="K2608" s="11"/>
      <c r="N2608" t="s">
        <v>2531</v>
      </c>
      <c r="R2608">
        <v>1805</v>
      </c>
    </row>
    <row r="2609" spans="1:18" ht="14.25" thickTop="1" thickBot="1" x14ac:dyDescent="0.25">
      <c r="B2609" t="s">
        <v>55</v>
      </c>
      <c r="C2609" s="9">
        <v>200</v>
      </c>
      <c r="D2609" t="s">
        <v>53</v>
      </c>
      <c r="K2609" s="12"/>
      <c r="N2609" t="s">
        <v>2531</v>
      </c>
      <c r="R2609">
        <v>1806</v>
      </c>
    </row>
    <row r="2610" spans="1:18" ht="13.5" thickTop="1" x14ac:dyDescent="0.2">
      <c r="N2610" t="s">
        <v>2531</v>
      </c>
      <c r="R2610">
        <v>1807</v>
      </c>
    </row>
    <row r="2611" spans="1:18" x14ac:dyDescent="0.2">
      <c r="C2611" s="4" t="s">
        <v>56</v>
      </c>
      <c r="D2611" s="18"/>
      <c r="E2611" s="4" t="s">
        <v>69</v>
      </c>
      <c r="F2611" s="19"/>
      <c r="G2611" s="4" t="s">
        <v>70</v>
      </c>
      <c r="H2611" s="19"/>
      <c r="I2611" s="20" t="s">
        <v>60</v>
      </c>
      <c r="J2611" s="21" t="s">
        <v>62</v>
      </c>
      <c r="K2611" s="22" t="s">
        <v>64</v>
      </c>
      <c r="N2611" t="s">
        <v>2531</v>
      </c>
      <c r="R2611">
        <v>1808</v>
      </c>
    </row>
    <row r="2612" spans="1:18" ht="15.75" thickBot="1" x14ac:dyDescent="0.3">
      <c r="A2612" s="235">
        <v>700</v>
      </c>
      <c r="B2612" s="78" t="s">
        <v>2679</v>
      </c>
      <c r="C2612" s="16">
        <v>100</v>
      </c>
      <c r="D2612" s="7" t="s">
        <v>59</v>
      </c>
      <c r="E2612" s="37">
        <f>$G2612*C2608</f>
        <v>1</v>
      </c>
      <c r="F2612" s="3" t="s">
        <v>59</v>
      </c>
      <c r="G2612" s="17">
        <v>0.1</v>
      </c>
      <c r="H2612" s="3" t="s">
        <v>59</v>
      </c>
      <c r="I2612" s="64">
        <f>E2612*C2609</f>
        <v>200</v>
      </c>
      <c r="J2612" s="65" t="s">
        <v>61</v>
      </c>
      <c r="K2612" s="15">
        <f>I2612/C2612</f>
        <v>2</v>
      </c>
      <c r="N2612" t="s">
        <v>2531</v>
      </c>
      <c r="R2612">
        <v>1809</v>
      </c>
    </row>
    <row r="2613" spans="1:18" ht="16.5" thickTop="1" thickBot="1" x14ac:dyDescent="0.3">
      <c r="A2613" s="235">
        <v>698</v>
      </c>
      <c r="B2613" s="258" t="s">
        <v>2677</v>
      </c>
      <c r="C2613" s="16">
        <v>100</v>
      </c>
      <c r="D2613" s="7" t="s">
        <v>59</v>
      </c>
      <c r="E2613" s="37">
        <f>$G2613*C2608</f>
        <v>8</v>
      </c>
      <c r="F2613" s="3" t="s">
        <v>59</v>
      </c>
      <c r="G2613" s="17">
        <v>0.8</v>
      </c>
      <c r="H2613" s="3" t="s">
        <v>59</v>
      </c>
      <c r="I2613" s="66">
        <f>E2613*C2609</f>
        <v>1600</v>
      </c>
      <c r="J2613" s="10" t="s">
        <v>61</v>
      </c>
      <c r="K2613" s="8">
        <f>I2613/C2613</f>
        <v>16</v>
      </c>
      <c r="N2613" t="s">
        <v>2531</v>
      </c>
      <c r="R2613">
        <v>1810</v>
      </c>
    </row>
    <row r="2614" spans="1:18" ht="16.5" thickTop="1" thickBot="1" x14ac:dyDescent="0.3">
      <c r="A2614" s="1">
        <v>699</v>
      </c>
      <c r="B2614" s="258" t="s">
        <v>2678</v>
      </c>
      <c r="C2614" s="14">
        <v>100</v>
      </c>
      <c r="D2614" s="7" t="s">
        <v>59</v>
      </c>
      <c r="E2614" s="37">
        <f>$G2614*C2608</f>
        <v>8</v>
      </c>
      <c r="F2614" s="3" t="s">
        <v>59</v>
      </c>
      <c r="G2614" s="9">
        <v>0.8</v>
      </c>
      <c r="H2614" s="3" t="s">
        <v>59</v>
      </c>
      <c r="I2614" s="67">
        <f>E2614*C2609</f>
        <v>1600</v>
      </c>
      <c r="J2614" s="60" t="s">
        <v>61</v>
      </c>
      <c r="K2614" s="8">
        <f>I2614/C2614</f>
        <v>16</v>
      </c>
      <c r="N2614" t="s">
        <v>2531</v>
      </c>
      <c r="R2614">
        <v>1811</v>
      </c>
    </row>
    <row r="2615" spans="1:18" ht="15.75" thickTop="1" x14ac:dyDescent="0.25">
      <c r="B2615" t="s">
        <v>180</v>
      </c>
      <c r="D2615" s="7"/>
      <c r="E2615" s="7"/>
      <c r="F2615" s="7"/>
      <c r="G2615" s="7"/>
      <c r="H2615" s="7"/>
      <c r="I2615" s="31"/>
      <c r="J2615" s="6"/>
      <c r="K2615" s="8">
        <f>C2609-SUM(K2612:K2614)</f>
        <v>166</v>
      </c>
      <c r="N2615" t="s">
        <v>2531</v>
      </c>
      <c r="R2615">
        <v>1812</v>
      </c>
    </row>
    <row r="2616" spans="1:18" s="13" customFormat="1" ht="13.5" thickBot="1" x14ac:dyDescent="0.25">
      <c r="N2616" s="13" t="s">
        <v>2531</v>
      </c>
      <c r="R2616" s="13">
        <v>1813</v>
      </c>
    </row>
    <row r="2617" spans="1:18" ht="17.25" thickTop="1" thickBot="1" x14ac:dyDescent="0.3">
      <c r="A2617" s="30">
        <v>228</v>
      </c>
      <c r="B2617" s="30"/>
      <c r="G2617" t="s">
        <v>333</v>
      </c>
      <c r="J2617" s="33">
        <v>25</v>
      </c>
      <c r="K2617" t="s">
        <v>334</v>
      </c>
      <c r="L2617" s="79">
        <f>J2617/C2618</f>
        <v>2.5</v>
      </c>
      <c r="N2617" t="s">
        <v>2544</v>
      </c>
      <c r="R2617">
        <v>1814</v>
      </c>
    </row>
    <row r="2618" spans="1:18" ht="16.5" thickTop="1" thickBot="1" x14ac:dyDescent="0.25">
      <c r="A2618" s="1">
        <f>A2617</f>
        <v>228</v>
      </c>
      <c r="B2618" s="27" t="s">
        <v>2669</v>
      </c>
      <c r="C2618" s="9">
        <v>10</v>
      </c>
      <c r="D2618" t="s">
        <v>63</v>
      </c>
      <c r="G2618" t="s">
        <v>332</v>
      </c>
      <c r="J2618">
        <f>C2619/(J2617/C2618)</f>
        <v>80</v>
      </c>
      <c r="K2618" s="11"/>
      <c r="N2618" t="s">
        <v>2544</v>
      </c>
      <c r="R2618">
        <v>1815</v>
      </c>
    </row>
    <row r="2619" spans="1:18" ht="14.25" thickTop="1" thickBot="1" x14ac:dyDescent="0.25">
      <c r="B2619" t="s">
        <v>55</v>
      </c>
      <c r="C2619" s="9">
        <v>200</v>
      </c>
      <c r="D2619" t="s">
        <v>53</v>
      </c>
      <c r="K2619" s="12"/>
      <c r="N2619" t="s">
        <v>2544</v>
      </c>
      <c r="R2619">
        <v>1816</v>
      </c>
    </row>
    <row r="2620" spans="1:18" ht="13.5" thickTop="1" x14ac:dyDescent="0.2">
      <c r="N2620" t="s">
        <v>2544</v>
      </c>
      <c r="R2620">
        <v>1817</v>
      </c>
    </row>
    <row r="2621" spans="1:18" x14ac:dyDescent="0.2">
      <c r="C2621" s="4" t="s">
        <v>56</v>
      </c>
      <c r="D2621" s="18"/>
      <c r="E2621" s="4" t="s">
        <v>69</v>
      </c>
      <c r="F2621" s="19"/>
      <c r="G2621" s="4" t="s">
        <v>70</v>
      </c>
      <c r="H2621" s="19"/>
      <c r="I2621" s="20" t="s">
        <v>60</v>
      </c>
      <c r="J2621" s="21" t="s">
        <v>62</v>
      </c>
      <c r="K2621" s="22" t="s">
        <v>64</v>
      </c>
      <c r="N2621" t="s">
        <v>2544</v>
      </c>
      <c r="R2621">
        <v>1818</v>
      </c>
    </row>
    <row r="2622" spans="1:18" ht="15.75" thickBot="1" x14ac:dyDescent="0.3">
      <c r="A2622" s="235">
        <v>653</v>
      </c>
      <c r="B2622" s="258" t="s">
        <v>2534</v>
      </c>
      <c r="C2622" s="16">
        <v>100</v>
      </c>
      <c r="D2622" s="7" t="s">
        <v>59</v>
      </c>
      <c r="E2622" s="25">
        <f>$G2622*C2618</f>
        <v>8</v>
      </c>
      <c r="F2622" s="3" t="s">
        <v>59</v>
      </c>
      <c r="G2622" s="17">
        <v>0.8</v>
      </c>
      <c r="H2622" s="3" t="s">
        <v>59</v>
      </c>
      <c r="I2622" s="64">
        <f>E2622*C2619</f>
        <v>1600</v>
      </c>
      <c r="J2622" s="65" t="s">
        <v>61</v>
      </c>
      <c r="K2622" s="8">
        <f>I2622/C2622</f>
        <v>16</v>
      </c>
      <c r="N2622" t="s">
        <v>2544</v>
      </c>
      <c r="R2622">
        <v>1819</v>
      </c>
    </row>
    <row r="2623" spans="1:18" ht="16.5" thickTop="1" thickBot="1" x14ac:dyDescent="0.3">
      <c r="A2623" s="235">
        <v>654</v>
      </c>
      <c r="B2623" s="78" t="s">
        <v>2542</v>
      </c>
      <c r="C2623" s="16">
        <v>100</v>
      </c>
      <c r="D2623" s="7" t="s">
        <v>59</v>
      </c>
      <c r="E2623" s="25">
        <f>$G2623*C2618</f>
        <v>1</v>
      </c>
      <c r="F2623" s="3" t="s">
        <v>59</v>
      </c>
      <c r="G2623" s="17">
        <v>0.1</v>
      </c>
      <c r="H2623" s="3" t="s">
        <v>59</v>
      </c>
      <c r="I2623" s="66">
        <f>E2623*C2619</f>
        <v>200</v>
      </c>
      <c r="J2623" s="10" t="s">
        <v>61</v>
      </c>
      <c r="K2623" s="8">
        <f>I2623/C2623</f>
        <v>2</v>
      </c>
      <c r="N2623" t="s">
        <v>2544</v>
      </c>
      <c r="R2623">
        <v>1820</v>
      </c>
    </row>
    <row r="2624" spans="1:18" ht="16.5" thickTop="1" thickBot="1" x14ac:dyDescent="0.3">
      <c r="A2624" s="1">
        <v>655</v>
      </c>
      <c r="B2624" s="258" t="s">
        <v>2536</v>
      </c>
      <c r="C2624" s="14">
        <v>200</v>
      </c>
      <c r="D2624" s="7" t="s">
        <v>59</v>
      </c>
      <c r="E2624" s="26">
        <f>$G2624*C2618</f>
        <v>8</v>
      </c>
      <c r="F2624" s="3" t="s">
        <v>59</v>
      </c>
      <c r="G2624" s="9">
        <v>0.8</v>
      </c>
      <c r="H2624" s="3" t="s">
        <v>59</v>
      </c>
      <c r="I2624" s="67">
        <f>E2624*C2619</f>
        <v>1600</v>
      </c>
      <c r="J2624" s="60" t="s">
        <v>61</v>
      </c>
      <c r="K2624" s="15">
        <f>I2624/C2624</f>
        <v>8</v>
      </c>
      <c r="N2624" t="s">
        <v>2544</v>
      </c>
      <c r="R2624">
        <v>1821</v>
      </c>
    </row>
    <row r="2625" spans="1:19" ht="15.75" thickTop="1" x14ac:dyDescent="0.25">
      <c r="B2625" t="s">
        <v>180</v>
      </c>
      <c r="D2625" s="7"/>
      <c r="E2625" s="7"/>
      <c r="F2625" s="7"/>
      <c r="G2625" s="7"/>
      <c r="H2625" s="7"/>
      <c r="I2625" s="31"/>
      <c r="J2625" s="6"/>
      <c r="K2625" s="8">
        <f>C2619-SUM(K2622:K2624)</f>
        <v>174</v>
      </c>
      <c r="N2625" t="s">
        <v>2544</v>
      </c>
      <c r="R2625">
        <v>1822</v>
      </c>
    </row>
    <row r="2626" spans="1:19" s="13" customFormat="1" ht="13.5" thickBot="1" x14ac:dyDescent="0.25">
      <c r="N2626" s="13" t="s">
        <v>2544</v>
      </c>
      <c r="R2626" s="13">
        <v>1823</v>
      </c>
    </row>
    <row r="2627" spans="1:19" ht="17.25" thickTop="1" thickBot="1" x14ac:dyDescent="0.3">
      <c r="A2627" s="303">
        <v>229</v>
      </c>
      <c r="B2627" s="30" t="s">
        <v>2671</v>
      </c>
      <c r="G2627" t="s">
        <v>333</v>
      </c>
      <c r="J2627" s="33">
        <v>25</v>
      </c>
      <c r="K2627" t="s">
        <v>334</v>
      </c>
      <c r="L2627" s="79">
        <f>J2627/C2628</f>
        <v>2.5</v>
      </c>
      <c r="N2627" s="24" t="s">
        <v>2676</v>
      </c>
      <c r="O2627" s="24" t="s">
        <v>2807</v>
      </c>
      <c r="R2627">
        <v>1824</v>
      </c>
    </row>
    <row r="2628" spans="1:19" ht="16.5" thickTop="1" thickBot="1" x14ac:dyDescent="0.25">
      <c r="A2628" s="1">
        <f>A2627</f>
        <v>229</v>
      </c>
      <c r="B2628" s="27" t="s">
        <v>2681</v>
      </c>
      <c r="C2628" s="35">
        <v>10</v>
      </c>
      <c r="D2628" t="s">
        <v>63</v>
      </c>
      <c r="G2628" t="s">
        <v>332</v>
      </c>
      <c r="J2628">
        <f>C2629/(J2627/C2628)</f>
        <v>80</v>
      </c>
      <c r="K2628" s="11"/>
      <c r="N2628" t="s">
        <v>2676</v>
      </c>
      <c r="O2628" t="s">
        <v>2807</v>
      </c>
      <c r="R2628">
        <v>1825</v>
      </c>
    </row>
    <row r="2629" spans="1:19" ht="14.25" thickTop="1" thickBot="1" x14ac:dyDescent="0.25">
      <c r="B2629" t="s">
        <v>55</v>
      </c>
      <c r="C2629" s="9">
        <v>200</v>
      </c>
      <c r="D2629" t="s">
        <v>334</v>
      </c>
      <c r="K2629" s="12"/>
      <c r="N2629" t="s">
        <v>2676</v>
      </c>
      <c r="O2629" t="s">
        <v>2807</v>
      </c>
      <c r="R2629">
        <v>1826</v>
      </c>
    </row>
    <row r="2630" spans="1:19" ht="13.5" thickTop="1" x14ac:dyDescent="0.2">
      <c r="N2630" t="s">
        <v>2676</v>
      </c>
      <c r="O2630" t="s">
        <v>2807</v>
      </c>
      <c r="R2630">
        <v>1827</v>
      </c>
    </row>
    <row r="2631" spans="1:19" x14ac:dyDescent="0.2">
      <c r="C2631" s="487" t="s">
        <v>284</v>
      </c>
      <c r="D2631" s="488"/>
      <c r="E2631" s="489" t="s">
        <v>285</v>
      </c>
      <c r="F2631" s="487"/>
      <c r="G2631" s="490" t="s">
        <v>286</v>
      </c>
      <c r="H2631" s="491"/>
      <c r="I2631" s="20" t="s">
        <v>287</v>
      </c>
      <c r="J2631" s="21"/>
      <c r="K2631" s="39" t="s">
        <v>288</v>
      </c>
      <c r="N2631" t="s">
        <v>2676</v>
      </c>
      <c r="O2631" t="s">
        <v>2807</v>
      </c>
      <c r="R2631">
        <v>1828</v>
      </c>
    </row>
    <row r="2632" spans="1:19" ht="15.75" thickBot="1" x14ac:dyDescent="0.3">
      <c r="A2632" s="90"/>
      <c r="B2632" s="24" t="s">
        <v>2538</v>
      </c>
      <c r="C2632" s="16">
        <v>100</v>
      </c>
      <c r="D2632" s="7" t="s">
        <v>179</v>
      </c>
      <c r="E2632" s="37">
        <f>G2632*C2628</f>
        <v>1</v>
      </c>
      <c r="F2632" s="3" t="s">
        <v>179</v>
      </c>
      <c r="G2632" s="36">
        <v>0.1</v>
      </c>
      <c r="H2632" s="3" t="s">
        <v>179</v>
      </c>
      <c r="I2632" s="23">
        <f>E2632*C2629</f>
        <v>200</v>
      </c>
      <c r="J2632" s="10" t="s">
        <v>61</v>
      </c>
      <c r="K2632" s="15">
        <f t="shared" ref="K2632:K2635" si="52">I2632/C2632</f>
        <v>2</v>
      </c>
      <c r="N2632" t="s">
        <v>2676</v>
      </c>
      <c r="O2632" t="s">
        <v>2807</v>
      </c>
      <c r="R2632">
        <v>1829</v>
      </c>
    </row>
    <row r="2633" spans="1:19" ht="16.5" thickTop="1" thickBot="1" x14ac:dyDescent="0.3">
      <c r="A2633" s="1">
        <v>657</v>
      </c>
      <c r="B2633" s="24" t="s">
        <v>2540</v>
      </c>
      <c r="C2633" s="16">
        <v>200</v>
      </c>
      <c r="D2633" s="7" t="s">
        <v>179</v>
      </c>
      <c r="E2633" s="37">
        <f>G2633*C2628</f>
        <v>1</v>
      </c>
      <c r="F2633" s="3" t="s">
        <v>179</v>
      </c>
      <c r="G2633" s="36">
        <v>0.1</v>
      </c>
      <c r="H2633" s="3" t="s">
        <v>179</v>
      </c>
      <c r="I2633" s="23">
        <f>E2633*C2629</f>
        <v>200</v>
      </c>
      <c r="J2633" s="10" t="s">
        <v>61</v>
      </c>
      <c r="K2633" s="15">
        <f t="shared" si="52"/>
        <v>1</v>
      </c>
      <c r="N2633" t="s">
        <v>2676</v>
      </c>
      <c r="O2633" t="s">
        <v>2807</v>
      </c>
      <c r="R2633">
        <v>1830</v>
      </c>
    </row>
    <row r="2634" spans="1:19" ht="16.5" thickTop="1" thickBot="1" x14ac:dyDescent="0.3">
      <c r="A2634" s="1">
        <v>9</v>
      </c>
      <c r="B2634" t="s">
        <v>174</v>
      </c>
      <c r="C2634" s="16">
        <v>100</v>
      </c>
      <c r="D2634" s="7" t="s">
        <v>179</v>
      </c>
      <c r="E2634" s="37">
        <f>G2634*C2628</f>
        <v>8</v>
      </c>
      <c r="F2634" s="3" t="s">
        <v>179</v>
      </c>
      <c r="G2634" s="36">
        <v>0.8</v>
      </c>
      <c r="H2634" s="3" t="s">
        <v>179</v>
      </c>
      <c r="I2634" s="23">
        <f>E2634*C2629</f>
        <v>1600</v>
      </c>
      <c r="J2634" s="10" t="s">
        <v>61</v>
      </c>
      <c r="K2634" s="15">
        <f t="shared" si="52"/>
        <v>16</v>
      </c>
      <c r="N2634" t="s">
        <v>2676</v>
      </c>
      <c r="O2634" t="s">
        <v>2807</v>
      </c>
      <c r="R2634">
        <v>1831</v>
      </c>
    </row>
    <row r="2635" spans="1:19" ht="16.5" thickTop="1" thickBot="1" x14ac:dyDescent="0.3">
      <c r="A2635" s="1">
        <v>10</v>
      </c>
      <c r="B2635" t="s">
        <v>175</v>
      </c>
      <c r="C2635" s="16">
        <v>100</v>
      </c>
      <c r="D2635" s="7" t="s">
        <v>179</v>
      </c>
      <c r="E2635" s="37">
        <f>G2635*C2628</f>
        <v>8</v>
      </c>
      <c r="F2635" s="3" t="s">
        <v>179</v>
      </c>
      <c r="G2635" s="36">
        <v>0.8</v>
      </c>
      <c r="H2635" s="3" t="s">
        <v>179</v>
      </c>
      <c r="I2635" s="23">
        <f>E2635*C2629</f>
        <v>1600</v>
      </c>
      <c r="J2635" s="10" t="s">
        <v>61</v>
      </c>
      <c r="K2635" s="15">
        <f t="shared" si="52"/>
        <v>16</v>
      </c>
      <c r="N2635" t="s">
        <v>2676</v>
      </c>
      <c r="O2635" t="s">
        <v>2807</v>
      </c>
      <c r="R2635">
        <v>1832</v>
      </c>
      <c r="S2635" s="7"/>
    </row>
    <row r="2636" spans="1:19" ht="15.75" thickTop="1" x14ac:dyDescent="0.25">
      <c r="B2636" t="s">
        <v>180</v>
      </c>
      <c r="D2636" s="3"/>
      <c r="F2636" s="3"/>
      <c r="H2636" s="3"/>
      <c r="I2636" s="2"/>
      <c r="J2636" s="6"/>
      <c r="K2636" s="8">
        <f>C2629-SUM(K2632:K2635)</f>
        <v>165</v>
      </c>
      <c r="N2636" t="s">
        <v>2676</v>
      </c>
      <c r="O2636" t="s">
        <v>2807</v>
      </c>
      <c r="R2636">
        <v>1833</v>
      </c>
    </row>
    <row r="2637" spans="1:19" s="13" customFormat="1" ht="13.5" thickBot="1" x14ac:dyDescent="0.25">
      <c r="N2637" s="13" t="s">
        <v>2676</v>
      </c>
      <c r="O2637" s="13" t="s">
        <v>2807</v>
      </c>
      <c r="R2637" s="13">
        <v>1834</v>
      </c>
    </row>
    <row r="2638" spans="1:19" ht="17.25" thickTop="1" thickBot="1" x14ac:dyDescent="0.3">
      <c r="A2638" s="30">
        <v>231</v>
      </c>
      <c r="B2638" s="30"/>
      <c r="G2638" t="s">
        <v>333</v>
      </c>
      <c r="J2638" s="33">
        <v>25</v>
      </c>
      <c r="K2638" t="s">
        <v>334</v>
      </c>
      <c r="L2638" s="79">
        <f>J2638/C2639</f>
        <v>2.5</v>
      </c>
      <c r="N2638" t="s">
        <v>2544</v>
      </c>
      <c r="R2638">
        <v>1835</v>
      </c>
    </row>
    <row r="2639" spans="1:19" ht="16.5" thickTop="1" thickBot="1" x14ac:dyDescent="0.25">
      <c r="A2639" s="1">
        <f>A2638</f>
        <v>231</v>
      </c>
      <c r="B2639" s="27" t="s">
        <v>2668</v>
      </c>
      <c r="C2639" s="9">
        <v>10</v>
      </c>
      <c r="D2639" t="s">
        <v>63</v>
      </c>
      <c r="G2639" t="s">
        <v>332</v>
      </c>
      <c r="J2639">
        <f>C2640/(J2638/C2639)</f>
        <v>80</v>
      </c>
      <c r="K2639" s="11"/>
      <c r="N2639" t="s">
        <v>2544</v>
      </c>
      <c r="R2639">
        <v>1836</v>
      </c>
    </row>
    <row r="2640" spans="1:19" ht="14.25" thickTop="1" thickBot="1" x14ac:dyDescent="0.25">
      <c r="B2640" t="s">
        <v>55</v>
      </c>
      <c r="C2640" s="9">
        <v>200</v>
      </c>
      <c r="D2640" t="s">
        <v>53</v>
      </c>
      <c r="K2640" s="12"/>
      <c r="N2640" t="s">
        <v>2544</v>
      </c>
      <c r="R2640">
        <v>1837</v>
      </c>
    </row>
    <row r="2641" spans="1:18" ht="13.5" thickTop="1" x14ac:dyDescent="0.2">
      <c r="N2641" t="s">
        <v>2544</v>
      </c>
      <c r="R2641">
        <v>1838</v>
      </c>
    </row>
    <row r="2642" spans="1:18" x14ac:dyDescent="0.2">
      <c r="C2642" s="4" t="s">
        <v>56</v>
      </c>
      <c r="D2642" s="18"/>
      <c r="E2642" s="4" t="s">
        <v>69</v>
      </c>
      <c r="F2642" s="19"/>
      <c r="G2642" s="4" t="s">
        <v>70</v>
      </c>
      <c r="H2642" s="19"/>
      <c r="I2642" s="20" t="s">
        <v>60</v>
      </c>
      <c r="J2642" s="21" t="s">
        <v>62</v>
      </c>
      <c r="K2642" s="22" t="s">
        <v>64</v>
      </c>
      <c r="N2642" t="s">
        <v>2544</v>
      </c>
      <c r="R2642">
        <v>1839</v>
      </c>
    </row>
    <row r="2643" spans="1:18" ht="15.75" thickBot="1" x14ac:dyDescent="0.3">
      <c r="A2643" s="235">
        <v>658</v>
      </c>
      <c r="B2643" s="78" t="s">
        <v>2548</v>
      </c>
      <c r="C2643" s="16">
        <v>100</v>
      </c>
      <c r="D2643" s="7" t="s">
        <v>59</v>
      </c>
      <c r="E2643" s="25">
        <f>$G2643*C2639</f>
        <v>1</v>
      </c>
      <c r="F2643" s="3" t="s">
        <v>59</v>
      </c>
      <c r="G2643" s="17">
        <v>0.1</v>
      </c>
      <c r="H2643" s="3" t="s">
        <v>59</v>
      </c>
      <c r="I2643" s="64">
        <f>E2643*C2640</f>
        <v>200</v>
      </c>
      <c r="J2643" s="65" t="s">
        <v>61</v>
      </c>
      <c r="K2643" s="8">
        <f>I2643/C2643</f>
        <v>2</v>
      </c>
      <c r="N2643" t="s">
        <v>2544</v>
      </c>
      <c r="R2643">
        <v>1840</v>
      </c>
    </row>
    <row r="2644" spans="1:18" ht="16.5" thickTop="1" thickBot="1" x14ac:dyDescent="0.3">
      <c r="A2644" s="235">
        <v>659</v>
      </c>
      <c r="B2644" s="258" t="s">
        <v>2549</v>
      </c>
      <c r="C2644" s="16">
        <v>200</v>
      </c>
      <c r="D2644" s="7" t="s">
        <v>59</v>
      </c>
      <c r="E2644" s="25">
        <f>$G2644*C2639</f>
        <v>8</v>
      </c>
      <c r="F2644" s="3" t="s">
        <v>59</v>
      </c>
      <c r="G2644" s="17">
        <v>0.8</v>
      </c>
      <c r="H2644" s="3" t="s">
        <v>59</v>
      </c>
      <c r="I2644" s="66">
        <f>E2644*C2640</f>
        <v>1600</v>
      </c>
      <c r="J2644" s="10" t="s">
        <v>61</v>
      </c>
      <c r="K2644" s="8">
        <f>I2644/C2644</f>
        <v>8</v>
      </c>
      <c r="N2644" t="s">
        <v>2544</v>
      </c>
      <c r="R2644">
        <v>1841</v>
      </c>
    </row>
    <row r="2645" spans="1:18" ht="16.5" thickTop="1" thickBot="1" x14ac:dyDescent="0.3">
      <c r="A2645" s="1">
        <v>660</v>
      </c>
      <c r="B2645" s="258" t="s">
        <v>2547</v>
      </c>
      <c r="C2645" s="14">
        <v>200</v>
      </c>
      <c r="D2645" s="7" t="s">
        <v>59</v>
      </c>
      <c r="E2645" s="26">
        <f>$G2645*C2639</f>
        <v>8</v>
      </c>
      <c r="F2645" s="3" t="s">
        <v>59</v>
      </c>
      <c r="G2645" s="9">
        <v>0.8</v>
      </c>
      <c r="H2645" s="3" t="s">
        <v>59</v>
      </c>
      <c r="I2645" s="67">
        <f>E2645*C2640</f>
        <v>1600</v>
      </c>
      <c r="J2645" s="60" t="s">
        <v>61</v>
      </c>
      <c r="K2645" s="15">
        <f>I2645/C2645</f>
        <v>8</v>
      </c>
      <c r="N2645" t="s">
        <v>2544</v>
      </c>
      <c r="R2645">
        <v>1842</v>
      </c>
    </row>
    <row r="2646" spans="1:18" ht="15.75" thickTop="1" x14ac:dyDescent="0.25">
      <c r="B2646" t="s">
        <v>180</v>
      </c>
      <c r="D2646" s="7"/>
      <c r="E2646" s="7"/>
      <c r="F2646" s="7"/>
      <c r="G2646" s="7"/>
      <c r="H2646" s="7"/>
      <c r="I2646" s="31"/>
      <c r="J2646" s="6"/>
      <c r="K2646" s="8">
        <f>C2640-SUM(K2643:K2645)</f>
        <v>182</v>
      </c>
      <c r="N2646" t="s">
        <v>2544</v>
      </c>
      <c r="R2646">
        <v>1843</v>
      </c>
    </row>
    <row r="2647" spans="1:18" s="13" customFormat="1" ht="13.5" thickBot="1" x14ac:dyDescent="0.25">
      <c r="N2647" s="13" t="s">
        <v>2544</v>
      </c>
      <c r="R2647" s="13">
        <v>1844</v>
      </c>
    </row>
    <row r="2648" spans="1:18" ht="17.25" thickTop="1" thickBot="1" x14ac:dyDescent="0.3">
      <c r="A2648" s="30">
        <v>232</v>
      </c>
      <c r="B2648" s="30"/>
      <c r="G2648" t="s">
        <v>333</v>
      </c>
      <c r="J2648" s="33">
        <v>25</v>
      </c>
      <c r="K2648" t="s">
        <v>334</v>
      </c>
      <c r="L2648" s="79">
        <f>J2648/C2649</f>
        <v>2.5</v>
      </c>
      <c r="N2648" s="272" t="s">
        <v>1682</v>
      </c>
      <c r="R2648">
        <v>1845</v>
      </c>
    </row>
    <row r="2649" spans="1:18" ht="16.5" thickTop="1" thickBot="1" x14ac:dyDescent="0.25">
      <c r="A2649" s="1">
        <f>A2648</f>
        <v>232</v>
      </c>
      <c r="B2649" s="27" t="s">
        <v>2749</v>
      </c>
      <c r="C2649" s="9">
        <v>10</v>
      </c>
      <c r="D2649" t="s">
        <v>63</v>
      </c>
      <c r="G2649" t="s">
        <v>332</v>
      </c>
      <c r="J2649">
        <f>C2650/(J2648/C2649)</f>
        <v>80</v>
      </c>
      <c r="K2649" s="11"/>
      <c r="N2649" t="s">
        <v>1682</v>
      </c>
      <c r="R2649">
        <v>1846</v>
      </c>
    </row>
    <row r="2650" spans="1:18" ht="14.25" thickTop="1" thickBot="1" x14ac:dyDescent="0.25">
      <c r="B2650" t="s">
        <v>55</v>
      </c>
      <c r="C2650" s="9">
        <v>200</v>
      </c>
      <c r="D2650" t="s">
        <v>53</v>
      </c>
      <c r="K2650" s="12"/>
      <c r="N2650" t="s">
        <v>1682</v>
      </c>
      <c r="R2650">
        <v>1847</v>
      </c>
    </row>
    <row r="2651" spans="1:18" ht="13.5" thickTop="1" x14ac:dyDescent="0.2">
      <c r="N2651" t="s">
        <v>1682</v>
      </c>
      <c r="R2651">
        <v>1848</v>
      </c>
    </row>
    <row r="2652" spans="1:18" x14ac:dyDescent="0.2">
      <c r="C2652" s="4" t="s">
        <v>56</v>
      </c>
      <c r="D2652" s="18"/>
      <c r="E2652" s="4" t="s">
        <v>69</v>
      </c>
      <c r="F2652" s="19"/>
      <c r="G2652" s="4" t="s">
        <v>70</v>
      </c>
      <c r="H2652" s="19"/>
      <c r="I2652" s="20" t="s">
        <v>60</v>
      </c>
      <c r="J2652" s="21" t="s">
        <v>62</v>
      </c>
      <c r="K2652" s="22" t="s">
        <v>64</v>
      </c>
      <c r="N2652" t="s">
        <v>1682</v>
      </c>
      <c r="R2652">
        <v>1849</v>
      </c>
    </row>
    <row r="2653" spans="1:18" ht="15.75" thickBot="1" x14ac:dyDescent="0.3">
      <c r="A2653" s="235">
        <v>701</v>
      </c>
      <c r="B2653" s="258" t="s">
        <v>2738</v>
      </c>
      <c r="C2653" s="16">
        <v>100</v>
      </c>
      <c r="D2653" s="7" t="s">
        <v>59</v>
      </c>
      <c r="E2653" s="25">
        <f>$G2653*C2649</f>
        <v>8</v>
      </c>
      <c r="F2653" s="3" t="s">
        <v>59</v>
      </c>
      <c r="G2653" s="17">
        <v>0.8</v>
      </c>
      <c r="H2653" s="3" t="s">
        <v>59</v>
      </c>
      <c r="I2653" s="64">
        <f>E2653*C2650</f>
        <v>1600</v>
      </c>
      <c r="J2653" s="65" t="s">
        <v>61</v>
      </c>
      <c r="K2653" s="8">
        <f>I2653/C2653</f>
        <v>16</v>
      </c>
      <c r="N2653" t="s">
        <v>1682</v>
      </c>
      <c r="R2653">
        <v>1850</v>
      </c>
    </row>
    <row r="2654" spans="1:18" ht="16.5" thickTop="1" thickBot="1" x14ac:dyDescent="0.3">
      <c r="A2654" s="235">
        <v>702</v>
      </c>
      <c r="B2654" s="258" t="s">
        <v>2740</v>
      </c>
      <c r="C2654" s="16">
        <v>100</v>
      </c>
      <c r="D2654" s="7" t="s">
        <v>59</v>
      </c>
      <c r="E2654" s="25">
        <f>$G2654*C2649</f>
        <v>8</v>
      </c>
      <c r="F2654" s="3" t="s">
        <v>59</v>
      </c>
      <c r="G2654" s="17">
        <v>0.8</v>
      </c>
      <c r="H2654" s="3" t="s">
        <v>59</v>
      </c>
      <c r="I2654" s="66">
        <f>E2654*C2650</f>
        <v>1600</v>
      </c>
      <c r="J2654" s="10" t="s">
        <v>61</v>
      </c>
      <c r="K2654" s="8">
        <f>I2654/C2654</f>
        <v>16</v>
      </c>
      <c r="N2654" t="s">
        <v>1682</v>
      </c>
      <c r="R2654">
        <v>1851</v>
      </c>
    </row>
    <row r="2655" spans="1:18" ht="16.5" thickTop="1" thickBot="1" x14ac:dyDescent="0.3">
      <c r="A2655" s="1">
        <v>703</v>
      </c>
      <c r="B2655" s="78" t="s">
        <v>2737</v>
      </c>
      <c r="C2655" s="14">
        <v>100</v>
      </c>
      <c r="D2655" s="7" t="s">
        <v>59</v>
      </c>
      <c r="E2655" s="26">
        <f>$G2655*C2649</f>
        <v>1</v>
      </c>
      <c r="F2655" s="3" t="s">
        <v>59</v>
      </c>
      <c r="G2655" s="9">
        <v>0.1</v>
      </c>
      <c r="H2655" s="3" t="s">
        <v>59</v>
      </c>
      <c r="I2655" s="67">
        <f>E2655*C2650</f>
        <v>200</v>
      </c>
      <c r="J2655" s="60" t="s">
        <v>61</v>
      </c>
      <c r="K2655" s="15">
        <f>I2655/C2655</f>
        <v>2</v>
      </c>
      <c r="N2655" t="s">
        <v>1682</v>
      </c>
      <c r="R2655">
        <v>1852</v>
      </c>
    </row>
    <row r="2656" spans="1:18" ht="15.75" thickTop="1" x14ac:dyDescent="0.25">
      <c r="B2656" t="s">
        <v>180</v>
      </c>
      <c r="D2656" s="7"/>
      <c r="E2656" s="7"/>
      <c r="F2656" s="7"/>
      <c r="G2656" s="7"/>
      <c r="H2656" s="7"/>
      <c r="I2656" s="31"/>
      <c r="J2656" s="6"/>
      <c r="K2656" s="8">
        <f>C2650-SUM(K2653:K2655)</f>
        <v>166</v>
      </c>
      <c r="N2656" t="s">
        <v>1682</v>
      </c>
      <c r="R2656">
        <v>1853</v>
      </c>
    </row>
    <row r="2657" spans="1:19" s="13" customFormat="1" ht="13.5" thickBot="1" x14ac:dyDescent="0.25">
      <c r="N2657" s="13" t="s">
        <v>1682</v>
      </c>
      <c r="R2657" s="13">
        <v>1854</v>
      </c>
    </row>
    <row r="2658" spans="1:19" ht="17.25" thickTop="1" thickBot="1" x14ac:dyDescent="0.3">
      <c r="A2658" s="30">
        <v>233</v>
      </c>
      <c r="B2658" s="30"/>
      <c r="G2658" t="s">
        <v>333</v>
      </c>
      <c r="J2658" s="33">
        <v>25</v>
      </c>
      <c r="K2658" t="s">
        <v>334</v>
      </c>
      <c r="L2658" s="79">
        <f>J2658/C2659</f>
        <v>2.5</v>
      </c>
      <c r="N2658" t="s">
        <v>1682</v>
      </c>
      <c r="R2658">
        <v>1855</v>
      </c>
    </row>
    <row r="2659" spans="1:19" ht="16.5" thickTop="1" thickBot="1" x14ac:dyDescent="0.25">
      <c r="A2659" s="1">
        <f>A2658</f>
        <v>233</v>
      </c>
      <c r="B2659" s="27" t="s">
        <v>2750</v>
      </c>
      <c r="C2659" s="35">
        <v>10</v>
      </c>
      <c r="D2659" t="s">
        <v>63</v>
      </c>
      <c r="G2659" t="s">
        <v>332</v>
      </c>
      <c r="J2659">
        <f>C2660/(J2658/C2659)</f>
        <v>80</v>
      </c>
      <c r="K2659" s="11"/>
      <c r="N2659" t="s">
        <v>1682</v>
      </c>
      <c r="R2659">
        <v>1856</v>
      </c>
    </row>
    <row r="2660" spans="1:19" ht="14.25" thickTop="1" thickBot="1" x14ac:dyDescent="0.25">
      <c r="B2660" t="s">
        <v>55</v>
      </c>
      <c r="C2660" s="9">
        <v>200</v>
      </c>
      <c r="D2660" t="s">
        <v>334</v>
      </c>
      <c r="K2660" s="12"/>
      <c r="N2660" t="s">
        <v>1682</v>
      </c>
      <c r="R2660">
        <v>1857</v>
      </c>
    </row>
    <row r="2661" spans="1:19" ht="13.5" thickTop="1" x14ac:dyDescent="0.2">
      <c r="N2661" t="s">
        <v>1682</v>
      </c>
      <c r="R2661">
        <v>1858</v>
      </c>
    </row>
    <row r="2662" spans="1:19" ht="27" customHeight="1" x14ac:dyDescent="0.2">
      <c r="C2662" s="487" t="s">
        <v>284</v>
      </c>
      <c r="D2662" s="488"/>
      <c r="E2662" s="489" t="s">
        <v>285</v>
      </c>
      <c r="F2662" s="487"/>
      <c r="G2662" s="490" t="s">
        <v>286</v>
      </c>
      <c r="H2662" s="491"/>
      <c r="I2662" s="20" t="s">
        <v>287</v>
      </c>
      <c r="J2662" s="21"/>
      <c r="K2662" s="39" t="s">
        <v>288</v>
      </c>
      <c r="N2662" t="s">
        <v>1682</v>
      </c>
      <c r="R2662">
        <v>1859</v>
      </c>
    </row>
    <row r="2663" spans="1:19" ht="15.75" thickBot="1" x14ac:dyDescent="0.3">
      <c r="A2663" s="1">
        <v>705</v>
      </c>
      <c r="B2663" t="s">
        <v>2717</v>
      </c>
      <c r="C2663" s="16">
        <v>100</v>
      </c>
      <c r="D2663" s="7" t="s">
        <v>179</v>
      </c>
      <c r="E2663" s="37">
        <f>G2663*C2659</f>
        <v>3.75</v>
      </c>
      <c r="F2663" s="3" t="s">
        <v>179</v>
      </c>
      <c r="G2663" s="298">
        <v>0.375</v>
      </c>
      <c r="H2663" s="3" t="s">
        <v>179</v>
      </c>
      <c r="I2663" s="23">
        <f>E2663*C2660</f>
        <v>750</v>
      </c>
      <c r="J2663" s="10" t="s">
        <v>61</v>
      </c>
      <c r="K2663" s="15">
        <f t="shared" ref="K2663:K2669" si="53">I2663/C2663</f>
        <v>7.5</v>
      </c>
      <c r="N2663" t="s">
        <v>1682</v>
      </c>
      <c r="R2663">
        <v>1860</v>
      </c>
    </row>
    <row r="2664" spans="1:19" ht="16.5" thickTop="1" thickBot="1" x14ac:dyDescent="0.3">
      <c r="A2664" s="1">
        <v>706</v>
      </c>
      <c r="B2664" t="s">
        <v>2719</v>
      </c>
      <c r="C2664" s="16">
        <v>100</v>
      </c>
      <c r="D2664" s="7" t="s">
        <v>179</v>
      </c>
      <c r="E2664" s="37">
        <f>G2664*C2659</f>
        <v>3.75</v>
      </c>
      <c r="F2664" s="3" t="s">
        <v>179</v>
      </c>
      <c r="G2664" s="298">
        <v>0.375</v>
      </c>
      <c r="H2664" s="3" t="s">
        <v>179</v>
      </c>
      <c r="I2664" s="23">
        <f>E2664*C2660</f>
        <v>750</v>
      </c>
      <c r="J2664" s="10" t="s">
        <v>61</v>
      </c>
      <c r="K2664" s="15">
        <f t="shared" si="53"/>
        <v>7.5</v>
      </c>
      <c r="N2664" t="s">
        <v>1682</v>
      </c>
      <c r="R2664">
        <v>1861</v>
      </c>
    </row>
    <row r="2665" spans="1:19" ht="16.5" thickTop="1" thickBot="1" x14ac:dyDescent="0.3">
      <c r="A2665" s="1">
        <v>707</v>
      </c>
      <c r="B2665" t="s">
        <v>2721</v>
      </c>
      <c r="C2665" s="16">
        <v>100</v>
      </c>
      <c r="D2665" s="7" t="s">
        <v>179</v>
      </c>
      <c r="E2665" s="37">
        <f>G2665*C2659</f>
        <v>1.5</v>
      </c>
      <c r="F2665" s="3" t="s">
        <v>179</v>
      </c>
      <c r="G2665" s="298">
        <v>0.15</v>
      </c>
      <c r="H2665" s="3" t="s">
        <v>179</v>
      </c>
      <c r="I2665" s="23">
        <f>E2665*C2660</f>
        <v>300</v>
      </c>
      <c r="J2665" s="10" t="s">
        <v>61</v>
      </c>
      <c r="K2665" s="15">
        <f t="shared" si="53"/>
        <v>3</v>
      </c>
      <c r="N2665" t="s">
        <v>1682</v>
      </c>
      <c r="R2665">
        <v>1862</v>
      </c>
    </row>
    <row r="2666" spans="1:19" ht="16.5" thickTop="1" thickBot="1" x14ac:dyDescent="0.3">
      <c r="A2666" s="1">
        <v>708</v>
      </c>
      <c r="B2666" t="s">
        <v>2723</v>
      </c>
      <c r="C2666" s="16">
        <v>100</v>
      </c>
      <c r="D2666" s="7" t="s">
        <v>179</v>
      </c>
      <c r="E2666" s="37">
        <f>G2666*C2659</f>
        <v>1.5</v>
      </c>
      <c r="F2666" s="3" t="s">
        <v>179</v>
      </c>
      <c r="G2666" s="298">
        <v>0.15</v>
      </c>
      <c r="H2666" s="3" t="s">
        <v>179</v>
      </c>
      <c r="I2666" s="23">
        <f>E2666*C2660</f>
        <v>300</v>
      </c>
      <c r="J2666" s="10" t="s">
        <v>61</v>
      </c>
      <c r="K2666" s="15">
        <f t="shared" si="53"/>
        <v>3</v>
      </c>
      <c r="N2666" t="s">
        <v>1682</v>
      </c>
      <c r="R2666">
        <v>1863</v>
      </c>
      <c r="S2666" s="7"/>
    </row>
    <row r="2667" spans="1:19" ht="16.5" thickTop="1" thickBot="1" x14ac:dyDescent="0.3">
      <c r="A2667" s="1">
        <v>709</v>
      </c>
      <c r="B2667" t="s">
        <v>2725</v>
      </c>
      <c r="C2667" s="16">
        <v>100</v>
      </c>
      <c r="D2667" s="7" t="s">
        <v>179</v>
      </c>
      <c r="E2667" s="37">
        <f>G2667*C2659</f>
        <v>1.5</v>
      </c>
      <c r="F2667" s="3" t="s">
        <v>179</v>
      </c>
      <c r="G2667" s="298">
        <v>0.15</v>
      </c>
      <c r="H2667" s="3" t="s">
        <v>179</v>
      </c>
      <c r="I2667" s="23">
        <f>E2667*C2660</f>
        <v>300</v>
      </c>
      <c r="J2667" s="10" t="s">
        <v>61</v>
      </c>
      <c r="K2667" s="15">
        <f t="shared" si="53"/>
        <v>3</v>
      </c>
      <c r="N2667" t="s">
        <v>1682</v>
      </c>
      <c r="R2667">
        <v>1864</v>
      </c>
    </row>
    <row r="2668" spans="1:19" ht="16.5" thickTop="1" thickBot="1" x14ac:dyDescent="0.3">
      <c r="A2668" s="1">
        <v>710</v>
      </c>
      <c r="B2668" t="s">
        <v>2727</v>
      </c>
      <c r="C2668" s="16">
        <v>100</v>
      </c>
      <c r="D2668" s="7" t="s">
        <v>179</v>
      </c>
      <c r="E2668" s="37">
        <f>G2668*C2659</f>
        <v>1.5</v>
      </c>
      <c r="F2668" s="3" t="s">
        <v>179</v>
      </c>
      <c r="G2668" s="298">
        <v>0.15</v>
      </c>
      <c r="H2668" s="3" t="s">
        <v>179</v>
      </c>
      <c r="I2668" s="23">
        <f>E2668*C2660</f>
        <v>300</v>
      </c>
      <c r="J2668" s="10" t="s">
        <v>61</v>
      </c>
      <c r="K2668" s="15">
        <f t="shared" si="53"/>
        <v>3</v>
      </c>
      <c r="N2668" t="s">
        <v>1682</v>
      </c>
      <c r="R2668">
        <v>1865</v>
      </c>
    </row>
    <row r="2669" spans="1:19" ht="16.5" thickTop="1" thickBot="1" x14ac:dyDescent="0.3">
      <c r="A2669" s="235">
        <v>711</v>
      </c>
      <c r="B2669" s="32" t="s">
        <v>2729</v>
      </c>
      <c r="C2669" s="16">
        <v>100</v>
      </c>
      <c r="D2669" s="7" t="s">
        <v>179</v>
      </c>
      <c r="E2669" s="37">
        <f>G2669*C2659</f>
        <v>1.5</v>
      </c>
      <c r="F2669" s="3" t="s">
        <v>179</v>
      </c>
      <c r="G2669" s="299">
        <v>0.15</v>
      </c>
      <c r="H2669" s="3" t="s">
        <v>179</v>
      </c>
      <c r="I2669" s="23">
        <f>E2669*C2660</f>
        <v>300</v>
      </c>
      <c r="J2669" s="10" t="s">
        <v>61</v>
      </c>
      <c r="K2669" s="15">
        <f t="shared" si="53"/>
        <v>3</v>
      </c>
      <c r="N2669" t="s">
        <v>1682</v>
      </c>
      <c r="R2669">
        <v>1866</v>
      </c>
    </row>
    <row r="2670" spans="1:19" ht="15.75" thickTop="1" x14ac:dyDescent="0.25">
      <c r="B2670" t="s">
        <v>180</v>
      </c>
      <c r="D2670" s="3"/>
      <c r="F2670" s="3"/>
      <c r="H2670" s="3"/>
      <c r="I2670" s="2"/>
      <c r="J2670" s="6"/>
      <c r="K2670" s="8">
        <f>C2660-SUM(K2663:K2669)</f>
        <v>170</v>
      </c>
      <c r="N2670" t="s">
        <v>1682</v>
      </c>
      <c r="R2670">
        <v>1867</v>
      </c>
    </row>
    <row r="2671" spans="1:19" s="13" customFormat="1" ht="13.5" thickBot="1" x14ac:dyDescent="0.25">
      <c r="N2671" s="13" t="s">
        <v>1682</v>
      </c>
      <c r="R2671" s="13">
        <v>1868</v>
      </c>
    </row>
    <row r="2672" spans="1:19" ht="17.25" thickTop="1" thickBot="1" x14ac:dyDescent="0.3">
      <c r="A2672" s="303">
        <v>234</v>
      </c>
      <c r="B2672" s="30"/>
      <c r="G2672" t="s">
        <v>333</v>
      </c>
      <c r="J2672" s="33">
        <v>25</v>
      </c>
      <c r="K2672" t="s">
        <v>334</v>
      </c>
      <c r="L2672" s="79">
        <f>J2672/C2673</f>
        <v>2.5</v>
      </c>
      <c r="N2672" s="272" t="s">
        <v>1682</v>
      </c>
      <c r="O2672" s="24" t="s">
        <v>2807</v>
      </c>
      <c r="R2672">
        <v>1869</v>
      </c>
    </row>
    <row r="2673" spans="1:18" ht="16.5" thickTop="1" thickBot="1" x14ac:dyDescent="0.25">
      <c r="A2673" s="1">
        <f>A2672</f>
        <v>234</v>
      </c>
      <c r="B2673" s="27" t="s">
        <v>2757</v>
      </c>
      <c r="C2673" s="9">
        <v>10</v>
      </c>
      <c r="D2673" t="s">
        <v>63</v>
      </c>
      <c r="G2673" t="s">
        <v>332</v>
      </c>
      <c r="J2673">
        <f>C2674/(J2672/C2673)</f>
        <v>80</v>
      </c>
      <c r="K2673" s="11"/>
      <c r="N2673" t="s">
        <v>1682</v>
      </c>
      <c r="O2673" t="s">
        <v>2807</v>
      </c>
      <c r="R2673">
        <v>1870</v>
      </c>
    </row>
    <row r="2674" spans="1:18" ht="14.25" thickTop="1" thickBot="1" x14ac:dyDescent="0.25">
      <c r="B2674" t="s">
        <v>55</v>
      </c>
      <c r="C2674" s="9">
        <v>200</v>
      </c>
      <c r="D2674" t="s">
        <v>53</v>
      </c>
      <c r="K2674" s="12"/>
      <c r="N2674" t="s">
        <v>1682</v>
      </c>
      <c r="O2674" t="s">
        <v>2807</v>
      </c>
      <c r="R2674">
        <v>1871</v>
      </c>
    </row>
    <row r="2675" spans="1:18" ht="13.5" thickTop="1" x14ac:dyDescent="0.2">
      <c r="N2675" t="s">
        <v>1682</v>
      </c>
      <c r="O2675" t="s">
        <v>2807</v>
      </c>
      <c r="R2675">
        <v>1872</v>
      </c>
    </row>
    <row r="2676" spans="1:18" ht="27" customHeight="1" x14ac:dyDescent="0.2">
      <c r="C2676" s="487" t="s">
        <v>284</v>
      </c>
      <c r="D2676" s="488"/>
      <c r="E2676" s="489" t="s">
        <v>285</v>
      </c>
      <c r="F2676" s="487"/>
      <c r="G2676" s="490" t="s">
        <v>286</v>
      </c>
      <c r="H2676" s="491"/>
      <c r="I2676" s="20" t="s">
        <v>287</v>
      </c>
      <c r="J2676" s="21"/>
      <c r="K2676" s="39" t="s">
        <v>288</v>
      </c>
      <c r="N2676" t="s">
        <v>1682</v>
      </c>
      <c r="O2676" t="s">
        <v>2807</v>
      </c>
      <c r="R2676">
        <v>1873</v>
      </c>
    </row>
    <row r="2677" spans="1:18" ht="15.75" thickBot="1" x14ac:dyDescent="0.3">
      <c r="A2677" s="235">
        <v>712</v>
      </c>
      <c r="B2677" s="258" t="s">
        <v>2751</v>
      </c>
      <c r="C2677" s="16">
        <v>100</v>
      </c>
      <c r="D2677" s="7" t="s">
        <v>59</v>
      </c>
      <c r="E2677" s="25">
        <f>$G2677*C2673</f>
        <v>8</v>
      </c>
      <c r="F2677" s="3" t="s">
        <v>59</v>
      </c>
      <c r="G2677" s="17">
        <v>0.8</v>
      </c>
      <c r="H2677" s="3" t="s">
        <v>59</v>
      </c>
      <c r="I2677" s="64">
        <f>E2677*C2674</f>
        <v>1600</v>
      </c>
      <c r="J2677" s="65" t="s">
        <v>61</v>
      </c>
      <c r="K2677" s="8">
        <f>I2677/C2677</f>
        <v>16</v>
      </c>
      <c r="N2677" t="s">
        <v>1682</v>
      </c>
      <c r="O2677" t="s">
        <v>2807</v>
      </c>
      <c r="R2677">
        <v>1874</v>
      </c>
    </row>
    <row r="2678" spans="1:18" ht="16.5" thickTop="1" thickBot="1" x14ac:dyDescent="0.3">
      <c r="A2678" s="235">
        <v>713</v>
      </c>
      <c r="B2678" s="258" t="s">
        <v>2753</v>
      </c>
      <c r="C2678" s="16">
        <v>100</v>
      </c>
      <c r="D2678" s="7" t="s">
        <v>59</v>
      </c>
      <c r="E2678" s="25">
        <f>$G2678*C2673</f>
        <v>8</v>
      </c>
      <c r="F2678" s="3" t="s">
        <v>59</v>
      </c>
      <c r="G2678" s="17">
        <v>0.8</v>
      </c>
      <c r="H2678" s="3" t="s">
        <v>59</v>
      </c>
      <c r="I2678" s="66">
        <f>E2678*C2674</f>
        <v>1600</v>
      </c>
      <c r="J2678" s="10" t="s">
        <v>61</v>
      </c>
      <c r="K2678" s="8">
        <f>I2678/C2678</f>
        <v>16</v>
      </c>
      <c r="N2678" t="s">
        <v>1682</v>
      </c>
      <c r="O2678" t="s">
        <v>2807</v>
      </c>
      <c r="R2678">
        <v>1875</v>
      </c>
    </row>
    <row r="2679" spans="1:18" ht="16.5" thickTop="1" thickBot="1" x14ac:dyDescent="0.3">
      <c r="A2679" s="1">
        <v>714</v>
      </c>
      <c r="B2679" s="78" t="s">
        <v>2755</v>
      </c>
      <c r="C2679" s="14">
        <v>100</v>
      </c>
      <c r="D2679" s="7" t="s">
        <v>59</v>
      </c>
      <c r="E2679" s="26">
        <f>$G2679*C2673</f>
        <v>1</v>
      </c>
      <c r="F2679" s="3" t="s">
        <v>59</v>
      </c>
      <c r="G2679" s="9">
        <v>0.1</v>
      </c>
      <c r="H2679" s="3" t="s">
        <v>59</v>
      </c>
      <c r="I2679" s="67">
        <f>E2679*C2674</f>
        <v>200</v>
      </c>
      <c r="J2679" s="60" t="s">
        <v>61</v>
      </c>
      <c r="K2679" s="15">
        <f>I2679/C2679</f>
        <v>2</v>
      </c>
      <c r="N2679" t="s">
        <v>1682</v>
      </c>
      <c r="O2679" t="s">
        <v>2807</v>
      </c>
      <c r="R2679">
        <v>1876</v>
      </c>
    </row>
    <row r="2680" spans="1:18" ht="15.75" thickTop="1" x14ac:dyDescent="0.25">
      <c r="B2680" t="s">
        <v>180</v>
      </c>
      <c r="D2680" s="7"/>
      <c r="E2680" s="7"/>
      <c r="F2680" s="7"/>
      <c r="G2680" s="7"/>
      <c r="H2680" s="7"/>
      <c r="I2680" s="31"/>
      <c r="J2680" s="6"/>
      <c r="K2680" s="8">
        <f>C2674-SUM(K2677:K2679)</f>
        <v>166</v>
      </c>
      <c r="N2680" t="s">
        <v>1682</v>
      </c>
      <c r="O2680" t="s">
        <v>2807</v>
      </c>
      <c r="R2680">
        <v>1877</v>
      </c>
    </row>
    <row r="2681" spans="1:18" s="13" customFormat="1" ht="13.5" thickBot="1" x14ac:dyDescent="0.25">
      <c r="N2681" s="13" t="s">
        <v>1682</v>
      </c>
      <c r="O2681" s="13" t="s">
        <v>2807</v>
      </c>
      <c r="R2681" s="13">
        <v>1878</v>
      </c>
    </row>
    <row r="2682" spans="1:18" ht="17.25" thickTop="1" thickBot="1" x14ac:dyDescent="0.3">
      <c r="A2682" s="303">
        <v>230</v>
      </c>
      <c r="B2682" s="30" t="s">
        <v>2672</v>
      </c>
      <c r="G2682" t="s">
        <v>333</v>
      </c>
      <c r="J2682" s="33">
        <v>25</v>
      </c>
      <c r="K2682" t="s">
        <v>334</v>
      </c>
      <c r="L2682" s="79">
        <f>J2682/C2683</f>
        <v>2.5</v>
      </c>
      <c r="N2682" s="24" t="s">
        <v>2675</v>
      </c>
      <c r="O2682" t="s">
        <v>2807</v>
      </c>
      <c r="R2682">
        <v>1879</v>
      </c>
    </row>
    <row r="2683" spans="1:18" ht="16.5" thickTop="1" thickBot="1" x14ac:dyDescent="0.25">
      <c r="A2683" s="1">
        <f>A2682</f>
        <v>230</v>
      </c>
      <c r="B2683" s="27" t="s">
        <v>2673</v>
      </c>
      <c r="C2683" s="35">
        <v>10</v>
      </c>
      <c r="D2683" t="s">
        <v>63</v>
      </c>
      <c r="G2683" t="s">
        <v>332</v>
      </c>
      <c r="J2683">
        <f>C2684/(J2682/C2683)</f>
        <v>40</v>
      </c>
      <c r="K2683" s="11"/>
      <c r="N2683" t="s">
        <v>2675</v>
      </c>
      <c r="O2683" t="s">
        <v>2807</v>
      </c>
      <c r="R2683">
        <v>1880</v>
      </c>
    </row>
    <row r="2684" spans="1:18" ht="14.25" thickTop="1" thickBot="1" x14ac:dyDescent="0.25">
      <c r="B2684" t="s">
        <v>55</v>
      </c>
      <c r="C2684" s="9">
        <v>100</v>
      </c>
      <c r="D2684" t="s">
        <v>334</v>
      </c>
      <c r="K2684" s="12"/>
      <c r="N2684" t="s">
        <v>2675</v>
      </c>
      <c r="O2684" t="s">
        <v>2807</v>
      </c>
      <c r="R2684">
        <v>1881</v>
      </c>
    </row>
    <row r="2685" spans="1:18" ht="13.5" thickTop="1" x14ac:dyDescent="0.2">
      <c r="N2685" t="s">
        <v>2675</v>
      </c>
      <c r="O2685" t="s">
        <v>2807</v>
      </c>
      <c r="R2685">
        <v>1882</v>
      </c>
    </row>
    <row r="2686" spans="1:18" x14ac:dyDescent="0.2">
      <c r="C2686" s="487" t="s">
        <v>284</v>
      </c>
      <c r="D2686" s="488"/>
      <c r="E2686" s="489" t="s">
        <v>285</v>
      </c>
      <c r="F2686" s="487"/>
      <c r="G2686" s="490" t="s">
        <v>286</v>
      </c>
      <c r="H2686" s="491"/>
      <c r="I2686" s="20" t="s">
        <v>287</v>
      </c>
      <c r="J2686" s="21"/>
      <c r="K2686" s="39" t="s">
        <v>288</v>
      </c>
      <c r="N2686" t="s">
        <v>2675</v>
      </c>
      <c r="O2686" t="s">
        <v>2807</v>
      </c>
      <c r="R2686">
        <v>1883</v>
      </c>
    </row>
    <row r="2687" spans="1:18" ht="15.75" thickBot="1" x14ac:dyDescent="0.3">
      <c r="A2687" s="90">
        <v>697</v>
      </c>
      <c r="B2687" s="24" t="s">
        <v>2674</v>
      </c>
      <c r="C2687" s="16">
        <v>100</v>
      </c>
      <c r="D2687" s="7" t="s">
        <v>179</v>
      </c>
      <c r="E2687" s="37">
        <f>G2687*C2683</f>
        <v>1</v>
      </c>
      <c r="F2687" s="3" t="s">
        <v>179</v>
      </c>
      <c r="G2687" s="36">
        <v>0.1</v>
      </c>
      <c r="H2687" s="3" t="s">
        <v>179</v>
      </c>
      <c r="I2687" s="23">
        <f>E2687*C2684</f>
        <v>100</v>
      </c>
      <c r="J2687" s="10" t="s">
        <v>61</v>
      </c>
      <c r="K2687" s="15">
        <f t="shared" ref="K2687:K2690" si="54">I2687/C2687</f>
        <v>1</v>
      </c>
      <c r="N2687" t="s">
        <v>2675</v>
      </c>
      <c r="O2687" t="s">
        <v>2807</v>
      </c>
      <c r="R2687">
        <v>1884</v>
      </c>
    </row>
    <row r="2688" spans="1:18" ht="16.5" thickTop="1" thickBot="1" x14ac:dyDescent="0.3">
      <c r="B2688" s="24"/>
      <c r="C2688" s="16">
        <v>200</v>
      </c>
      <c r="D2688" s="7" t="s">
        <v>179</v>
      </c>
      <c r="E2688" s="37">
        <f>G2688*C2683</f>
        <v>0</v>
      </c>
      <c r="F2688" s="3" t="s">
        <v>179</v>
      </c>
      <c r="G2688" s="36">
        <v>0</v>
      </c>
      <c r="H2688" s="3" t="s">
        <v>179</v>
      </c>
      <c r="I2688" s="23">
        <f>E2688*C2684</f>
        <v>0</v>
      </c>
      <c r="J2688" s="10" t="s">
        <v>61</v>
      </c>
      <c r="K2688" s="15">
        <f t="shared" si="54"/>
        <v>0</v>
      </c>
      <c r="N2688" t="s">
        <v>2675</v>
      </c>
      <c r="O2688" t="s">
        <v>2807</v>
      </c>
      <c r="R2688">
        <v>1885</v>
      </c>
    </row>
    <row r="2689" spans="1:19" ht="16.5" thickTop="1" thickBot="1" x14ac:dyDescent="0.3">
      <c r="A2689" s="235">
        <v>667</v>
      </c>
      <c r="B2689" s="258" t="s">
        <v>983</v>
      </c>
      <c r="C2689" s="16">
        <v>100</v>
      </c>
      <c r="D2689" s="7" t="s">
        <v>179</v>
      </c>
      <c r="E2689" s="37">
        <f>G2689*C2683</f>
        <v>8</v>
      </c>
      <c r="F2689" s="3" t="s">
        <v>179</v>
      </c>
      <c r="G2689" s="36">
        <v>0.8</v>
      </c>
      <c r="H2689" s="3" t="s">
        <v>179</v>
      </c>
      <c r="I2689" s="23">
        <f>E2689*C2684</f>
        <v>800</v>
      </c>
      <c r="J2689" s="10" t="s">
        <v>61</v>
      </c>
      <c r="K2689" s="15">
        <f t="shared" si="54"/>
        <v>8</v>
      </c>
      <c r="N2689" t="s">
        <v>2675</v>
      </c>
      <c r="O2689" t="s">
        <v>2807</v>
      </c>
      <c r="R2689">
        <v>1886</v>
      </c>
    </row>
    <row r="2690" spans="1:19" ht="16.5" thickTop="1" thickBot="1" x14ac:dyDescent="0.3">
      <c r="A2690" s="235">
        <v>668</v>
      </c>
      <c r="B2690" s="258" t="s">
        <v>984</v>
      </c>
      <c r="C2690" s="16">
        <v>100</v>
      </c>
      <c r="D2690" s="7" t="s">
        <v>179</v>
      </c>
      <c r="E2690" s="37">
        <f>G2690*C2683</f>
        <v>8</v>
      </c>
      <c r="F2690" s="3" t="s">
        <v>179</v>
      </c>
      <c r="G2690" s="36">
        <v>0.8</v>
      </c>
      <c r="H2690" s="3" t="s">
        <v>179</v>
      </c>
      <c r="I2690" s="23">
        <f>E2690*C2684</f>
        <v>800</v>
      </c>
      <c r="J2690" s="10" t="s">
        <v>61</v>
      </c>
      <c r="K2690" s="15">
        <f t="shared" si="54"/>
        <v>8</v>
      </c>
      <c r="N2690" t="s">
        <v>2675</v>
      </c>
      <c r="O2690" t="s">
        <v>2807</v>
      </c>
      <c r="R2690">
        <v>1887</v>
      </c>
      <c r="S2690" s="7"/>
    </row>
    <row r="2691" spans="1:19" ht="15.75" thickTop="1" x14ac:dyDescent="0.25">
      <c r="B2691" t="s">
        <v>180</v>
      </c>
      <c r="D2691" s="3"/>
      <c r="F2691" s="3"/>
      <c r="H2691" s="3"/>
      <c r="I2691" s="2"/>
      <c r="J2691" s="6"/>
      <c r="K2691" s="8">
        <f>C2684-SUM(K2687:K2690)</f>
        <v>83</v>
      </c>
      <c r="N2691" t="s">
        <v>2675</v>
      </c>
      <c r="O2691" t="s">
        <v>2807</v>
      </c>
      <c r="R2691">
        <v>1888</v>
      </c>
    </row>
    <row r="2692" spans="1:19" s="13" customFormat="1" ht="10.5" customHeight="1" thickBot="1" x14ac:dyDescent="0.25">
      <c r="N2692" s="13" t="s">
        <v>2675</v>
      </c>
      <c r="O2692" s="13" t="s">
        <v>2807</v>
      </c>
      <c r="R2692" s="13">
        <v>1889</v>
      </c>
    </row>
    <row r="2693" spans="1:19" ht="17.25" thickTop="1" thickBot="1" x14ac:dyDescent="0.3">
      <c r="A2693" s="303">
        <v>235</v>
      </c>
      <c r="B2693" s="30"/>
      <c r="G2693" t="s">
        <v>333</v>
      </c>
      <c r="J2693" s="33">
        <v>20</v>
      </c>
      <c r="K2693" t="s">
        <v>334</v>
      </c>
      <c r="L2693" s="79">
        <f>J2693/C2694</f>
        <v>2</v>
      </c>
      <c r="N2693" s="24" t="s">
        <v>2675</v>
      </c>
      <c r="O2693" t="s">
        <v>2807</v>
      </c>
      <c r="R2693">
        <v>1890</v>
      </c>
    </row>
    <row r="2694" spans="1:19" ht="16.5" thickTop="1" thickBot="1" x14ac:dyDescent="0.25">
      <c r="A2694" s="1">
        <f>A2693</f>
        <v>235</v>
      </c>
      <c r="B2694" s="27" t="s">
        <v>2893</v>
      </c>
      <c r="C2694" s="35">
        <v>10</v>
      </c>
      <c r="D2694" t="s">
        <v>63</v>
      </c>
      <c r="G2694" t="s">
        <v>332</v>
      </c>
      <c r="J2694">
        <f>C2695/(J2693/C2694)</f>
        <v>50</v>
      </c>
      <c r="K2694" s="11"/>
      <c r="N2694" t="s">
        <v>2675</v>
      </c>
      <c r="O2694" t="s">
        <v>2807</v>
      </c>
      <c r="R2694">
        <v>1891</v>
      </c>
    </row>
    <row r="2695" spans="1:19" ht="14.25" thickTop="1" thickBot="1" x14ac:dyDescent="0.25">
      <c r="B2695" t="s">
        <v>55</v>
      </c>
      <c r="C2695" s="9">
        <v>100</v>
      </c>
      <c r="D2695" t="s">
        <v>334</v>
      </c>
      <c r="K2695" s="12"/>
      <c r="N2695" t="s">
        <v>2675</v>
      </c>
      <c r="O2695" t="s">
        <v>2807</v>
      </c>
      <c r="R2695">
        <v>1892</v>
      </c>
    </row>
    <row r="2696" spans="1:19" ht="6.75" customHeight="1" thickTop="1" x14ac:dyDescent="0.2">
      <c r="N2696" t="s">
        <v>2675</v>
      </c>
      <c r="O2696" t="s">
        <v>2807</v>
      </c>
      <c r="R2696">
        <v>1893</v>
      </c>
    </row>
    <row r="2697" spans="1:19" ht="27" customHeight="1" x14ac:dyDescent="0.2">
      <c r="C2697" s="487" t="s">
        <v>284</v>
      </c>
      <c r="D2697" s="488"/>
      <c r="E2697" s="489" t="s">
        <v>285</v>
      </c>
      <c r="F2697" s="487"/>
      <c r="G2697" s="490" t="s">
        <v>286</v>
      </c>
      <c r="H2697" s="491"/>
      <c r="I2697" s="20" t="s">
        <v>287</v>
      </c>
      <c r="J2697" s="21"/>
      <c r="K2697" s="39" t="s">
        <v>288</v>
      </c>
      <c r="N2697" t="s">
        <v>2675</v>
      </c>
      <c r="O2697" t="s">
        <v>2807</v>
      </c>
      <c r="R2697">
        <v>1894</v>
      </c>
    </row>
    <row r="2698" spans="1:19" ht="15.75" thickBot="1" x14ac:dyDescent="0.3">
      <c r="A2698" s="90">
        <v>697</v>
      </c>
      <c r="B2698" s="24" t="s">
        <v>2790</v>
      </c>
      <c r="C2698" s="16">
        <v>100</v>
      </c>
      <c r="D2698" s="7" t="s">
        <v>179</v>
      </c>
      <c r="E2698" s="37">
        <f>G2698*C2694</f>
        <v>8</v>
      </c>
      <c r="F2698" s="3" t="s">
        <v>179</v>
      </c>
      <c r="G2698" s="36">
        <v>0.8</v>
      </c>
      <c r="H2698" s="3" t="s">
        <v>179</v>
      </c>
      <c r="I2698" s="23">
        <f>E2698*C2695</f>
        <v>800</v>
      </c>
      <c r="J2698" s="10" t="s">
        <v>61</v>
      </c>
      <c r="K2698" s="15">
        <f t="shared" ref="K2698:K2701" si="55">I2698/C2698</f>
        <v>8</v>
      </c>
      <c r="N2698" t="s">
        <v>2675</v>
      </c>
      <c r="O2698" t="s">
        <v>2807</v>
      </c>
      <c r="R2698">
        <v>1895</v>
      </c>
    </row>
    <row r="2699" spans="1:19" ht="16.5" thickTop="1" thickBot="1" x14ac:dyDescent="0.3">
      <c r="B2699" s="24"/>
      <c r="C2699" s="16">
        <v>200</v>
      </c>
      <c r="D2699" s="7" t="s">
        <v>179</v>
      </c>
      <c r="E2699" s="37">
        <f>G2699*C2694</f>
        <v>0</v>
      </c>
      <c r="F2699" s="3" t="s">
        <v>179</v>
      </c>
      <c r="G2699" s="36">
        <v>0</v>
      </c>
      <c r="H2699" s="3" t="s">
        <v>179</v>
      </c>
      <c r="I2699" s="23">
        <f>E2699*C2695</f>
        <v>0</v>
      </c>
      <c r="J2699" s="10" t="s">
        <v>61</v>
      </c>
      <c r="K2699" s="15">
        <f t="shared" si="55"/>
        <v>0</v>
      </c>
      <c r="N2699" t="s">
        <v>2675</v>
      </c>
      <c r="O2699" t="s">
        <v>2807</v>
      </c>
      <c r="R2699">
        <v>1896</v>
      </c>
    </row>
    <row r="2700" spans="1:19" ht="16.5" thickTop="1" thickBot="1" x14ac:dyDescent="0.3">
      <c r="A2700" s="235">
        <v>667</v>
      </c>
      <c r="B2700" s="258" t="s">
        <v>983</v>
      </c>
      <c r="C2700" s="16">
        <v>100</v>
      </c>
      <c r="D2700" s="7" t="s">
        <v>179</v>
      </c>
      <c r="E2700" s="37">
        <f>G2700*C2694</f>
        <v>0</v>
      </c>
      <c r="F2700" s="3" t="s">
        <v>179</v>
      </c>
      <c r="G2700" s="36">
        <v>0</v>
      </c>
      <c r="H2700" s="3" t="s">
        <v>179</v>
      </c>
      <c r="I2700" s="23">
        <f>E2700*C2695</f>
        <v>0</v>
      </c>
      <c r="J2700" s="10" t="s">
        <v>61</v>
      </c>
      <c r="K2700" s="15">
        <f t="shared" si="55"/>
        <v>0</v>
      </c>
      <c r="N2700" t="s">
        <v>2675</v>
      </c>
      <c r="O2700" t="s">
        <v>2807</v>
      </c>
      <c r="R2700">
        <v>1897</v>
      </c>
    </row>
    <row r="2701" spans="1:19" ht="16.5" thickTop="1" thickBot="1" x14ac:dyDescent="0.3">
      <c r="A2701" s="235">
        <v>668</v>
      </c>
      <c r="B2701" s="258" t="s">
        <v>984</v>
      </c>
      <c r="C2701" s="16">
        <v>100</v>
      </c>
      <c r="D2701" s="7" t="s">
        <v>179</v>
      </c>
      <c r="E2701" s="37">
        <f>G2701*C2694</f>
        <v>8</v>
      </c>
      <c r="F2701" s="3" t="s">
        <v>179</v>
      </c>
      <c r="G2701" s="36">
        <v>0.8</v>
      </c>
      <c r="H2701" s="3" t="s">
        <v>179</v>
      </c>
      <c r="I2701" s="23">
        <f>E2701*C2695</f>
        <v>800</v>
      </c>
      <c r="J2701" s="10" t="s">
        <v>61</v>
      </c>
      <c r="K2701" s="15">
        <f t="shared" si="55"/>
        <v>8</v>
      </c>
      <c r="N2701" t="s">
        <v>2675</v>
      </c>
      <c r="O2701" t="s">
        <v>2807</v>
      </c>
      <c r="R2701">
        <v>1898</v>
      </c>
    </row>
    <row r="2702" spans="1:19" ht="15.75" thickTop="1" x14ac:dyDescent="0.25">
      <c r="B2702" t="s">
        <v>180</v>
      </c>
      <c r="D2702" s="7"/>
      <c r="E2702" s="7"/>
      <c r="F2702" s="7"/>
      <c r="G2702" s="7"/>
      <c r="H2702" s="7"/>
      <c r="I2702" s="31"/>
      <c r="J2702" s="6"/>
      <c r="K2702" s="8">
        <f>C2695-SUM(K2698:K2701)</f>
        <v>84</v>
      </c>
      <c r="N2702" t="s">
        <v>2675</v>
      </c>
      <c r="O2702" t="s">
        <v>2807</v>
      </c>
      <c r="R2702">
        <v>1899</v>
      </c>
    </row>
    <row r="2703" spans="1:19" ht="4.5" customHeight="1" thickBot="1" x14ac:dyDescent="0.25">
      <c r="A2703" s="13"/>
      <c r="B2703" s="13"/>
      <c r="C2703" s="13"/>
      <c r="D2703" s="13"/>
      <c r="E2703" s="13"/>
      <c r="F2703" s="13"/>
      <c r="G2703" s="13"/>
      <c r="H2703" s="13"/>
      <c r="I2703" s="13"/>
      <c r="J2703" s="13"/>
      <c r="K2703" s="13"/>
      <c r="L2703" s="13"/>
      <c r="M2703" s="13"/>
      <c r="N2703" s="13" t="s">
        <v>2675</v>
      </c>
      <c r="O2703" s="13" t="s">
        <v>2807</v>
      </c>
      <c r="R2703">
        <v>1900</v>
      </c>
    </row>
    <row r="2704" spans="1:19" ht="17.25" thickTop="1" thickBot="1" x14ac:dyDescent="0.3">
      <c r="A2704" s="303">
        <v>236</v>
      </c>
      <c r="B2704" s="30"/>
      <c r="G2704" t="s">
        <v>333</v>
      </c>
      <c r="J2704" s="33">
        <v>20</v>
      </c>
      <c r="K2704" t="s">
        <v>334</v>
      </c>
      <c r="L2704" s="79">
        <f>J2704/C2705</f>
        <v>2</v>
      </c>
      <c r="N2704" s="24" t="s">
        <v>2675</v>
      </c>
      <c r="O2704" t="s">
        <v>2807</v>
      </c>
      <c r="R2704">
        <v>1901</v>
      </c>
    </row>
    <row r="2705" spans="1:18" ht="16.5" thickTop="1" thickBot="1" x14ac:dyDescent="0.25">
      <c r="A2705" s="1">
        <f>A2704</f>
        <v>236</v>
      </c>
      <c r="B2705" s="27" t="s">
        <v>2894</v>
      </c>
      <c r="C2705" s="35">
        <v>10</v>
      </c>
      <c r="D2705" t="s">
        <v>63</v>
      </c>
      <c r="G2705" t="s">
        <v>332</v>
      </c>
      <c r="J2705">
        <f>C2706/(J2704/C2705)</f>
        <v>100</v>
      </c>
      <c r="K2705" s="11"/>
      <c r="N2705" t="s">
        <v>2675</v>
      </c>
      <c r="O2705" t="s">
        <v>2807</v>
      </c>
      <c r="R2705">
        <v>1902</v>
      </c>
    </row>
    <row r="2706" spans="1:18" ht="14.25" thickTop="1" thickBot="1" x14ac:dyDescent="0.25">
      <c r="B2706" t="s">
        <v>55</v>
      </c>
      <c r="C2706" s="9">
        <v>200</v>
      </c>
      <c r="D2706" t="s">
        <v>334</v>
      </c>
      <c r="K2706" s="12"/>
      <c r="N2706" t="s">
        <v>2675</v>
      </c>
      <c r="O2706" t="s">
        <v>2807</v>
      </c>
      <c r="R2706">
        <v>1903</v>
      </c>
    </row>
    <row r="2707" spans="1:18" ht="4.5" customHeight="1" thickTop="1" x14ac:dyDescent="0.2">
      <c r="N2707" t="s">
        <v>2675</v>
      </c>
      <c r="O2707" t="s">
        <v>2807</v>
      </c>
      <c r="R2707">
        <v>1904</v>
      </c>
    </row>
    <row r="2708" spans="1:18" ht="25.5" customHeight="1" x14ac:dyDescent="0.2">
      <c r="C2708" s="487" t="s">
        <v>284</v>
      </c>
      <c r="D2708" s="488"/>
      <c r="E2708" s="489" t="s">
        <v>285</v>
      </c>
      <c r="F2708" s="487"/>
      <c r="G2708" s="490" t="s">
        <v>286</v>
      </c>
      <c r="H2708" s="491"/>
      <c r="I2708" s="20" t="s">
        <v>287</v>
      </c>
      <c r="J2708" s="21"/>
      <c r="K2708" s="39" t="s">
        <v>288</v>
      </c>
      <c r="N2708" t="s">
        <v>2675</v>
      </c>
      <c r="O2708" t="s">
        <v>2807</v>
      </c>
      <c r="R2708">
        <v>1905</v>
      </c>
    </row>
    <row r="2709" spans="1:18" ht="15.75" thickBot="1" x14ac:dyDescent="0.3">
      <c r="A2709" s="90">
        <v>697</v>
      </c>
      <c r="B2709" s="24" t="s">
        <v>2790</v>
      </c>
      <c r="C2709" s="16">
        <v>100</v>
      </c>
      <c r="D2709" s="7" t="s">
        <v>179</v>
      </c>
      <c r="E2709" s="37">
        <f>G2709*C2705</f>
        <v>0</v>
      </c>
      <c r="F2709" s="3" t="s">
        <v>179</v>
      </c>
      <c r="G2709" s="36">
        <v>0</v>
      </c>
      <c r="H2709" s="3" t="s">
        <v>179</v>
      </c>
      <c r="I2709" s="23">
        <f>E2709*C2706</f>
        <v>0</v>
      </c>
      <c r="J2709" s="10" t="s">
        <v>61</v>
      </c>
      <c r="K2709" s="15">
        <f t="shared" ref="K2709:K2712" si="56">I2709/C2709</f>
        <v>0</v>
      </c>
      <c r="N2709" t="s">
        <v>2675</v>
      </c>
      <c r="O2709" t="s">
        <v>2807</v>
      </c>
      <c r="R2709">
        <v>1906</v>
      </c>
    </row>
    <row r="2710" spans="1:18" ht="16.5" thickTop="1" thickBot="1" x14ac:dyDescent="0.3">
      <c r="B2710" s="24"/>
      <c r="C2710" s="16">
        <v>200</v>
      </c>
      <c r="D2710" s="7" t="s">
        <v>179</v>
      </c>
      <c r="E2710" s="37">
        <f>G2710*C2705</f>
        <v>0</v>
      </c>
      <c r="F2710" s="3" t="s">
        <v>179</v>
      </c>
      <c r="G2710" s="36">
        <v>0</v>
      </c>
      <c r="H2710" s="3" t="s">
        <v>179</v>
      </c>
      <c r="I2710" s="23">
        <f>E2710*C2706</f>
        <v>0</v>
      </c>
      <c r="J2710" s="10" t="s">
        <v>61</v>
      </c>
      <c r="K2710" s="15">
        <f t="shared" si="56"/>
        <v>0</v>
      </c>
      <c r="N2710" t="s">
        <v>2675</v>
      </c>
      <c r="O2710" t="s">
        <v>2807</v>
      </c>
      <c r="R2710">
        <v>1907</v>
      </c>
    </row>
    <row r="2711" spans="1:18" ht="16.5" thickTop="1" thickBot="1" x14ac:dyDescent="0.3">
      <c r="A2711" s="235">
        <v>667</v>
      </c>
      <c r="B2711" s="258" t="s">
        <v>983</v>
      </c>
      <c r="C2711" s="16">
        <v>100</v>
      </c>
      <c r="D2711" s="7" t="s">
        <v>179</v>
      </c>
      <c r="E2711" s="37">
        <f>G2711*C2705</f>
        <v>8</v>
      </c>
      <c r="F2711" s="3" t="s">
        <v>179</v>
      </c>
      <c r="G2711" s="36">
        <v>0.8</v>
      </c>
      <c r="H2711" s="3" t="s">
        <v>179</v>
      </c>
      <c r="I2711" s="23">
        <f>E2711*C2706</f>
        <v>1600</v>
      </c>
      <c r="J2711" s="10" t="s">
        <v>61</v>
      </c>
      <c r="K2711" s="15">
        <f t="shared" si="56"/>
        <v>16</v>
      </c>
      <c r="L2711" s="45">
        <v>818</v>
      </c>
      <c r="N2711" t="s">
        <v>2675</v>
      </c>
      <c r="O2711" t="s">
        <v>2807</v>
      </c>
      <c r="R2711">
        <v>1908</v>
      </c>
    </row>
    <row r="2712" spans="1:18" ht="16.5" thickTop="1" thickBot="1" x14ac:dyDescent="0.3">
      <c r="A2712" s="235">
        <v>668</v>
      </c>
      <c r="B2712" s="258" t="s">
        <v>984</v>
      </c>
      <c r="C2712" s="16">
        <v>100</v>
      </c>
      <c r="D2712" s="7" t="s">
        <v>179</v>
      </c>
      <c r="E2712" s="37">
        <f>G2712*C2705</f>
        <v>8</v>
      </c>
      <c r="F2712" s="3" t="s">
        <v>179</v>
      </c>
      <c r="G2712" s="36">
        <v>0.8</v>
      </c>
      <c r="H2712" s="3" t="s">
        <v>179</v>
      </c>
      <c r="I2712" s="23">
        <f>E2712*C2706</f>
        <v>1600</v>
      </c>
      <c r="J2712" s="10" t="s">
        <v>61</v>
      </c>
      <c r="K2712" s="15">
        <f t="shared" si="56"/>
        <v>16</v>
      </c>
      <c r="L2712" s="45">
        <v>819</v>
      </c>
      <c r="N2712" t="s">
        <v>2675</v>
      </c>
      <c r="O2712" t="s">
        <v>2807</v>
      </c>
      <c r="R2712">
        <v>1909</v>
      </c>
    </row>
    <row r="2713" spans="1:18" ht="15.75" thickTop="1" x14ac:dyDescent="0.25">
      <c r="B2713" t="s">
        <v>180</v>
      </c>
      <c r="D2713" s="7"/>
      <c r="E2713" s="7"/>
      <c r="F2713" s="7"/>
      <c r="G2713" s="7"/>
      <c r="H2713" s="7"/>
      <c r="I2713" s="31"/>
      <c r="J2713" s="6"/>
      <c r="K2713" s="8">
        <f>C2706-SUM(K2709:K2712)</f>
        <v>168</v>
      </c>
      <c r="N2713" t="s">
        <v>2675</v>
      </c>
      <c r="O2713" t="s">
        <v>2807</v>
      </c>
      <c r="R2713">
        <v>1910</v>
      </c>
    </row>
    <row r="2714" spans="1:18" ht="6" customHeight="1" thickBot="1" x14ac:dyDescent="0.25">
      <c r="A2714" s="13"/>
      <c r="B2714" s="13"/>
      <c r="C2714" s="13"/>
      <c r="D2714" s="13"/>
      <c r="E2714" s="13"/>
      <c r="F2714" s="13"/>
      <c r="G2714" s="13"/>
      <c r="H2714" s="13"/>
      <c r="I2714" s="13"/>
      <c r="J2714" s="13"/>
      <c r="K2714" s="13"/>
      <c r="L2714" s="13"/>
      <c r="M2714" s="13"/>
      <c r="N2714" s="13" t="s">
        <v>2675</v>
      </c>
      <c r="O2714" s="13" t="s">
        <v>2807</v>
      </c>
      <c r="R2714">
        <v>1911</v>
      </c>
    </row>
    <row r="2715" spans="1:18" ht="17.25" thickTop="1" thickBot="1" x14ac:dyDescent="0.3">
      <c r="A2715" s="303">
        <v>1001</v>
      </c>
      <c r="B2715" s="30" t="s">
        <v>2808</v>
      </c>
      <c r="G2715" t="s">
        <v>333</v>
      </c>
      <c r="J2715" s="33">
        <v>20</v>
      </c>
      <c r="K2715" t="s">
        <v>334</v>
      </c>
      <c r="L2715" s="79">
        <f>J2715/C2716</f>
        <v>2</v>
      </c>
      <c r="N2715" s="24" t="s">
        <v>2675</v>
      </c>
      <c r="O2715" t="s">
        <v>2807</v>
      </c>
      <c r="R2715">
        <v>1912</v>
      </c>
    </row>
    <row r="2716" spans="1:18" ht="16.5" thickTop="1" thickBot="1" x14ac:dyDescent="0.25">
      <c r="A2716" s="1">
        <f>A2715</f>
        <v>1001</v>
      </c>
      <c r="B2716" s="27" t="s">
        <v>2809</v>
      </c>
      <c r="C2716" s="35">
        <v>10</v>
      </c>
      <c r="D2716" t="s">
        <v>63</v>
      </c>
      <c r="G2716" t="s">
        <v>332</v>
      </c>
      <c r="J2716">
        <f>C2717/(J2715/C2716)</f>
        <v>50</v>
      </c>
      <c r="K2716" s="11"/>
      <c r="N2716" t="s">
        <v>2675</v>
      </c>
      <c r="O2716" t="s">
        <v>2807</v>
      </c>
      <c r="R2716">
        <v>1913</v>
      </c>
    </row>
    <row r="2717" spans="1:18" ht="14.25" thickTop="1" thickBot="1" x14ac:dyDescent="0.25">
      <c r="B2717" t="s">
        <v>55</v>
      </c>
      <c r="C2717" s="9">
        <v>100</v>
      </c>
      <c r="D2717" t="s">
        <v>334</v>
      </c>
      <c r="E2717">
        <v>70</v>
      </c>
      <c r="F2717" t="s">
        <v>334</v>
      </c>
      <c r="K2717" s="12"/>
      <c r="N2717" t="s">
        <v>2675</v>
      </c>
      <c r="O2717" t="s">
        <v>2807</v>
      </c>
      <c r="R2717">
        <v>1914</v>
      </c>
    </row>
    <row r="2718" spans="1:18" ht="6" customHeight="1" thickTop="1" x14ac:dyDescent="0.2">
      <c r="N2718" t="s">
        <v>2675</v>
      </c>
      <c r="O2718" t="s">
        <v>2807</v>
      </c>
      <c r="R2718">
        <v>1915</v>
      </c>
    </row>
    <row r="2719" spans="1:18" ht="25.5" customHeight="1" x14ac:dyDescent="0.2">
      <c r="C2719" s="500" t="s">
        <v>284</v>
      </c>
      <c r="D2719" s="500"/>
      <c r="E2719" s="501" t="s">
        <v>285</v>
      </c>
      <c r="F2719" s="500"/>
      <c r="G2719" s="502" t="s">
        <v>286</v>
      </c>
      <c r="H2719" s="502"/>
      <c r="I2719" s="20" t="s">
        <v>287</v>
      </c>
      <c r="J2719" s="21"/>
      <c r="K2719" s="39" t="s">
        <v>288</v>
      </c>
      <c r="N2719" t="s">
        <v>2675</v>
      </c>
      <c r="O2719" t="s">
        <v>2807</v>
      </c>
      <c r="R2719">
        <v>1916</v>
      </c>
    </row>
    <row r="2720" spans="1:18" ht="15.75" thickBot="1" x14ac:dyDescent="0.3">
      <c r="A2720" s="90">
        <v>235</v>
      </c>
      <c r="B2720" s="24" t="s">
        <v>2893</v>
      </c>
      <c r="C2720" s="16">
        <v>10</v>
      </c>
      <c r="D2720" s="7" t="s">
        <v>63</v>
      </c>
      <c r="E2720" s="37">
        <f>G2720*C2716</f>
        <v>1</v>
      </c>
      <c r="F2720" s="3" t="s">
        <v>63</v>
      </c>
      <c r="G2720" s="36">
        <v>0.1</v>
      </c>
      <c r="H2720" s="3" t="s">
        <v>63</v>
      </c>
      <c r="I2720" s="23">
        <f>E2720*C2717</f>
        <v>100</v>
      </c>
      <c r="J2720" s="10" t="s">
        <v>61</v>
      </c>
      <c r="K2720" s="15">
        <f t="shared" ref="K2720:K2723" si="57">I2720/C2720</f>
        <v>10</v>
      </c>
      <c r="N2720" t="s">
        <v>2675</v>
      </c>
      <c r="O2720" t="s">
        <v>2807</v>
      </c>
      <c r="R2720">
        <v>1917</v>
      </c>
    </row>
    <row r="2721" spans="1:18" ht="16.5" thickTop="1" thickBot="1" x14ac:dyDescent="0.3">
      <c r="B2721" s="24"/>
      <c r="C2721" s="16">
        <v>10</v>
      </c>
      <c r="D2721" s="7" t="s">
        <v>63</v>
      </c>
      <c r="E2721" s="37">
        <f>G2721*C2716</f>
        <v>0</v>
      </c>
      <c r="F2721" s="3" t="s">
        <v>63</v>
      </c>
      <c r="G2721" s="36">
        <v>0</v>
      </c>
      <c r="H2721" s="3" t="s">
        <v>63</v>
      </c>
      <c r="I2721" s="23">
        <f>E2721*C2717</f>
        <v>0</v>
      </c>
      <c r="J2721" s="10" t="s">
        <v>61</v>
      </c>
      <c r="K2721" s="15">
        <f t="shared" si="57"/>
        <v>0</v>
      </c>
      <c r="N2721" t="s">
        <v>2675</v>
      </c>
      <c r="O2721" t="s">
        <v>2807</v>
      </c>
      <c r="R2721">
        <v>1918</v>
      </c>
    </row>
    <row r="2722" spans="1:18" ht="16.5" thickTop="1" thickBot="1" x14ac:dyDescent="0.3">
      <c r="A2722" s="235">
        <v>236</v>
      </c>
      <c r="B2722" s="258" t="s">
        <v>2894</v>
      </c>
      <c r="C2722" s="16">
        <v>10</v>
      </c>
      <c r="D2722" s="7" t="s">
        <v>63</v>
      </c>
      <c r="E2722" s="37">
        <f>G2722*C2716</f>
        <v>9</v>
      </c>
      <c r="F2722" s="3" t="s">
        <v>63</v>
      </c>
      <c r="G2722" s="36">
        <v>0.9</v>
      </c>
      <c r="H2722" s="3" t="s">
        <v>63</v>
      </c>
      <c r="I2722" s="23">
        <f>E2722*C2717</f>
        <v>900</v>
      </c>
      <c r="J2722" s="10" t="s">
        <v>61</v>
      </c>
      <c r="K2722" s="15">
        <f t="shared" si="57"/>
        <v>90</v>
      </c>
      <c r="N2722" t="s">
        <v>2675</v>
      </c>
      <c r="O2722" t="s">
        <v>2807</v>
      </c>
      <c r="R2722">
        <v>1919</v>
      </c>
    </row>
    <row r="2723" spans="1:18" ht="16.5" thickTop="1" thickBot="1" x14ac:dyDescent="0.3">
      <c r="A2723" s="235"/>
      <c r="B2723" s="258"/>
      <c r="C2723" s="16">
        <v>10</v>
      </c>
      <c r="D2723" s="7" t="s">
        <v>63</v>
      </c>
      <c r="E2723" s="37">
        <f>G2723*C2716</f>
        <v>0</v>
      </c>
      <c r="F2723" s="3" t="s">
        <v>63</v>
      </c>
      <c r="G2723" s="310">
        <v>0</v>
      </c>
      <c r="H2723" s="3" t="s">
        <v>63</v>
      </c>
      <c r="I2723" s="23">
        <f>E2723*C2717</f>
        <v>0</v>
      </c>
      <c r="J2723" s="10" t="s">
        <v>61</v>
      </c>
      <c r="K2723" s="15">
        <f t="shared" si="57"/>
        <v>0</v>
      </c>
      <c r="N2723" t="s">
        <v>2675</v>
      </c>
      <c r="O2723" t="s">
        <v>2807</v>
      </c>
      <c r="R2723">
        <v>1920</v>
      </c>
    </row>
    <row r="2724" spans="1:18" ht="16.5" thickTop="1" thickBot="1" x14ac:dyDescent="0.3">
      <c r="B2724" t="s">
        <v>180</v>
      </c>
      <c r="D2724" s="7"/>
      <c r="E2724" s="312"/>
      <c r="F2724" s="7"/>
      <c r="G2724" s="311">
        <f>SUM(G2720:G2723)</f>
        <v>1</v>
      </c>
      <c r="H2724" s="28"/>
      <c r="I2724" s="31"/>
      <c r="J2724" s="6"/>
      <c r="K2724" s="8">
        <f>C2717-SUM(K2720:K2723)</f>
        <v>0</v>
      </c>
      <c r="N2724" t="s">
        <v>2675</v>
      </c>
      <c r="O2724" t="s">
        <v>2807</v>
      </c>
      <c r="R2724">
        <v>1921</v>
      </c>
    </row>
    <row r="2725" spans="1:18" ht="6" customHeight="1" thickBot="1" x14ac:dyDescent="0.25">
      <c r="A2725" s="13"/>
      <c r="B2725" s="13"/>
      <c r="C2725" s="13"/>
      <c r="D2725" s="13"/>
      <c r="E2725" s="13"/>
      <c r="F2725" s="13"/>
      <c r="G2725" s="13"/>
      <c r="H2725" s="13"/>
      <c r="I2725" s="13"/>
      <c r="J2725" s="13"/>
      <c r="K2725" s="13"/>
      <c r="L2725" s="13"/>
      <c r="M2725" s="13"/>
      <c r="N2725" s="13" t="s">
        <v>2675</v>
      </c>
      <c r="O2725" s="13" t="s">
        <v>2807</v>
      </c>
      <c r="R2725">
        <v>1922</v>
      </c>
    </row>
    <row r="2726" spans="1:18" ht="17.25" thickTop="1" thickBot="1" x14ac:dyDescent="0.3">
      <c r="A2726" s="303">
        <v>237</v>
      </c>
      <c r="B2726" s="30"/>
      <c r="G2726" t="s">
        <v>333</v>
      </c>
      <c r="J2726" s="33">
        <v>20</v>
      </c>
      <c r="K2726" t="s">
        <v>334</v>
      </c>
      <c r="L2726" s="79">
        <f>J2726/C2727</f>
        <v>2</v>
      </c>
      <c r="N2726" s="24" t="s">
        <v>2675</v>
      </c>
      <c r="O2726" t="s">
        <v>2807</v>
      </c>
      <c r="R2726">
        <v>1923</v>
      </c>
    </row>
    <row r="2727" spans="1:18" ht="16.5" thickTop="1" thickBot="1" x14ac:dyDescent="0.25">
      <c r="A2727" s="1">
        <f>A2726</f>
        <v>237</v>
      </c>
      <c r="B2727" s="27" t="s">
        <v>2895</v>
      </c>
      <c r="C2727" s="35">
        <v>10</v>
      </c>
      <c r="D2727" t="s">
        <v>63</v>
      </c>
      <c r="G2727" t="s">
        <v>332</v>
      </c>
      <c r="J2727">
        <f>C2728/(J2726/C2727)</f>
        <v>50</v>
      </c>
      <c r="K2727" s="11"/>
      <c r="N2727" t="s">
        <v>2675</v>
      </c>
      <c r="O2727" t="s">
        <v>2807</v>
      </c>
      <c r="R2727">
        <v>1924</v>
      </c>
    </row>
    <row r="2728" spans="1:18" ht="14.25" thickTop="1" thickBot="1" x14ac:dyDescent="0.25">
      <c r="B2728" t="s">
        <v>55</v>
      </c>
      <c r="C2728" s="9">
        <v>100</v>
      </c>
      <c r="D2728" t="s">
        <v>334</v>
      </c>
      <c r="K2728" s="12"/>
      <c r="N2728" t="s">
        <v>2675</v>
      </c>
      <c r="O2728" t="s">
        <v>2807</v>
      </c>
      <c r="R2728">
        <v>1925</v>
      </c>
    </row>
    <row r="2729" spans="1:18" ht="13.5" thickTop="1" x14ac:dyDescent="0.2">
      <c r="N2729" t="s">
        <v>2675</v>
      </c>
      <c r="O2729" t="s">
        <v>2807</v>
      </c>
      <c r="R2729">
        <v>1926</v>
      </c>
    </row>
    <row r="2730" spans="1:18" ht="24.75" customHeight="1" x14ac:dyDescent="0.2">
      <c r="C2730" s="487" t="s">
        <v>284</v>
      </c>
      <c r="D2730" s="488"/>
      <c r="E2730" s="489" t="s">
        <v>285</v>
      </c>
      <c r="F2730" s="487"/>
      <c r="G2730" s="490" t="s">
        <v>286</v>
      </c>
      <c r="H2730" s="491"/>
      <c r="I2730" s="20" t="s">
        <v>287</v>
      </c>
      <c r="J2730" s="21"/>
      <c r="K2730" s="313" t="s">
        <v>288</v>
      </c>
      <c r="N2730" t="s">
        <v>2675</v>
      </c>
      <c r="O2730" t="s">
        <v>2807</v>
      </c>
      <c r="R2730">
        <v>1927</v>
      </c>
    </row>
    <row r="2731" spans="1:18" ht="15.75" thickBot="1" x14ac:dyDescent="0.3">
      <c r="A2731" s="90">
        <v>697</v>
      </c>
      <c r="B2731" s="24" t="s">
        <v>2790</v>
      </c>
      <c r="C2731" s="16">
        <v>100</v>
      </c>
      <c r="D2731" s="7" t="s">
        <v>179</v>
      </c>
      <c r="E2731" s="37">
        <f>G2731*C2727</f>
        <v>0</v>
      </c>
      <c r="F2731" s="3" t="s">
        <v>179</v>
      </c>
      <c r="G2731" s="36">
        <v>0</v>
      </c>
      <c r="H2731" s="3" t="s">
        <v>179</v>
      </c>
      <c r="I2731" s="23">
        <f>E2731*C2728</f>
        <v>0</v>
      </c>
      <c r="J2731" s="10" t="s">
        <v>61</v>
      </c>
      <c r="K2731" s="15">
        <f t="shared" ref="K2731:K2734" si="58">I2731/C2731</f>
        <v>0</v>
      </c>
      <c r="N2731" t="s">
        <v>2675</v>
      </c>
      <c r="O2731" t="s">
        <v>2807</v>
      </c>
      <c r="R2731">
        <v>1928</v>
      </c>
    </row>
    <row r="2732" spans="1:18" ht="16.5" thickTop="1" thickBot="1" x14ac:dyDescent="0.3">
      <c r="B2732" s="273" t="s">
        <v>2896</v>
      </c>
      <c r="C2732" s="16">
        <v>1000</v>
      </c>
      <c r="D2732" s="7" t="s">
        <v>179</v>
      </c>
      <c r="E2732" s="37">
        <f>G2732*C2727</f>
        <v>500</v>
      </c>
      <c r="F2732" s="3" t="s">
        <v>179</v>
      </c>
      <c r="G2732" s="36">
        <v>50</v>
      </c>
      <c r="H2732" s="3" t="s">
        <v>179</v>
      </c>
      <c r="I2732" s="23">
        <f>E2732*C2728</f>
        <v>50000</v>
      </c>
      <c r="J2732" s="10" t="s">
        <v>61</v>
      </c>
      <c r="K2732" s="15">
        <f t="shared" si="58"/>
        <v>50</v>
      </c>
      <c r="N2732" t="s">
        <v>2675</v>
      </c>
      <c r="O2732" t="s">
        <v>2807</v>
      </c>
      <c r="R2732">
        <v>1929</v>
      </c>
    </row>
    <row r="2733" spans="1:18" ht="16.5" thickTop="1" thickBot="1" x14ac:dyDescent="0.3">
      <c r="A2733" s="235">
        <v>738</v>
      </c>
      <c r="B2733" s="258" t="s">
        <v>864</v>
      </c>
      <c r="C2733" s="16">
        <v>100</v>
      </c>
      <c r="D2733" s="7" t="s">
        <v>179</v>
      </c>
      <c r="E2733" s="37">
        <f>G2733*C2727</f>
        <v>8</v>
      </c>
      <c r="F2733" s="3" t="s">
        <v>179</v>
      </c>
      <c r="G2733" s="36">
        <v>0.8</v>
      </c>
      <c r="H2733" s="3" t="s">
        <v>179</v>
      </c>
      <c r="I2733" s="23">
        <f>E2733*C2728</f>
        <v>800</v>
      </c>
      <c r="J2733" s="10" t="s">
        <v>61</v>
      </c>
      <c r="K2733" s="15">
        <f t="shared" si="58"/>
        <v>8</v>
      </c>
      <c r="L2733">
        <v>813</v>
      </c>
      <c r="N2733" t="s">
        <v>2675</v>
      </c>
      <c r="O2733" t="s">
        <v>2807</v>
      </c>
      <c r="R2733">
        <v>1930</v>
      </c>
    </row>
    <row r="2734" spans="1:18" ht="16.5" thickTop="1" thickBot="1" x14ac:dyDescent="0.3">
      <c r="A2734" s="235">
        <v>739</v>
      </c>
      <c r="B2734" s="258" t="s">
        <v>867</v>
      </c>
      <c r="C2734" s="16">
        <v>100</v>
      </c>
      <c r="D2734" s="7" t="s">
        <v>179</v>
      </c>
      <c r="E2734" s="37">
        <f>G2734*C2727</f>
        <v>8</v>
      </c>
      <c r="F2734" s="3" t="s">
        <v>179</v>
      </c>
      <c r="G2734" s="36">
        <v>0.8</v>
      </c>
      <c r="H2734" s="3" t="s">
        <v>179</v>
      </c>
      <c r="I2734" s="23">
        <f>E2734*C2728</f>
        <v>800</v>
      </c>
      <c r="J2734" s="10" t="s">
        <v>61</v>
      </c>
      <c r="K2734" s="15">
        <f t="shared" si="58"/>
        <v>8</v>
      </c>
      <c r="L2734">
        <v>812</v>
      </c>
      <c r="N2734" t="s">
        <v>2675</v>
      </c>
      <c r="O2734" t="s">
        <v>2807</v>
      </c>
      <c r="R2734">
        <v>1931</v>
      </c>
    </row>
    <row r="2735" spans="1:18" ht="15.75" thickTop="1" x14ac:dyDescent="0.25">
      <c r="B2735" t="s">
        <v>180</v>
      </c>
      <c r="D2735" s="7"/>
      <c r="E2735" s="7"/>
      <c r="F2735" s="7"/>
      <c r="G2735" s="7"/>
      <c r="H2735" s="7"/>
      <c r="I2735" s="31"/>
      <c r="J2735" s="6"/>
      <c r="K2735" s="8">
        <f>C2728-SUM(K2731:K2734)</f>
        <v>34</v>
      </c>
      <c r="N2735" t="s">
        <v>2675</v>
      </c>
      <c r="O2735" t="s">
        <v>2807</v>
      </c>
      <c r="R2735">
        <v>1932</v>
      </c>
    </row>
    <row r="2736" spans="1:18" ht="13.5" thickBot="1" x14ac:dyDescent="0.25">
      <c r="A2736" s="13"/>
      <c r="B2736" s="13"/>
      <c r="C2736" s="13"/>
      <c r="D2736" s="13"/>
      <c r="E2736" s="13"/>
      <c r="F2736" s="13"/>
      <c r="G2736" s="13"/>
      <c r="H2736" s="13"/>
      <c r="I2736" s="13"/>
      <c r="J2736" s="13"/>
      <c r="K2736" s="13"/>
      <c r="L2736" s="13"/>
      <c r="M2736" s="13"/>
      <c r="N2736" s="13" t="s">
        <v>2675</v>
      </c>
      <c r="O2736" s="13" t="s">
        <v>2807</v>
      </c>
      <c r="R2736">
        <v>1933</v>
      </c>
    </row>
    <row r="2737" spans="1:18" ht="17.25" thickTop="1" thickBot="1" x14ac:dyDescent="0.3">
      <c r="A2737" s="303">
        <v>238</v>
      </c>
      <c r="B2737" s="30"/>
      <c r="G2737" t="s">
        <v>333</v>
      </c>
      <c r="J2737" s="33">
        <v>20</v>
      </c>
      <c r="K2737" t="s">
        <v>334</v>
      </c>
      <c r="L2737" s="79">
        <f>J2737/C2738</f>
        <v>2</v>
      </c>
      <c r="N2737" s="24" t="s">
        <v>2675</v>
      </c>
      <c r="O2737" t="s">
        <v>2807</v>
      </c>
      <c r="R2737">
        <v>1934</v>
      </c>
    </row>
    <row r="2738" spans="1:18" ht="16.5" thickTop="1" thickBot="1" x14ac:dyDescent="0.25">
      <c r="A2738" s="1">
        <f>A2737</f>
        <v>238</v>
      </c>
      <c r="B2738" s="27" t="s">
        <v>2897</v>
      </c>
      <c r="C2738" s="35">
        <v>10</v>
      </c>
      <c r="D2738" t="s">
        <v>63</v>
      </c>
      <c r="G2738" t="s">
        <v>332</v>
      </c>
      <c r="J2738">
        <f>C2739/(J2737/C2738)</f>
        <v>25</v>
      </c>
      <c r="K2738" s="11"/>
      <c r="N2738" t="s">
        <v>2675</v>
      </c>
      <c r="O2738" t="s">
        <v>2807</v>
      </c>
      <c r="R2738">
        <v>1935</v>
      </c>
    </row>
    <row r="2739" spans="1:18" ht="14.25" thickTop="1" thickBot="1" x14ac:dyDescent="0.25">
      <c r="B2739" t="s">
        <v>55</v>
      </c>
      <c r="C2739" s="9">
        <v>50</v>
      </c>
      <c r="D2739" t="s">
        <v>334</v>
      </c>
      <c r="K2739" s="12"/>
      <c r="N2739" t="s">
        <v>2675</v>
      </c>
      <c r="O2739" t="s">
        <v>2807</v>
      </c>
      <c r="R2739">
        <v>1936</v>
      </c>
    </row>
    <row r="2740" spans="1:18" ht="9" customHeight="1" thickTop="1" x14ac:dyDescent="0.2">
      <c r="N2740" t="s">
        <v>2675</v>
      </c>
      <c r="O2740" t="s">
        <v>2807</v>
      </c>
      <c r="R2740">
        <v>1937</v>
      </c>
    </row>
    <row r="2741" spans="1:18" ht="26.25" customHeight="1" x14ac:dyDescent="0.2">
      <c r="C2741" s="487" t="s">
        <v>284</v>
      </c>
      <c r="D2741" s="488"/>
      <c r="E2741" s="489" t="s">
        <v>285</v>
      </c>
      <c r="F2741" s="487"/>
      <c r="G2741" s="490" t="s">
        <v>286</v>
      </c>
      <c r="H2741" s="491"/>
      <c r="I2741" s="20" t="s">
        <v>287</v>
      </c>
      <c r="J2741" s="21"/>
      <c r="K2741" s="314" t="s">
        <v>288</v>
      </c>
      <c r="N2741" t="s">
        <v>2675</v>
      </c>
      <c r="O2741" t="s">
        <v>2807</v>
      </c>
      <c r="R2741">
        <v>1938</v>
      </c>
    </row>
    <row r="2742" spans="1:18" ht="15.75" thickBot="1" x14ac:dyDescent="0.3">
      <c r="A2742" s="90">
        <v>697</v>
      </c>
      <c r="B2742" s="24" t="s">
        <v>2790</v>
      </c>
      <c r="C2742" s="16">
        <v>100</v>
      </c>
      <c r="D2742" s="7" t="s">
        <v>179</v>
      </c>
      <c r="E2742" s="37">
        <f>G2742*C2738</f>
        <v>8</v>
      </c>
      <c r="F2742" s="3" t="s">
        <v>179</v>
      </c>
      <c r="G2742" s="36">
        <v>0.8</v>
      </c>
      <c r="H2742" s="3" t="s">
        <v>179</v>
      </c>
      <c r="I2742" s="23">
        <f>E2742*C2739</f>
        <v>400</v>
      </c>
      <c r="J2742" s="10" t="s">
        <v>61</v>
      </c>
      <c r="K2742" s="15">
        <f t="shared" ref="K2742:K2745" si="59">I2742/C2742</f>
        <v>4</v>
      </c>
      <c r="N2742" t="s">
        <v>2675</v>
      </c>
      <c r="O2742" t="s">
        <v>2807</v>
      </c>
      <c r="R2742">
        <v>1939</v>
      </c>
    </row>
    <row r="2743" spans="1:18" ht="16.5" thickTop="1" thickBot="1" x14ac:dyDescent="0.3">
      <c r="B2743" s="273" t="s">
        <v>2896</v>
      </c>
      <c r="C2743" s="16">
        <v>1000</v>
      </c>
      <c r="D2743" s="7" t="s">
        <v>179</v>
      </c>
      <c r="E2743" s="37">
        <f>G2743*C2738</f>
        <v>500</v>
      </c>
      <c r="F2743" s="3" t="s">
        <v>179</v>
      </c>
      <c r="G2743" s="36">
        <v>50</v>
      </c>
      <c r="H2743" s="3" t="s">
        <v>179</v>
      </c>
      <c r="I2743" s="23">
        <f>E2743*C2739</f>
        <v>25000</v>
      </c>
      <c r="J2743" s="10" t="s">
        <v>61</v>
      </c>
      <c r="K2743" s="15">
        <f t="shared" si="59"/>
        <v>25</v>
      </c>
      <c r="N2743" t="s">
        <v>2675</v>
      </c>
      <c r="O2743" t="s">
        <v>2807</v>
      </c>
      <c r="R2743">
        <v>1940</v>
      </c>
    </row>
    <row r="2744" spans="1:18" ht="16.5" thickTop="1" thickBot="1" x14ac:dyDescent="0.3">
      <c r="A2744" s="235">
        <v>738</v>
      </c>
      <c r="B2744" s="258" t="s">
        <v>864</v>
      </c>
      <c r="C2744" s="16">
        <v>100</v>
      </c>
      <c r="D2744" s="7" t="s">
        <v>179</v>
      </c>
      <c r="E2744" s="37">
        <f>G2744*C2738</f>
        <v>0</v>
      </c>
      <c r="F2744" s="3" t="s">
        <v>179</v>
      </c>
      <c r="G2744" s="36">
        <v>0</v>
      </c>
      <c r="H2744" s="3" t="s">
        <v>179</v>
      </c>
      <c r="I2744" s="23">
        <f>E2744*C2739</f>
        <v>0</v>
      </c>
      <c r="J2744" s="10" t="s">
        <v>61</v>
      </c>
      <c r="K2744" s="15">
        <f t="shared" si="59"/>
        <v>0</v>
      </c>
      <c r="L2744">
        <v>813</v>
      </c>
      <c r="N2744" t="s">
        <v>2675</v>
      </c>
      <c r="O2744" t="s">
        <v>2807</v>
      </c>
      <c r="R2744">
        <v>1941</v>
      </c>
    </row>
    <row r="2745" spans="1:18" ht="16.5" thickTop="1" thickBot="1" x14ac:dyDescent="0.3">
      <c r="A2745" s="235">
        <v>739</v>
      </c>
      <c r="B2745" s="258" t="s">
        <v>867</v>
      </c>
      <c r="C2745" s="16">
        <v>100</v>
      </c>
      <c r="D2745" s="7" t="s">
        <v>179</v>
      </c>
      <c r="E2745" s="37">
        <f>G2745*C2738</f>
        <v>8</v>
      </c>
      <c r="F2745" s="3" t="s">
        <v>179</v>
      </c>
      <c r="G2745" s="36">
        <v>0.8</v>
      </c>
      <c r="H2745" s="3" t="s">
        <v>179</v>
      </c>
      <c r="I2745" s="23">
        <f>E2745*C2739</f>
        <v>400</v>
      </c>
      <c r="J2745" s="10" t="s">
        <v>61</v>
      </c>
      <c r="K2745" s="15">
        <f t="shared" si="59"/>
        <v>4</v>
      </c>
      <c r="L2745">
        <v>812</v>
      </c>
      <c r="N2745" t="s">
        <v>2675</v>
      </c>
      <c r="O2745" t="s">
        <v>2807</v>
      </c>
      <c r="R2745">
        <v>1942</v>
      </c>
    </row>
    <row r="2746" spans="1:18" ht="15.75" thickTop="1" x14ac:dyDescent="0.25">
      <c r="B2746" t="s">
        <v>180</v>
      </c>
      <c r="D2746" s="7"/>
      <c r="E2746" s="7"/>
      <c r="F2746" s="7"/>
      <c r="G2746" s="7"/>
      <c r="H2746" s="7"/>
      <c r="I2746" s="31"/>
      <c r="J2746" s="6"/>
      <c r="K2746" s="8">
        <f>C2739-SUM(K2742:K2745)</f>
        <v>17</v>
      </c>
      <c r="N2746" t="s">
        <v>2675</v>
      </c>
      <c r="O2746" t="s">
        <v>2807</v>
      </c>
      <c r="R2746">
        <v>1943</v>
      </c>
    </row>
    <row r="2747" spans="1:18" ht="6" customHeight="1" thickBot="1" x14ac:dyDescent="0.25">
      <c r="A2747" s="13"/>
      <c r="B2747" s="13"/>
      <c r="C2747" s="13"/>
      <c r="D2747" s="13"/>
      <c r="E2747" s="13"/>
      <c r="F2747" s="13"/>
      <c r="G2747" s="13"/>
      <c r="H2747" s="13"/>
      <c r="I2747" s="13"/>
      <c r="J2747" s="13"/>
      <c r="K2747" s="13"/>
      <c r="L2747" s="13"/>
      <c r="M2747" s="13"/>
      <c r="N2747" s="13" t="s">
        <v>2675</v>
      </c>
      <c r="O2747" s="13" t="s">
        <v>2807</v>
      </c>
      <c r="R2747">
        <v>1944</v>
      </c>
    </row>
    <row r="2748" spans="1:18" ht="17.25" thickTop="1" thickBot="1" x14ac:dyDescent="0.3">
      <c r="A2748" s="303">
        <v>1002</v>
      </c>
      <c r="B2748" s="30" t="s">
        <v>2808</v>
      </c>
      <c r="G2748" t="s">
        <v>333</v>
      </c>
      <c r="J2748" s="33">
        <v>20</v>
      </c>
      <c r="K2748" t="s">
        <v>334</v>
      </c>
      <c r="L2748" s="79">
        <f>J2748/C2749</f>
        <v>2</v>
      </c>
      <c r="N2748" s="24" t="s">
        <v>2675</v>
      </c>
      <c r="O2748" t="s">
        <v>2807</v>
      </c>
      <c r="R2748">
        <v>1945</v>
      </c>
    </row>
    <row r="2749" spans="1:18" ht="16.5" thickTop="1" thickBot="1" x14ac:dyDescent="0.25">
      <c r="A2749" s="1">
        <f>A2748</f>
        <v>1002</v>
      </c>
      <c r="B2749" s="27" t="s">
        <v>2898</v>
      </c>
      <c r="C2749" s="35">
        <v>10</v>
      </c>
      <c r="D2749" t="s">
        <v>63</v>
      </c>
      <c r="G2749" t="s">
        <v>332</v>
      </c>
      <c r="J2749">
        <f>C2750/(J2748/C2749)</f>
        <v>25</v>
      </c>
      <c r="K2749" s="11"/>
      <c r="N2749" t="s">
        <v>2675</v>
      </c>
      <c r="O2749" t="s">
        <v>2807</v>
      </c>
      <c r="R2749">
        <v>1946</v>
      </c>
    </row>
    <row r="2750" spans="1:18" ht="14.25" thickTop="1" thickBot="1" x14ac:dyDescent="0.25">
      <c r="B2750" t="s">
        <v>55</v>
      </c>
      <c r="C2750" s="9">
        <v>50</v>
      </c>
      <c r="D2750" t="s">
        <v>334</v>
      </c>
      <c r="K2750" s="12"/>
      <c r="N2750" t="s">
        <v>2675</v>
      </c>
      <c r="O2750" t="s">
        <v>2807</v>
      </c>
      <c r="R2750">
        <v>1947</v>
      </c>
    </row>
    <row r="2751" spans="1:18" ht="8.25" customHeight="1" thickTop="1" x14ac:dyDescent="0.2">
      <c r="N2751" t="s">
        <v>2675</v>
      </c>
      <c r="O2751" t="s">
        <v>2807</v>
      </c>
      <c r="R2751">
        <v>1948</v>
      </c>
    </row>
    <row r="2752" spans="1:18" ht="27" customHeight="1" x14ac:dyDescent="0.2">
      <c r="C2752" s="500" t="s">
        <v>284</v>
      </c>
      <c r="D2752" s="500"/>
      <c r="E2752" s="501" t="s">
        <v>285</v>
      </c>
      <c r="F2752" s="500"/>
      <c r="G2752" s="502" t="s">
        <v>286</v>
      </c>
      <c r="H2752" s="502"/>
      <c r="I2752" s="20" t="s">
        <v>287</v>
      </c>
      <c r="J2752" s="21"/>
      <c r="K2752" s="314" t="s">
        <v>288</v>
      </c>
      <c r="N2752" t="s">
        <v>2675</v>
      </c>
      <c r="O2752" t="s">
        <v>2807</v>
      </c>
      <c r="R2752">
        <v>1949</v>
      </c>
    </row>
    <row r="2753" spans="1:18" ht="15.75" thickBot="1" x14ac:dyDescent="0.3">
      <c r="A2753" s="90">
        <v>238</v>
      </c>
      <c r="B2753" s="24" t="s">
        <v>2897</v>
      </c>
      <c r="C2753" s="16">
        <v>10</v>
      </c>
      <c r="D2753" s="7" t="s">
        <v>63</v>
      </c>
      <c r="E2753" s="37">
        <f>G2753*C2749</f>
        <v>1</v>
      </c>
      <c r="F2753" s="3" t="s">
        <v>63</v>
      </c>
      <c r="G2753" s="36">
        <v>0.1</v>
      </c>
      <c r="H2753" s="3" t="s">
        <v>63</v>
      </c>
      <c r="I2753" s="23">
        <f>E2753*C2750</f>
        <v>50</v>
      </c>
      <c r="J2753" s="10" t="s">
        <v>61</v>
      </c>
      <c r="K2753" s="15">
        <f t="shared" ref="K2753:K2756" si="60">I2753/C2753</f>
        <v>5</v>
      </c>
      <c r="N2753" t="s">
        <v>2675</v>
      </c>
      <c r="O2753" t="s">
        <v>2807</v>
      </c>
      <c r="R2753">
        <v>1950</v>
      </c>
    </row>
    <row r="2754" spans="1:18" ht="12.75" customHeight="1" thickTop="1" thickBot="1" x14ac:dyDescent="0.3">
      <c r="B2754" s="24"/>
      <c r="C2754" s="16">
        <v>10</v>
      </c>
      <c r="D2754" s="7" t="s">
        <v>63</v>
      </c>
      <c r="E2754" s="37">
        <f>G2754*C2749</f>
        <v>0</v>
      </c>
      <c r="F2754" s="3" t="s">
        <v>63</v>
      </c>
      <c r="G2754" s="36">
        <v>0</v>
      </c>
      <c r="H2754" s="3" t="s">
        <v>63</v>
      </c>
      <c r="I2754" s="23">
        <f>E2754*C2750</f>
        <v>0</v>
      </c>
      <c r="J2754" s="10" t="s">
        <v>61</v>
      </c>
      <c r="K2754" s="15">
        <f t="shared" si="60"/>
        <v>0</v>
      </c>
      <c r="N2754" t="s">
        <v>2675</v>
      </c>
      <c r="O2754" t="s">
        <v>2807</v>
      </c>
      <c r="R2754">
        <v>1951</v>
      </c>
    </row>
    <row r="2755" spans="1:18" ht="16.5" thickTop="1" thickBot="1" x14ac:dyDescent="0.3">
      <c r="A2755" s="235">
        <v>237</v>
      </c>
      <c r="B2755" s="258" t="s">
        <v>2895</v>
      </c>
      <c r="C2755" s="16">
        <v>10</v>
      </c>
      <c r="D2755" s="7" t="s">
        <v>63</v>
      </c>
      <c r="E2755" s="37">
        <f>G2755*C2749</f>
        <v>9</v>
      </c>
      <c r="F2755" s="3" t="s">
        <v>63</v>
      </c>
      <c r="G2755" s="36">
        <v>0.9</v>
      </c>
      <c r="H2755" s="3" t="s">
        <v>63</v>
      </c>
      <c r="I2755" s="23">
        <f>E2755*C2750</f>
        <v>450</v>
      </c>
      <c r="J2755" s="10" t="s">
        <v>61</v>
      </c>
      <c r="K2755" s="15">
        <f t="shared" si="60"/>
        <v>45</v>
      </c>
      <c r="N2755" t="s">
        <v>2675</v>
      </c>
      <c r="O2755" t="s">
        <v>2807</v>
      </c>
      <c r="R2755">
        <v>1952</v>
      </c>
    </row>
    <row r="2756" spans="1:18" ht="13.5" customHeight="1" thickTop="1" thickBot="1" x14ac:dyDescent="0.3">
      <c r="A2756" s="235"/>
      <c r="B2756" s="258"/>
      <c r="C2756" s="16">
        <v>10</v>
      </c>
      <c r="D2756" s="7" t="s">
        <v>63</v>
      </c>
      <c r="E2756" s="37">
        <f>G2756*C2749</f>
        <v>0</v>
      </c>
      <c r="F2756" s="3" t="s">
        <v>63</v>
      </c>
      <c r="G2756" s="310">
        <v>0</v>
      </c>
      <c r="H2756" s="3" t="s">
        <v>63</v>
      </c>
      <c r="I2756" s="23">
        <f>E2756*C2750</f>
        <v>0</v>
      </c>
      <c r="J2756" s="10" t="s">
        <v>61</v>
      </c>
      <c r="K2756" s="15">
        <f t="shared" si="60"/>
        <v>0</v>
      </c>
      <c r="N2756" t="s">
        <v>2675</v>
      </c>
      <c r="O2756" t="s">
        <v>2807</v>
      </c>
      <c r="R2756">
        <v>1953</v>
      </c>
    </row>
    <row r="2757" spans="1:18" ht="16.5" thickTop="1" thickBot="1" x14ac:dyDescent="0.3">
      <c r="B2757" t="s">
        <v>180</v>
      </c>
      <c r="D2757" s="7"/>
      <c r="E2757" s="312"/>
      <c r="F2757" s="7"/>
      <c r="G2757" s="311">
        <f>SUM(G2753:G2756)</f>
        <v>1</v>
      </c>
      <c r="H2757" s="28"/>
      <c r="I2757" s="31"/>
      <c r="J2757" s="6"/>
      <c r="K2757" s="8">
        <f>C2750-SUM(K2753:K2756)</f>
        <v>0</v>
      </c>
      <c r="N2757" t="s">
        <v>2675</v>
      </c>
      <c r="O2757" t="s">
        <v>2807</v>
      </c>
      <c r="R2757">
        <v>1954</v>
      </c>
    </row>
    <row r="2758" spans="1:18" ht="6.75" customHeight="1" thickBot="1" x14ac:dyDescent="0.25">
      <c r="A2758" s="13"/>
      <c r="B2758" s="13"/>
      <c r="C2758" s="13"/>
      <c r="D2758" s="13"/>
      <c r="E2758" s="13"/>
      <c r="F2758" s="13"/>
      <c r="G2758" s="13"/>
      <c r="H2758" s="13"/>
      <c r="I2758" s="13"/>
      <c r="J2758" s="13"/>
      <c r="K2758" s="13"/>
      <c r="L2758" s="13"/>
      <c r="M2758" s="13"/>
      <c r="N2758" s="13" t="s">
        <v>2675</v>
      </c>
      <c r="O2758" s="13" t="s">
        <v>2807</v>
      </c>
      <c r="R2758">
        <v>1955</v>
      </c>
    </row>
    <row r="2759" spans="1:18" ht="17.25" thickTop="1" thickBot="1" x14ac:dyDescent="0.3">
      <c r="A2759" s="303">
        <v>239</v>
      </c>
      <c r="B2759" s="30"/>
      <c r="G2759" t="s">
        <v>333</v>
      </c>
      <c r="J2759" s="33">
        <v>20</v>
      </c>
      <c r="K2759" t="s">
        <v>334</v>
      </c>
      <c r="L2759" s="79">
        <f>J2759/C2760</f>
        <v>2</v>
      </c>
      <c r="N2759" s="24"/>
      <c r="O2759" t="s">
        <v>2807</v>
      </c>
      <c r="R2759">
        <v>1956</v>
      </c>
    </row>
    <row r="2760" spans="1:18" ht="16.5" thickTop="1" thickBot="1" x14ac:dyDescent="0.25">
      <c r="A2760" s="1">
        <f>A2759</f>
        <v>239</v>
      </c>
      <c r="B2760" s="27" t="s">
        <v>2899</v>
      </c>
      <c r="C2760" s="35">
        <v>10</v>
      </c>
      <c r="D2760" t="s">
        <v>63</v>
      </c>
      <c r="G2760" t="s">
        <v>332</v>
      </c>
      <c r="J2760">
        <f>C2761/(J2759/C2760)</f>
        <v>50</v>
      </c>
      <c r="K2760" s="11"/>
      <c r="O2760" t="s">
        <v>2807</v>
      </c>
      <c r="R2760">
        <v>1957</v>
      </c>
    </row>
    <row r="2761" spans="1:18" ht="14.25" thickTop="1" thickBot="1" x14ac:dyDescent="0.25">
      <c r="B2761" t="s">
        <v>55</v>
      </c>
      <c r="C2761" s="9">
        <v>100</v>
      </c>
      <c r="D2761" t="s">
        <v>334</v>
      </c>
      <c r="K2761" s="12"/>
      <c r="O2761" t="s">
        <v>2807</v>
      </c>
      <c r="R2761">
        <v>1958</v>
      </c>
    </row>
    <row r="2762" spans="1:18" ht="9" customHeight="1" thickTop="1" x14ac:dyDescent="0.2">
      <c r="O2762" t="s">
        <v>2807</v>
      </c>
      <c r="R2762">
        <v>1959</v>
      </c>
    </row>
    <row r="2763" spans="1:18" ht="26.25" customHeight="1" x14ac:dyDescent="0.2">
      <c r="C2763" s="487" t="s">
        <v>284</v>
      </c>
      <c r="D2763" s="488"/>
      <c r="E2763" s="489" t="s">
        <v>285</v>
      </c>
      <c r="F2763" s="487"/>
      <c r="G2763" s="490" t="s">
        <v>286</v>
      </c>
      <c r="H2763" s="491"/>
      <c r="I2763" s="20" t="s">
        <v>287</v>
      </c>
      <c r="J2763" s="21"/>
      <c r="K2763" s="314" t="s">
        <v>288</v>
      </c>
      <c r="O2763" t="s">
        <v>2807</v>
      </c>
      <c r="R2763">
        <v>1960</v>
      </c>
    </row>
    <row r="2764" spans="1:18" ht="15.75" thickBot="1" x14ac:dyDescent="0.3">
      <c r="A2764" s="90"/>
      <c r="B2764" s="24"/>
      <c r="C2764" s="16">
        <v>100</v>
      </c>
      <c r="D2764" s="7" t="s">
        <v>179</v>
      </c>
      <c r="E2764" s="37">
        <f>G2764*C2760</f>
        <v>0</v>
      </c>
      <c r="F2764" s="3" t="s">
        <v>179</v>
      </c>
      <c r="G2764" s="36">
        <v>0</v>
      </c>
      <c r="H2764" s="3" t="s">
        <v>179</v>
      </c>
      <c r="I2764" s="23">
        <f>E2764*C2761</f>
        <v>0</v>
      </c>
      <c r="J2764" s="10" t="s">
        <v>61</v>
      </c>
      <c r="K2764" s="15">
        <f t="shared" ref="K2764:K2767" si="61">I2764/C2764</f>
        <v>0</v>
      </c>
      <c r="O2764" t="s">
        <v>2807</v>
      </c>
      <c r="R2764">
        <v>1961</v>
      </c>
    </row>
    <row r="2765" spans="1:18" ht="16.5" thickTop="1" thickBot="1" x14ac:dyDescent="0.3">
      <c r="B2765" s="273" t="s">
        <v>2896</v>
      </c>
      <c r="C2765" s="16">
        <v>1000</v>
      </c>
      <c r="D2765" s="7" t="s">
        <v>179</v>
      </c>
      <c r="E2765" s="37">
        <f>G2765*C2760</f>
        <v>500</v>
      </c>
      <c r="F2765" s="3" t="s">
        <v>179</v>
      </c>
      <c r="G2765" s="36">
        <v>50</v>
      </c>
      <c r="H2765" s="3" t="s">
        <v>179</v>
      </c>
      <c r="I2765" s="23">
        <f>E2765*C2761</f>
        <v>50000</v>
      </c>
      <c r="J2765" s="10" t="s">
        <v>61</v>
      </c>
      <c r="K2765" s="15">
        <f t="shared" si="61"/>
        <v>50</v>
      </c>
      <c r="O2765" t="s">
        <v>2807</v>
      </c>
      <c r="R2765">
        <v>1962</v>
      </c>
    </row>
    <row r="2766" spans="1:18" ht="16.5" thickTop="1" thickBot="1" x14ac:dyDescent="0.3">
      <c r="A2766" s="235">
        <v>786</v>
      </c>
      <c r="B2766" s="258" t="s">
        <v>2823</v>
      </c>
      <c r="C2766" s="16">
        <v>100</v>
      </c>
      <c r="D2766" s="7" t="s">
        <v>179</v>
      </c>
      <c r="E2766" s="37">
        <f>G2766*C2760</f>
        <v>8</v>
      </c>
      <c r="F2766" s="3" t="s">
        <v>179</v>
      </c>
      <c r="G2766" s="36">
        <v>0.8</v>
      </c>
      <c r="H2766" s="3" t="s">
        <v>179</v>
      </c>
      <c r="I2766" s="23">
        <f>E2766*C2761</f>
        <v>800</v>
      </c>
      <c r="J2766" s="10" t="s">
        <v>61</v>
      </c>
      <c r="K2766" s="15">
        <f t="shared" si="61"/>
        <v>8</v>
      </c>
      <c r="L2766">
        <v>813</v>
      </c>
      <c r="O2766" t="s">
        <v>2807</v>
      </c>
      <c r="R2766">
        <v>1963</v>
      </c>
    </row>
    <row r="2767" spans="1:18" ht="16.5" thickTop="1" thickBot="1" x14ac:dyDescent="0.3">
      <c r="A2767" s="235">
        <v>787</v>
      </c>
      <c r="B2767" s="258" t="s">
        <v>2824</v>
      </c>
      <c r="C2767" s="16">
        <v>100</v>
      </c>
      <c r="D2767" s="7" t="s">
        <v>179</v>
      </c>
      <c r="E2767" s="37">
        <f>G2767*C2760</f>
        <v>8</v>
      </c>
      <c r="F2767" s="3" t="s">
        <v>179</v>
      </c>
      <c r="G2767" s="36">
        <v>0.8</v>
      </c>
      <c r="H2767" s="3" t="s">
        <v>179</v>
      </c>
      <c r="I2767" s="23">
        <f>E2767*C2761</f>
        <v>800</v>
      </c>
      <c r="J2767" s="10" t="s">
        <v>61</v>
      </c>
      <c r="K2767" s="15">
        <f t="shared" si="61"/>
        <v>8</v>
      </c>
      <c r="L2767">
        <v>812</v>
      </c>
      <c r="O2767" t="s">
        <v>2807</v>
      </c>
      <c r="R2767">
        <v>1964</v>
      </c>
    </row>
    <row r="2768" spans="1:18" ht="15.75" thickTop="1" x14ac:dyDescent="0.25">
      <c r="B2768" t="s">
        <v>180</v>
      </c>
      <c r="D2768" s="7"/>
      <c r="E2768" s="7"/>
      <c r="F2768" s="7"/>
      <c r="G2768" s="7"/>
      <c r="H2768" s="7"/>
      <c r="I2768" s="31"/>
      <c r="J2768" s="6"/>
      <c r="K2768" s="8">
        <f>C2761-SUM(K2764:K2767)</f>
        <v>34</v>
      </c>
      <c r="O2768" t="s">
        <v>2807</v>
      </c>
      <c r="R2768">
        <v>1965</v>
      </c>
    </row>
    <row r="2769" spans="1:18" ht="6" customHeight="1" thickBot="1" x14ac:dyDescent="0.25">
      <c r="A2769" s="13"/>
      <c r="B2769" s="13"/>
      <c r="C2769" s="13"/>
      <c r="D2769" s="13"/>
      <c r="E2769" s="13"/>
      <c r="F2769" s="13"/>
      <c r="G2769" s="13"/>
      <c r="H2769" s="13"/>
      <c r="I2769" s="13"/>
      <c r="J2769" s="13"/>
      <c r="K2769" s="13"/>
      <c r="L2769" s="13"/>
      <c r="M2769" s="13"/>
      <c r="N2769" s="13"/>
      <c r="O2769" s="13" t="s">
        <v>2807</v>
      </c>
      <c r="R2769">
        <v>1966</v>
      </c>
    </row>
    <row r="2770" spans="1:18" ht="17.25" thickTop="1" thickBot="1" x14ac:dyDescent="0.3">
      <c r="A2770" s="303" t="s">
        <v>3347</v>
      </c>
      <c r="B2770" s="30"/>
      <c r="G2770" t="s">
        <v>333</v>
      </c>
      <c r="J2770" s="33">
        <v>20</v>
      </c>
      <c r="K2770" t="s">
        <v>334</v>
      </c>
      <c r="L2770" s="79">
        <f>J2770/C2771</f>
        <v>2</v>
      </c>
      <c r="N2770" s="24"/>
      <c r="O2770" t="s">
        <v>2807</v>
      </c>
      <c r="R2770">
        <v>1956</v>
      </c>
    </row>
    <row r="2771" spans="1:18" ht="16.5" thickTop="1" thickBot="1" x14ac:dyDescent="0.25">
      <c r="A2771" s="1" t="str">
        <f>A2770</f>
        <v>239a</v>
      </c>
      <c r="B2771" s="27" t="s">
        <v>3348</v>
      </c>
      <c r="C2771" s="35">
        <v>10</v>
      </c>
      <c r="D2771" t="s">
        <v>63</v>
      </c>
      <c r="G2771" t="s">
        <v>332</v>
      </c>
      <c r="J2771">
        <f>C2772/(J2770/C2771)</f>
        <v>50</v>
      </c>
      <c r="K2771" s="11"/>
      <c r="O2771" t="s">
        <v>2807</v>
      </c>
      <c r="R2771">
        <v>1957</v>
      </c>
    </row>
    <row r="2772" spans="1:18" ht="14.25" thickTop="1" thickBot="1" x14ac:dyDescent="0.25">
      <c r="B2772" t="s">
        <v>55</v>
      </c>
      <c r="C2772" s="9">
        <v>100</v>
      </c>
      <c r="D2772" t="s">
        <v>334</v>
      </c>
      <c r="K2772" s="12"/>
      <c r="O2772" t="s">
        <v>2807</v>
      </c>
      <c r="R2772">
        <v>1958</v>
      </c>
    </row>
    <row r="2773" spans="1:18" ht="9" customHeight="1" thickTop="1" x14ac:dyDescent="0.2">
      <c r="O2773" t="s">
        <v>2807</v>
      </c>
      <c r="R2773">
        <v>1959</v>
      </c>
    </row>
    <row r="2774" spans="1:18" ht="26.25" customHeight="1" x14ac:dyDescent="0.2">
      <c r="C2774" s="487" t="s">
        <v>284</v>
      </c>
      <c r="D2774" s="488"/>
      <c r="E2774" s="489" t="s">
        <v>285</v>
      </c>
      <c r="F2774" s="487"/>
      <c r="G2774" s="490" t="s">
        <v>286</v>
      </c>
      <c r="H2774" s="491"/>
      <c r="I2774" s="20" t="s">
        <v>287</v>
      </c>
      <c r="J2774" s="21"/>
      <c r="K2774" s="459" t="s">
        <v>288</v>
      </c>
      <c r="O2774" t="s">
        <v>2807</v>
      </c>
      <c r="R2774">
        <v>1960</v>
      </c>
    </row>
    <row r="2775" spans="1:18" ht="15.75" thickBot="1" x14ac:dyDescent="0.3">
      <c r="A2775" s="90"/>
      <c r="B2775" s="24"/>
      <c r="C2775" s="16">
        <v>100</v>
      </c>
      <c r="D2775" s="7" t="s">
        <v>179</v>
      </c>
      <c r="E2775" s="37">
        <f>G2775*C2771</f>
        <v>0</v>
      </c>
      <c r="F2775" s="3" t="s">
        <v>179</v>
      </c>
      <c r="G2775" s="36">
        <v>0</v>
      </c>
      <c r="H2775" s="3" t="s">
        <v>179</v>
      </c>
      <c r="I2775" s="23">
        <f>E2775*C2772</f>
        <v>0</v>
      </c>
      <c r="J2775" s="10" t="s">
        <v>61</v>
      </c>
      <c r="K2775" s="15">
        <f t="shared" ref="K2775:K2778" si="62">I2775/C2775</f>
        <v>0</v>
      </c>
      <c r="O2775" t="s">
        <v>2807</v>
      </c>
      <c r="R2775">
        <v>1961</v>
      </c>
    </row>
    <row r="2776" spans="1:18" ht="16.5" thickTop="1" thickBot="1" x14ac:dyDescent="0.3">
      <c r="B2776" s="273"/>
      <c r="C2776" s="16">
        <v>100</v>
      </c>
      <c r="D2776" s="7" t="s">
        <v>179</v>
      </c>
      <c r="E2776" s="37">
        <f>G2776*C2771</f>
        <v>0</v>
      </c>
      <c r="F2776" s="3" t="s">
        <v>179</v>
      </c>
      <c r="G2776" s="36">
        <v>0</v>
      </c>
      <c r="H2776" s="3" t="s">
        <v>179</v>
      </c>
      <c r="I2776" s="23">
        <f>E2776*C2772</f>
        <v>0</v>
      </c>
      <c r="J2776" s="10" t="s">
        <v>61</v>
      </c>
      <c r="K2776" s="15">
        <f t="shared" si="62"/>
        <v>0</v>
      </c>
      <c r="O2776" t="s">
        <v>2807</v>
      </c>
      <c r="R2776">
        <v>1962</v>
      </c>
    </row>
    <row r="2777" spans="1:18" ht="16.5" thickTop="1" thickBot="1" x14ac:dyDescent="0.3">
      <c r="A2777" s="235">
        <v>786</v>
      </c>
      <c r="B2777" s="258" t="s">
        <v>2823</v>
      </c>
      <c r="C2777" s="16">
        <v>100</v>
      </c>
      <c r="D2777" s="7" t="s">
        <v>179</v>
      </c>
      <c r="E2777" s="37">
        <f>G2777*C2771</f>
        <v>8</v>
      </c>
      <c r="F2777" s="3" t="s">
        <v>179</v>
      </c>
      <c r="G2777" s="36">
        <v>0.8</v>
      </c>
      <c r="H2777" s="3" t="s">
        <v>179</v>
      </c>
      <c r="I2777" s="23">
        <f>E2777*C2772</f>
        <v>800</v>
      </c>
      <c r="J2777" s="10" t="s">
        <v>61</v>
      </c>
      <c r="K2777" s="15">
        <f t="shared" si="62"/>
        <v>8</v>
      </c>
      <c r="L2777">
        <v>813</v>
      </c>
      <c r="O2777" t="s">
        <v>2807</v>
      </c>
      <c r="R2777">
        <v>1963</v>
      </c>
    </row>
    <row r="2778" spans="1:18" ht="16.5" thickTop="1" thickBot="1" x14ac:dyDescent="0.3">
      <c r="A2778" s="235">
        <v>787</v>
      </c>
      <c r="B2778" s="258" t="s">
        <v>2824</v>
      </c>
      <c r="C2778" s="16">
        <v>100</v>
      </c>
      <c r="D2778" s="7" t="s">
        <v>179</v>
      </c>
      <c r="E2778" s="37">
        <f>G2778*C2771</f>
        <v>8</v>
      </c>
      <c r="F2778" s="3" t="s">
        <v>179</v>
      </c>
      <c r="G2778" s="36">
        <v>0.8</v>
      </c>
      <c r="H2778" s="3" t="s">
        <v>179</v>
      </c>
      <c r="I2778" s="23">
        <f>E2778*C2772</f>
        <v>800</v>
      </c>
      <c r="J2778" s="10" t="s">
        <v>61</v>
      </c>
      <c r="K2778" s="15">
        <f t="shared" si="62"/>
        <v>8</v>
      </c>
      <c r="L2778">
        <v>812</v>
      </c>
      <c r="O2778" t="s">
        <v>2807</v>
      </c>
      <c r="R2778">
        <v>1964</v>
      </c>
    </row>
    <row r="2779" spans="1:18" ht="15.75" thickTop="1" x14ac:dyDescent="0.25">
      <c r="B2779" t="s">
        <v>180</v>
      </c>
      <c r="D2779" s="7"/>
      <c r="E2779" s="7"/>
      <c r="F2779" s="7"/>
      <c r="G2779" s="7"/>
      <c r="H2779" s="7"/>
      <c r="I2779" s="31"/>
      <c r="J2779" s="6"/>
      <c r="K2779" s="8">
        <f>C2772-SUM(K2775:K2778)</f>
        <v>84</v>
      </c>
      <c r="O2779" t="s">
        <v>2807</v>
      </c>
      <c r="R2779">
        <v>1965</v>
      </c>
    </row>
    <row r="2780" spans="1:18" ht="6" customHeight="1" thickBot="1" x14ac:dyDescent="0.25">
      <c r="A2780" s="13"/>
      <c r="B2780" s="13"/>
      <c r="C2780" s="13"/>
      <c r="D2780" s="13"/>
      <c r="E2780" s="13"/>
      <c r="F2780" s="13"/>
      <c r="G2780" s="13"/>
      <c r="H2780" s="13"/>
      <c r="I2780" s="13"/>
      <c r="J2780" s="13"/>
      <c r="K2780" s="13"/>
      <c r="L2780" s="13"/>
      <c r="M2780" s="13"/>
      <c r="N2780" s="13"/>
      <c r="O2780" s="13" t="s">
        <v>2807</v>
      </c>
      <c r="R2780">
        <v>1966</v>
      </c>
    </row>
    <row r="2781" spans="1:18" ht="17.25" thickTop="1" thickBot="1" x14ac:dyDescent="0.3">
      <c r="A2781" s="303" t="s">
        <v>3351</v>
      </c>
      <c r="B2781" s="30"/>
      <c r="G2781" t="s">
        <v>333</v>
      </c>
      <c r="J2781" s="33">
        <v>20</v>
      </c>
      <c r="K2781" t="s">
        <v>334</v>
      </c>
      <c r="L2781" s="79">
        <f>J2781/C2782</f>
        <v>2</v>
      </c>
      <c r="N2781" s="24"/>
      <c r="O2781" t="s">
        <v>2807</v>
      </c>
      <c r="R2781">
        <v>1956</v>
      </c>
    </row>
    <row r="2782" spans="1:18" ht="16.5" thickTop="1" thickBot="1" x14ac:dyDescent="0.25">
      <c r="A2782" s="1" t="str">
        <f>A2781</f>
        <v>239b</v>
      </c>
      <c r="B2782" s="27" t="s">
        <v>3348</v>
      </c>
      <c r="C2782" s="35">
        <v>10</v>
      </c>
      <c r="D2782" t="s">
        <v>63</v>
      </c>
      <c r="G2782" t="s">
        <v>332</v>
      </c>
      <c r="J2782">
        <f>C2783/(J2781/C2782)</f>
        <v>50</v>
      </c>
      <c r="K2782" s="11"/>
      <c r="O2782" t="s">
        <v>2807</v>
      </c>
      <c r="R2782">
        <v>1957</v>
      </c>
    </row>
    <row r="2783" spans="1:18" ht="14.25" thickTop="1" thickBot="1" x14ac:dyDescent="0.25">
      <c r="B2783" t="s">
        <v>55</v>
      </c>
      <c r="C2783" s="9">
        <v>100</v>
      </c>
      <c r="D2783" t="s">
        <v>334</v>
      </c>
      <c r="K2783" s="12"/>
      <c r="O2783" t="s">
        <v>2807</v>
      </c>
      <c r="R2783">
        <v>1958</v>
      </c>
    </row>
    <row r="2784" spans="1:18" ht="9" customHeight="1" thickTop="1" x14ac:dyDescent="0.2">
      <c r="O2784" t="s">
        <v>2807</v>
      </c>
      <c r="R2784">
        <v>1959</v>
      </c>
    </row>
    <row r="2785" spans="1:18" ht="26.25" customHeight="1" x14ac:dyDescent="0.2">
      <c r="C2785" s="487" t="s">
        <v>284</v>
      </c>
      <c r="D2785" s="488"/>
      <c r="E2785" s="489" t="s">
        <v>285</v>
      </c>
      <c r="F2785" s="487"/>
      <c r="G2785" s="490" t="s">
        <v>286</v>
      </c>
      <c r="H2785" s="491"/>
      <c r="I2785" s="20" t="s">
        <v>287</v>
      </c>
      <c r="J2785" s="21"/>
      <c r="K2785" s="459" t="s">
        <v>288</v>
      </c>
      <c r="O2785" t="s">
        <v>2807</v>
      </c>
      <c r="R2785">
        <v>1960</v>
      </c>
    </row>
    <row r="2786" spans="1:18" ht="15.75" thickBot="1" x14ac:dyDescent="0.3">
      <c r="A2786" s="90"/>
      <c r="B2786" s="24"/>
      <c r="C2786" s="16">
        <v>100</v>
      </c>
      <c r="D2786" s="7" t="s">
        <v>179</v>
      </c>
      <c r="E2786" s="37">
        <f>G2786*C2782</f>
        <v>0</v>
      </c>
      <c r="F2786" s="3" t="s">
        <v>179</v>
      </c>
      <c r="G2786" s="36">
        <v>0</v>
      </c>
      <c r="H2786" s="3" t="s">
        <v>179</v>
      </c>
      <c r="I2786" s="23">
        <f>E2786*C2783</f>
        <v>0</v>
      </c>
      <c r="J2786" s="10" t="s">
        <v>61</v>
      </c>
      <c r="K2786" s="15">
        <f t="shared" ref="K2786:K2789" si="63">I2786/C2786</f>
        <v>0</v>
      </c>
      <c r="O2786" t="s">
        <v>2807</v>
      </c>
      <c r="R2786">
        <v>1961</v>
      </c>
    </row>
    <row r="2787" spans="1:18" ht="16.5" thickTop="1" thickBot="1" x14ac:dyDescent="0.3">
      <c r="B2787" s="273" t="s">
        <v>3352</v>
      </c>
      <c r="C2787" s="16">
        <v>100</v>
      </c>
      <c r="D2787" s="7" t="s">
        <v>179</v>
      </c>
      <c r="E2787" s="37">
        <f>G2787*C2782</f>
        <v>1</v>
      </c>
      <c r="F2787" s="3" t="s">
        <v>179</v>
      </c>
      <c r="G2787" s="36">
        <v>0.1</v>
      </c>
      <c r="H2787" s="3" t="s">
        <v>179</v>
      </c>
      <c r="I2787" s="23">
        <f>E2787*C2783</f>
        <v>100</v>
      </c>
      <c r="J2787" s="10" t="s">
        <v>61</v>
      </c>
      <c r="K2787" s="15">
        <f t="shared" si="63"/>
        <v>1</v>
      </c>
      <c r="O2787" t="s">
        <v>2807</v>
      </c>
      <c r="R2787">
        <v>1962</v>
      </c>
    </row>
    <row r="2788" spans="1:18" ht="16.5" thickTop="1" thickBot="1" x14ac:dyDescent="0.3">
      <c r="A2788" s="235">
        <v>786</v>
      </c>
      <c r="B2788" s="258" t="s">
        <v>2823</v>
      </c>
      <c r="C2788" s="16">
        <v>100</v>
      </c>
      <c r="D2788" s="7" t="s">
        <v>179</v>
      </c>
      <c r="E2788" s="37">
        <f>G2788*C2782</f>
        <v>8</v>
      </c>
      <c r="F2788" s="3" t="s">
        <v>179</v>
      </c>
      <c r="G2788" s="36">
        <v>0.8</v>
      </c>
      <c r="H2788" s="3" t="s">
        <v>179</v>
      </c>
      <c r="I2788" s="23">
        <f>E2788*C2783</f>
        <v>800</v>
      </c>
      <c r="J2788" s="10" t="s">
        <v>61</v>
      </c>
      <c r="K2788" s="15">
        <f t="shared" si="63"/>
        <v>8</v>
      </c>
      <c r="L2788">
        <v>813</v>
      </c>
      <c r="O2788" t="s">
        <v>2807</v>
      </c>
      <c r="R2788">
        <v>1963</v>
      </c>
    </row>
    <row r="2789" spans="1:18" ht="16.5" thickTop="1" thickBot="1" x14ac:dyDescent="0.3">
      <c r="A2789" s="235">
        <v>787</v>
      </c>
      <c r="B2789" s="258" t="s">
        <v>2824</v>
      </c>
      <c r="C2789" s="16">
        <v>100</v>
      </c>
      <c r="D2789" s="7" t="s">
        <v>179</v>
      </c>
      <c r="E2789" s="37">
        <f>G2789*C2782</f>
        <v>8</v>
      </c>
      <c r="F2789" s="3" t="s">
        <v>179</v>
      </c>
      <c r="G2789" s="36">
        <v>0.8</v>
      </c>
      <c r="H2789" s="3" t="s">
        <v>179</v>
      </c>
      <c r="I2789" s="23">
        <f>E2789*C2783</f>
        <v>800</v>
      </c>
      <c r="J2789" s="10" t="s">
        <v>61</v>
      </c>
      <c r="K2789" s="15">
        <f t="shared" si="63"/>
        <v>8</v>
      </c>
      <c r="L2789">
        <v>812</v>
      </c>
      <c r="O2789" t="s">
        <v>2807</v>
      </c>
      <c r="R2789">
        <v>1964</v>
      </c>
    </row>
    <row r="2790" spans="1:18" ht="15.75" thickTop="1" x14ac:dyDescent="0.25">
      <c r="B2790" t="s">
        <v>180</v>
      </c>
      <c r="D2790" s="7"/>
      <c r="E2790" s="7"/>
      <c r="F2790" s="7"/>
      <c r="G2790" s="7"/>
      <c r="H2790" s="7"/>
      <c r="I2790" s="31"/>
      <c r="J2790" s="6"/>
      <c r="K2790" s="8">
        <f>C2783-SUM(K2786:K2789)</f>
        <v>83</v>
      </c>
      <c r="O2790" t="s">
        <v>2807</v>
      </c>
      <c r="R2790">
        <v>1965</v>
      </c>
    </row>
    <row r="2791" spans="1:18" ht="6" customHeight="1" thickBot="1" x14ac:dyDescent="0.25">
      <c r="A2791" s="13"/>
      <c r="B2791" s="13"/>
      <c r="C2791" s="13"/>
      <c r="D2791" s="13"/>
      <c r="E2791" s="13"/>
      <c r="F2791" s="13"/>
      <c r="G2791" s="13"/>
      <c r="H2791" s="13"/>
      <c r="I2791" s="13"/>
      <c r="J2791" s="13"/>
      <c r="K2791" s="13"/>
      <c r="L2791" s="13"/>
      <c r="M2791" s="13"/>
      <c r="N2791" s="13"/>
      <c r="O2791" s="13" t="s">
        <v>2807</v>
      </c>
      <c r="R2791">
        <v>1966</v>
      </c>
    </row>
    <row r="2792" spans="1:18" ht="17.25" thickTop="1" thickBot="1" x14ac:dyDescent="0.3">
      <c r="A2792" s="303">
        <v>240</v>
      </c>
      <c r="B2792" s="30"/>
      <c r="G2792" t="s">
        <v>333</v>
      </c>
      <c r="J2792" s="33">
        <v>20</v>
      </c>
      <c r="K2792" t="s">
        <v>334</v>
      </c>
      <c r="L2792" s="79">
        <f>J2792/C2793</f>
        <v>2</v>
      </c>
      <c r="N2792" s="24"/>
      <c r="O2792" t="s">
        <v>2807</v>
      </c>
      <c r="R2792">
        <v>1967</v>
      </c>
    </row>
    <row r="2793" spans="1:18" ht="16.5" thickTop="1" thickBot="1" x14ac:dyDescent="0.25">
      <c r="A2793" s="1">
        <f>A2792</f>
        <v>240</v>
      </c>
      <c r="B2793" s="27" t="s">
        <v>2900</v>
      </c>
      <c r="C2793" s="35">
        <v>10</v>
      </c>
      <c r="D2793" t="s">
        <v>63</v>
      </c>
      <c r="G2793" t="s">
        <v>332</v>
      </c>
      <c r="J2793">
        <f>C2794/(J2792/C2793)</f>
        <v>25</v>
      </c>
      <c r="K2793" s="11"/>
      <c r="O2793" t="s">
        <v>2807</v>
      </c>
      <c r="R2793">
        <v>1968</v>
      </c>
    </row>
    <row r="2794" spans="1:18" ht="14.25" thickTop="1" thickBot="1" x14ac:dyDescent="0.25">
      <c r="B2794" t="s">
        <v>55</v>
      </c>
      <c r="C2794" s="9">
        <v>50</v>
      </c>
      <c r="D2794" t="s">
        <v>334</v>
      </c>
      <c r="K2794" s="12"/>
      <c r="O2794" t="s">
        <v>2807</v>
      </c>
      <c r="R2794">
        <v>1969</v>
      </c>
    </row>
    <row r="2795" spans="1:18" ht="9" customHeight="1" thickTop="1" x14ac:dyDescent="0.2">
      <c r="O2795" t="s">
        <v>2807</v>
      </c>
      <c r="R2795">
        <v>1970</v>
      </c>
    </row>
    <row r="2796" spans="1:18" ht="26.25" customHeight="1" x14ac:dyDescent="0.2">
      <c r="C2796" s="487" t="s">
        <v>284</v>
      </c>
      <c r="D2796" s="488"/>
      <c r="E2796" s="489" t="s">
        <v>285</v>
      </c>
      <c r="F2796" s="487"/>
      <c r="G2796" s="490" t="s">
        <v>286</v>
      </c>
      <c r="H2796" s="491"/>
      <c r="I2796" s="20" t="s">
        <v>287</v>
      </c>
      <c r="J2796" s="21"/>
      <c r="K2796" s="314" t="s">
        <v>288</v>
      </c>
      <c r="O2796" t="s">
        <v>2807</v>
      </c>
      <c r="R2796">
        <v>1971</v>
      </c>
    </row>
    <row r="2797" spans="1:18" ht="15.75" thickBot="1" x14ac:dyDescent="0.3">
      <c r="A2797" s="90"/>
      <c r="B2797" s="24"/>
      <c r="C2797" s="16">
        <v>100</v>
      </c>
      <c r="D2797" s="7" t="s">
        <v>179</v>
      </c>
      <c r="E2797" s="37">
        <f>G2797*C2793</f>
        <v>0</v>
      </c>
      <c r="F2797" s="3" t="s">
        <v>179</v>
      </c>
      <c r="G2797" s="36">
        <v>0</v>
      </c>
      <c r="H2797" s="3" t="s">
        <v>179</v>
      </c>
      <c r="I2797" s="23">
        <f>E2797*C2794</f>
        <v>0</v>
      </c>
      <c r="J2797" s="10" t="s">
        <v>61</v>
      </c>
      <c r="K2797" s="15">
        <f t="shared" ref="K2797:K2800" si="64">I2797/C2797</f>
        <v>0</v>
      </c>
      <c r="O2797" t="s">
        <v>2807</v>
      </c>
      <c r="R2797">
        <v>1972</v>
      </c>
    </row>
    <row r="2798" spans="1:18" ht="16.5" thickTop="1" thickBot="1" x14ac:dyDescent="0.3">
      <c r="B2798" s="273" t="s">
        <v>2896</v>
      </c>
      <c r="C2798" s="16">
        <v>1000</v>
      </c>
      <c r="D2798" s="7" t="s">
        <v>179</v>
      </c>
      <c r="E2798" s="37">
        <f>G2798*C2793</f>
        <v>500</v>
      </c>
      <c r="F2798" s="3" t="s">
        <v>179</v>
      </c>
      <c r="G2798" s="36">
        <v>50</v>
      </c>
      <c r="H2798" s="3" t="s">
        <v>179</v>
      </c>
      <c r="I2798" s="23">
        <f>E2798*C2794</f>
        <v>25000</v>
      </c>
      <c r="J2798" s="10" t="s">
        <v>61</v>
      </c>
      <c r="K2798" s="15">
        <f t="shared" si="64"/>
        <v>25</v>
      </c>
      <c r="O2798" t="s">
        <v>2807</v>
      </c>
      <c r="R2798">
        <v>1973</v>
      </c>
    </row>
    <row r="2799" spans="1:18" ht="16.5" thickTop="1" thickBot="1" x14ac:dyDescent="0.3">
      <c r="A2799" s="235">
        <v>788</v>
      </c>
      <c r="B2799" s="258" t="s">
        <v>2825</v>
      </c>
      <c r="C2799" s="16">
        <v>100</v>
      </c>
      <c r="D2799" s="7" t="s">
        <v>179</v>
      </c>
      <c r="E2799" s="37">
        <f>G2799*C2793</f>
        <v>8</v>
      </c>
      <c r="F2799" s="3" t="s">
        <v>179</v>
      </c>
      <c r="G2799" s="36">
        <v>0.8</v>
      </c>
      <c r="H2799" s="3" t="s">
        <v>179</v>
      </c>
      <c r="I2799" s="23">
        <f>E2799*C2794</f>
        <v>400</v>
      </c>
      <c r="J2799" s="10" t="s">
        <v>61</v>
      </c>
      <c r="K2799" s="15">
        <f t="shared" si="64"/>
        <v>4</v>
      </c>
      <c r="L2799">
        <v>813</v>
      </c>
      <c r="O2799" t="s">
        <v>2807</v>
      </c>
      <c r="R2799">
        <v>1974</v>
      </c>
    </row>
    <row r="2800" spans="1:18" ht="16.5" thickTop="1" thickBot="1" x14ac:dyDescent="0.3">
      <c r="A2800" s="235">
        <v>789</v>
      </c>
      <c r="B2800" s="258" t="s">
        <v>2826</v>
      </c>
      <c r="C2800" s="16">
        <v>100</v>
      </c>
      <c r="D2800" s="7" t="s">
        <v>179</v>
      </c>
      <c r="E2800" s="37">
        <f>G2800*C2793</f>
        <v>8</v>
      </c>
      <c r="F2800" s="3" t="s">
        <v>179</v>
      </c>
      <c r="G2800" s="36">
        <v>0.8</v>
      </c>
      <c r="H2800" s="3" t="s">
        <v>179</v>
      </c>
      <c r="I2800" s="23">
        <f>E2800*C2794</f>
        <v>400</v>
      </c>
      <c r="J2800" s="10" t="s">
        <v>61</v>
      </c>
      <c r="K2800" s="15">
        <f t="shared" si="64"/>
        <v>4</v>
      </c>
      <c r="L2800">
        <v>812</v>
      </c>
      <c r="O2800" t="s">
        <v>2807</v>
      </c>
      <c r="R2800">
        <v>1975</v>
      </c>
    </row>
    <row r="2801" spans="1:18" ht="15.75" thickTop="1" x14ac:dyDescent="0.25">
      <c r="B2801" t="s">
        <v>180</v>
      </c>
      <c r="D2801" s="7"/>
      <c r="E2801" s="7"/>
      <c r="F2801" s="7"/>
      <c r="G2801" s="7"/>
      <c r="H2801" s="7"/>
      <c r="I2801" s="31"/>
      <c r="J2801" s="6"/>
      <c r="K2801" s="8">
        <f>C2794-SUM(K2797:K2800)</f>
        <v>17</v>
      </c>
      <c r="O2801" t="s">
        <v>2807</v>
      </c>
      <c r="R2801">
        <v>1976</v>
      </c>
    </row>
    <row r="2802" spans="1:18" ht="6" customHeight="1" thickBot="1" x14ac:dyDescent="0.25">
      <c r="A2802" s="13"/>
      <c r="B2802" s="13"/>
      <c r="C2802" s="13"/>
      <c r="D2802" s="13"/>
      <c r="E2802" s="13"/>
      <c r="F2802" s="13"/>
      <c r="G2802" s="13"/>
      <c r="H2802" s="13"/>
      <c r="I2802" s="13"/>
      <c r="J2802" s="13"/>
      <c r="K2802" s="13"/>
      <c r="L2802" s="13"/>
      <c r="M2802" s="13"/>
      <c r="N2802" s="13"/>
      <c r="O2802" s="13" t="s">
        <v>2807</v>
      </c>
      <c r="R2802">
        <v>1977</v>
      </c>
    </row>
    <row r="2803" spans="1:18" ht="17.25" thickTop="1" thickBot="1" x14ac:dyDescent="0.3">
      <c r="A2803" s="303" t="s">
        <v>3349</v>
      </c>
      <c r="B2803" s="30"/>
      <c r="G2803" t="s">
        <v>333</v>
      </c>
      <c r="J2803" s="33">
        <v>20</v>
      </c>
      <c r="K2803" t="s">
        <v>334</v>
      </c>
      <c r="L2803" s="79">
        <f>J2803/C2804</f>
        <v>2</v>
      </c>
      <c r="N2803" s="24"/>
      <c r="O2803" t="s">
        <v>2807</v>
      </c>
      <c r="R2803">
        <v>1967</v>
      </c>
    </row>
    <row r="2804" spans="1:18" ht="16.5" thickTop="1" thickBot="1" x14ac:dyDescent="0.25">
      <c r="A2804" s="1" t="str">
        <f>A2803</f>
        <v>240a</v>
      </c>
      <c r="B2804" s="27" t="s">
        <v>3350</v>
      </c>
      <c r="C2804" s="35">
        <v>10</v>
      </c>
      <c r="D2804" t="s">
        <v>63</v>
      </c>
      <c r="G2804" t="s">
        <v>332</v>
      </c>
      <c r="J2804">
        <f>C2805/(J2803/C2804)</f>
        <v>25</v>
      </c>
      <c r="K2804" s="11"/>
      <c r="O2804" t="s">
        <v>2807</v>
      </c>
      <c r="R2804">
        <v>1968</v>
      </c>
    </row>
    <row r="2805" spans="1:18" ht="14.25" thickTop="1" thickBot="1" x14ac:dyDescent="0.25">
      <c r="B2805" t="s">
        <v>55</v>
      </c>
      <c r="C2805" s="9">
        <v>50</v>
      </c>
      <c r="D2805" t="s">
        <v>334</v>
      </c>
      <c r="K2805" s="12"/>
      <c r="O2805" t="s">
        <v>2807</v>
      </c>
      <c r="R2805">
        <v>1969</v>
      </c>
    </row>
    <row r="2806" spans="1:18" ht="9" customHeight="1" thickTop="1" x14ac:dyDescent="0.2">
      <c r="O2806" t="s">
        <v>2807</v>
      </c>
      <c r="R2806">
        <v>1970</v>
      </c>
    </row>
    <row r="2807" spans="1:18" ht="26.25" customHeight="1" x14ac:dyDescent="0.2">
      <c r="C2807" s="487" t="s">
        <v>284</v>
      </c>
      <c r="D2807" s="488"/>
      <c r="E2807" s="489" t="s">
        <v>285</v>
      </c>
      <c r="F2807" s="487"/>
      <c r="G2807" s="490" t="s">
        <v>286</v>
      </c>
      <c r="H2807" s="491"/>
      <c r="I2807" s="20" t="s">
        <v>287</v>
      </c>
      <c r="J2807" s="21"/>
      <c r="K2807" s="459" t="s">
        <v>288</v>
      </c>
      <c r="O2807" t="s">
        <v>2807</v>
      </c>
      <c r="R2807">
        <v>1971</v>
      </c>
    </row>
    <row r="2808" spans="1:18" ht="15.75" thickBot="1" x14ac:dyDescent="0.3">
      <c r="A2808" s="90"/>
      <c r="B2808" s="24"/>
      <c r="C2808" s="16">
        <v>100</v>
      </c>
      <c r="D2808" s="7" t="s">
        <v>179</v>
      </c>
      <c r="E2808" s="37">
        <f>G2808*C2804</f>
        <v>0</v>
      </c>
      <c r="F2808" s="3" t="s">
        <v>179</v>
      </c>
      <c r="G2808" s="36">
        <v>0</v>
      </c>
      <c r="H2808" s="3" t="s">
        <v>179</v>
      </c>
      <c r="I2808" s="23">
        <f>E2808*C2805</f>
        <v>0</v>
      </c>
      <c r="J2808" s="10" t="s">
        <v>61</v>
      </c>
      <c r="K2808" s="15">
        <f t="shared" ref="K2808:K2811" si="65">I2808/C2808</f>
        <v>0</v>
      </c>
      <c r="O2808" t="s">
        <v>2807</v>
      </c>
      <c r="R2808">
        <v>1972</v>
      </c>
    </row>
    <row r="2809" spans="1:18" ht="16.5" thickTop="1" thickBot="1" x14ac:dyDescent="0.3">
      <c r="B2809" s="273"/>
      <c r="C2809" s="16">
        <v>100</v>
      </c>
      <c r="D2809" s="7" t="s">
        <v>179</v>
      </c>
      <c r="E2809" s="37">
        <f>G2809*C2804</f>
        <v>0</v>
      </c>
      <c r="F2809" s="3" t="s">
        <v>179</v>
      </c>
      <c r="G2809" s="36">
        <v>0</v>
      </c>
      <c r="H2809" s="3" t="s">
        <v>179</v>
      </c>
      <c r="I2809" s="23">
        <f>E2809*C2805</f>
        <v>0</v>
      </c>
      <c r="J2809" s="10" t="s">
        <v>61</v>
      </c>
      <c r="K2809" s="15">
        <f t="shared" si="65"/>
        <v>0</v>
      </c>
      <c r="O2809" t="s">
        <v>2807</v>
      </c>
      <c r="R2809">
        <v>1973</v>
      </c>
    </row>
    <row r="2810" spans="1:18" ht="16.5" thickTop="1" thickBot="1" x14ac:dyDescent="0.3">
      <c r="A2810" s="235">
        <v>788</v>
      </c>
      <c r="B2810" s="258" t="s">
        <v>2825</v>
      </c>
      <c r="C2810" s="16">
        <v>100</v>
      </c>
      <c r="D2810" s="7" t="s">
        <v>179</v>
      </c>
      <c r="E2810" s="37">
        <f>G2810*C2804</f>
        <v>8</v>
      </c>
      <c r="F2810" s="3" t="s">
        <v>179</v>
      </c>
      <c r="G2810" s="36">
        <v>0.8</v>
      </c>
      <c r="H2810" s="3" t="s">
        <v>179</v>
      </c>
      <c r="I2810" s="23">
        <f>E2810*C2805</f>
        <v>400</v>
      </c>
      <c r="J2810" s="10" t="s">
        <v>61</v>
      </c>
      <c r="K2810" s="15">
        <f t="shared" si="65"/>
        <v>4</v>
      </c>
      <c r="L2810">
        <v>813</v>
      </c>
      <c r="O2810" t="s">
        <v>2807</v>
      </c>
      <c r="R2810">
        <v>1974</v>
      </c>
    </row>
    <row r="2811" spans="1:18" ht="16.5" thickTop="1" thickBot="1" x14ac:dyDescent="0.3">
      <c r="A2811" s="235">
        <v>789</v>
      </c>
      <c r="B2811" s="258" t="s">
        <v>2826</v>
      </c>
      <c r="C2811" s="16">
        <v>100</v>
      </c>
      <c r="D2811" s="7" t="s">
        <v>179</v>
      </c>
      <c r="E2811" s="37">
        <f>G2811*C2804</f>
        <v>8</v>
      </c>
      <c r="F2811" s="3" t="s">
        <v>179</v>
      </c>
      <c r="G2811" s="36">
        <v>0.8</v>
      </c>
      <c r="H2811" s="3" t="s">
        <v>179</v>
      </c>
      <c r="I2811" s="23">
        <f>E2811*C2805</f>
        <v>400</v>
      </c>
      <c r="J2811" s="10" t="s">
        <v>61</v>
      </c>
      <c r="K2811" s="15">
        <f t="shared" si="65"/>
        <v>4</v>
      </c>
      <c r="L2811">
        <v>812</v>
      </c>
      <c r="O2811" t="s">
        <v>2807</v>
      </c>
      <c r="R2811">
        <v>1975</v>
      </c>
    </row>
    <row r="2812" spans="1:18" ht="15.75" thickTop="1" x14ac:dyDescent="0.25">
      <c r="B2812" t="s">
        <v>180</v>
      </c>
      <c r="D2812" s="7"/>
      <c r="E2812" s="7"/>
      <c r="F2812" s="7"/>
      <c r="G2812" s="7"/>
      <c r="H2812" s="7"/>
      <c r="I2812" s="31"/>
      <c r="J2812" s="6"/>
      <c r="K2812" s="8">
        <f>C2805-SUM(K2808:K2811)</f>
        <v>42</v>
      </c>
      <c r="O2812" t="s">
        <v>2807</v>
      </c>
      <c r="R2812">
        <v>1976</v>
      </c>
    </row>
    <row r="2813" spans="1:18" ht="6" customHeight="1" thickBot="1" x14ac:dyDescent="0.25">
      <c r="A2813" s="13"/>
      <c r="B2813" s="13"/>
      <c r="C2813" s="13"/>
      <c r="D2813" s="13"/>
      <c r="E2813" s="13"/>
      <c r="F2813" s="13"/>
      <c r="G2813" s="13"/>
      <c r="H2813" s="13"/>
      <c r="I2813" s="13"/>
      <c r="J2813" s="13"/>
      <c r="K2813" s="13"/>
      <c r="L2813" s="13"/>
      <c r="M2813" s="13"/>
      <c r="N2813" s="13"/>
      <c r="O2813" s="13" t="s">
        <v>2807</v>
      </c>
      <c r="R2813">
        <v>1977</v>
      </c>
    </row>
    <row r="2814" spans="1:18" ht="17.25" thickTop="1" thickBot="1" x14ac:dyDescent="0.3">
      <c r="A2814" s="303" t="s">
        <v>3354</v>
      </c>
      <c r="B2814" s="30"/>
      <c r="G2814" t="s">
        <v>333</v>
      </c>
      <c r="J2814" s="33">
        <v>20</v>
      </c>
      <c r="K2814" t="s">
        <v>334</v>
      </c>
      <c r="L2814" s="79">
        <f>J2814/C2815</f>
        <v>2</v>
      </c>
      <c r="N2814" s="24"/>
      <c r="O2814" t="s">
        <v>2807</v>
      </c>
      <c r="R2814">
        <v>1967</v>
      </c>
    </row>
    <row r="2815" spans="1:18" ht="16.5" thickTop="1" thickBot="1" x14ac:dyDescent="0.25">
      <c r="A2815" s="1" t="str">
        <f>A2814</f>
        <v>240b</v>
      </c>
      <c r="B2815" s="27" t="s">
        <v>3353</v>
      </c>
      <c r="C2815" s="35">
        <v>10</v>
      </c>
      <c r="D2815" t="s">
        <v>63</v>
      </c>
      <c r="G2815" t="s">
        <v>332</v>
      </c>
      <c r="J2815">
        <f>C2816/(J2814/C2815)</f>
        <v>50</v>
      </c>
      <c r="K2815" s="11"/>
      <c r="O2815" t="s">
        <v>2807</v>
      </c>
      <c r="R2815">
        <v>1968</v>
      </c>
    </row>
    <row r="2816" spans="1:18" ht="14.25" thickTop="1" thickBot="1" x14ac:dyDescent="0.25">
      <c r="B2816" t="s">
        <v>55</v>
      </c>
      <c r="C2816" s="9">
        <v>100</v>
      </c>
      <c r="D2816" t="s">
        <v>334</v>
      </c>
      <c r="K2816" s="12"/>
      <c r="O2816" t="s">
        <v>2807</v>
      </c>
      <c r="R2816">
        <v>1969</v>
      </c>
    </row>
    <row r="2817" spans="1:18" ht="9" customHeight="1" thickTop="1" x14ac:dyDescent="0.2">
      <c r="O2817" t="s">
        <v>2807</v>
      </c>
      <c r="R2817">
        <v>1970</v>
      </c>
    </row>
    <row r="2818" spans="1:18" ht="26.25" customHeight="1" x14ac:dyDescent="0.2">
      <c r="C2818" s="487" t="s">
        <v>284</v>
      </c>
      <c r="D2818" s="488"/>
      <c r="E2818" s="489" t="s">
        <v>285</v>
      </c>
      <c r="F2818" s="487"/>
      <c r="G2818" s="490" t="s">
        <v>286</v>
      </c>
      <c r="H2818" s="491"/>
      <c r="I2818" s="20" t="s">
        <v>287</v>
      </c>
      <c r="J2818" s="21"/>
      <c r="K2818" s="459" t="s">
        <v>288</v>
      </c>
      <c r="O2818" t="s">
        <v>2807</v>
      </c>
      <c r="R2818">
        <v>1971</v>
      </c>
    </row>
    <row r="2819" spans="1:18" ht="15.75" thickBot="1" x14ac:dyDescent="0.3">
      <c r="A2819" s="90"/>
      <c r="B2819" s="24"/>
      <c r="C2819" s="16">
        <v>100</v>
      </c>
      <c r="D2819" s="7" t="s">
        <v>179</v>
      </c>
      <c r="E2819" s="37">
        <f>G2819*C2815</f>
        <v>0</v>
      </c>
      <c r="F2819" s="3" t="s">
        <v>179</v>
      </c>
      <c r="G2819" s="36">
        <v>0</v>
      </c>
      <c r="H2819" s="3" t="s">
        <v>179</v>
      </c>
      <c r="I2819" s="23">
        <f>E2819*C2816</f>
        <v>0</v>
      </c>
      <c r="J2819" s="10" t="s">
        <v>61</v>
      </c>
      <c r="K2819" s="15">
        <f t="shared" ref="K2819:K2822" si="66">I2819/C2819</f>
        <v>0</v>
      </c>
      <c r="O2819" t="s">
        <v>2807</v>
      </c>
      <c r="R2819">
        <v>1972</v>
      </c>
    </row>
    <row r="2820" spans="1:18" ht="16.5" thickTop="1" thickBot="1" x14ac:dyDescent="0.3">
      <c r="A2820" s="1">
        <v>893</v>
      </c>
      <c r="B2820" s="462" t="s">
        <v>3322</v>
      </c>
      <c r="C2820" s="16">
        <v>100</v>
      </c>
      <c r="D2820" s="7" t="s">
        <v>179</v>
      </c>
      <c r="E2820" s="37">
        <f>G2820*C2815</f>
        <v>1</v>
      </c>
      <c r="F2820" s="3" t="s">
        <v>179</v>
      </c>
      <c r="G2820" s="36">
        <v>0.1</v>
      </c>
      <c r="H2820" s="3" t="s">
        <v>179</v>
      </c>
      <c r="I2820" s="23">
        <f>E2820*C2816</f>
        <v>100</v>
      </c>
      <c r="J2820" s="10" t="s">
        <v>61</v>
      </c>
      <c r="K2820" s="15">
        <f t="shared" si="66"/>
        <v>1</v>
      </c>
      <c r="O2820" t="s">
        <v>2807</v>
      </c>
      <c r="R2820">
        <v>1973</v>
      </c>
    </row>
    <row r="2821" spans="1:18" ht="16.5" thickTop="1" thickBot="1" x14ac:dyDescent="0.3">
      <c r="A2821" s="235">
        <v>788</v>
      </c>
      <c r="B2821" s="258" t="s">
        <v>2825</v>
      </c>
      <c r="C2821" s="16">
        <v>100</v>
      </c>
      <c r="D2821" s="7" t="s">
        <v>179</v>
      </c>
      <c r="E2821" s="37">
        <f>G2821*C2815</f>
        <v>8</v>
      </c>
      <c r="F2821" s="3" t="s">
        <v>179</v>
      </c>
      <c r="G2821" s="36">
        <v>0.8</v>
      </c>
      <c r="H2821" s="3" t="s">
        <v>179</v>
      </c>
      <c r="I2821" s="23">
        <f>E2821*C2816</f>
        <v>800</v>
      </c>
      <c r="J2821" s="10" t="s">
        <v>61</v>
      </c>
      <c r="K2821" s="15">
        <f t="shared" si="66"/>
        <v>8</v>
      </c>
      <c r="L2821">
        <v>813</v>
      </c>
      <c r="O2821" t="s">
        <v>2807</v>
      </c>
      <c r="R2821">
        <v>1974</v>
      </c>
    </row>
    <row r="2822" spans="1:18" ht="16.5" thickTop="1" thickBot="1" x14ac:dyDescent="0.3">
      <c r="A2822" s="235">
        <v>789</v>
      </c>
      <c r="B2822" s="258" t="s">
        <v>2826</v>
      </c>
      <c r="C2822" s="16">
        <v>100</v>
      </c>
      <c r="D2822" s="7" t="s">
        <v>179</v>
      </c>
      <c r="E2822" s="37">
        <f>G2822*C2815</f>
        <v>8</v>
      </c>
      <c r="F2822" s="3" t="s">
        <v>179</v>
      </c>
      <c r="G2822" s="36">
        <v>0.8</v>
      </c>
      <c r="H2822" s="3" t="s">
        <v>179</v>
      </c>
      <c r="I2822" s="23">
        <f>E2822*C2816</f>
        <v>800</v>
      </c>
      <c r="J2822" s="10" t="s">
        <v>61</v>
      </c>
      <c r="K2822" s="15">
        <f t="shared" si="66"/>
        <v>8</v>
      </c>
      <c r="L2822">
        <v>812</v>
      </c>
      <c r="O2822" t="s">
        <v>2807</v>
      </c>
      <c r="R2822">
        <v>1975</v>
      </c>
    </row>
    <row r="2823" spans="1:18" ht="15.75" thickTop="1" x14ac:dyDescent="0.25">
      <c r="B2823" t="s">
        <v>180</v>
      </c>
      <c r="D2823" s="7"/>
      <c r="E2823" s="7"/>
      <c r="F2823" s="7"/>
      <c r="G2823" s="7"/>
      <c r="H2823" s="7"/>
      <c r="I2823" s="31"/>
      <c r="J2823" s="6"/>
      <c r="K2823" s="8">
        <f>C2816-SUM(K2819:K2822)</f>
        <v>83</v>
      </c>
      <c r="O2823" t="s">
        <v>2807</v>
      </c>
      <c r="R2823">
        <v>1976</v>
      </c>
    </row>
    <row r="2824" spans="1:18" ht="6" customHeight="1" thickBot="1" x14ac:dyDescent="0.25">
      <c r="A2824" s="13"/>
      <c r="B2824" s="13"/>
      <c r="C2824" s="13"/>
      <c r="D2824" s="13"/>
      <c r="E2824" s="13"/>
      <c r="F2824" s="13"/>
      <c r="G2824" s="13"/>
      <c r="H2824" s="13"/>
      <c r="I2824" s="13"/>
      <c r="J2824" s="13"/>
      <c r="K2824" s="13"/>
      <c r="L2824" s="13"/>
      <c r="M2824" s="13"/>
      <c r="N2824" s="13"/>
      <c r="O2824" s="13" t="s">
        <v>2807</v>
      </c>
      <c r="R2824">
        <v>1977</v>
      </c>
    </row>
    <row r="2825" spans="1:18" ht="17.25" thickTop="1" thickBot="1" x14ac:dyDescent="0.3">
      <c r="A2825" s="303">
        <v>241</v>
      </c>
      <c r="B2825" s="30"/>
      <c r="G2825" t="s">
        <v>333</v>
      </c>
      <c r="J2825" s="33">
        <v>20</v>
      </c>
      <c r="K2825" t="s">
        <v>334</v>
      </c>
      <c r="L2825" s="79">
        <f>J2825/C2826</f>
        <v>2</v>
      </c>
      <c r="N2825" s="24"/>
      <c r="O2825" t="s">
        <v>2807</v>
      </c>
      <c r="R2825">
        <v>1978</v>
      </c>
    </row>
    <row r="2826" spans="1:18" ht="16.5" thickTop="1" thickBot="1" x14ac:dyDescent="0.25">
      <c r="A2826" s="1">
        <f>A2825</f>
        <v>241</v>
      </c>
      <c r="B2826" s="27" t="s">
        <v>2901</v>
      </c>
      <c r="C2826" s="35">
        <v>10</v>
      </c>
      <c r="D2826" t="s">
        <v>63</v>
      </c>
      <c r="G2826" t="s">
        <v>332</v>
      </c>
      <c r="J2826">
        <f>C2827/(J2825/C2826)</f>
        <v>25</v>
      </c>
      <c r="K2826" s="11"/>
      <c r="O2826" t="s">
        <v>2807</v>
      </c>
      <c r="R2826">
        <v>1979</v>
      </c>
    </row>
    <row r="2827" spans="1:18" ht="14.25" thickTop="1" thickBot="1" x14ac:dyDescent="0.25">
      <c r="B2827" t="s">
        <v>55</v>
      </c>
      <c r="C2827" s="9">
        <v>50</v>
      </c>
      <c r="D2827" t="s">
        <v>334</v>
      </c>
      <c r="K2827" s="12"/>
      <c r="O2827" t="s">
        <v>2807</v>
      </c>
      <c r="R2827">
        <v>1980</v>
      </c>
    </row>
    <row r="2828" spans="1:18" ht="9" customHeight="1" thickTop="1" x14ac:dyDescent="0.2">
      <c r="O2828" t="s">
        <v>2807</v>
      </c>
      <c r="R2828">
        <v>1981</v>
      </c>
    </row>
    <row r="2829" spans="1:18" ht="26.25" customHeight="1" x14ac:dyDescent="0.2">
      <c r="C2829" s="487" t="s">
        <v>284</v>
      </c>
      <c r="D2829" s="488"/>
      <c r="E2829" s="489" t="s">
        <v>285</v>
      </c>
      <c r="F2829" s="487"/>
      <c r="G2829" s="490" t="s">
        <v>286</v>
      </c>
      <c r="H2829" s="491"/>
      <c r="I2829" s="20" t="s">
        <v>287</v>
      </c>
      <c r="J2829" s="21"/>
      <c r="K2829" s="314" t="s">
        <v>288</v>
      </c>
      <c r="O2829" t="s">
        <v>2807</v>
      </c>
      <c r="R2829">
        <v>1982</v>
      </c>
    </row>
    <row r="2830" spans="1:18" ht="15.75" thickBot="1" x14ac:dyDescent="0.3">
      <c r="A2830" s="90"/>
      <c r="B2830" s="24"/>
      <c r="C2830" s="16">
        <v>100</v>
      </c>
      <c r="D2830" s="7" t="s">
        <v>179</v>
      </c>
      <c r="E2830" s="37">
        <f>G2830*C2826</f>
        <v>0</v>
      </c>
      <c r="F2830" s="3" t="s">
        <v>179</v>
      </c>
      <c r="G2830" s="36">
        <v>0</v>
      </c>
      <c r="H2830" s="3" t="s">
        <v>179</v>
      </c>
      <c r="I2830" s="23">
        <f>E2830*C2827</f>
        <v>0</v>
      </c>
      <c r="J2830" s="10" t="s">
        <v>61</v>
      </c>
      <c r="K2830" s="15">
        <f t="shared" ref="K2830:K2833" si="67">I2830/C2830</f>
        <v>0</v>
      </c>
      <c r="O2830" t="s">
        <v>2807</v>
      </c>
      <c r="R2830">
        <v>1983</v>
      </c>
    </row>
    <row r="2831" spans="1:18" ht="16.5" thickTop="1" thickBot="1" x14ac:dyDescent="0.3">
      <c r="B2831" s="273" t="s">
        <v>2896</v>
      </c>
      <c r="C2831" s="16">
        <v>1000</v>
      </c>
      <c r="D2831" s="7" t="s">
        <v>179</v>
      </c>
      <c r="E2831" s="37">
        <f>G2831*C2826</f>
        <v>500</v>
      </c>
      <c r="F2831" s="3" t="s">
        <v>179</v>
      </c>
      <c r="G2831" s="36">
        <v>50</v>
      </c>
      <c r="H2831" s="3" t="s">
        <v>179</v>
      </c>
      <c r="I2831" s="23">
        <f>E2831*C2827</f>
        <v>25000</v>
      </c>
      <c r="J2831" s="10" t="s">
        <v>61</v>
      </c>
      <c r="K2831" s="15">
        <f t="shared" si="67"/>
        <v>25</v>
      </c>
      <c r="O2831" t="s">
        <v>2807</v>
      </c>
      <c r="R2831">
        <v>1984</v>
      </c>
    </row>
    <row r="2832" spans="1:18" ht="16.5" thickTop="1" thickBot="1" x14ac:dyDescent="0.3">
      <c r="A2832" s="235">
        <v>712</v>
      </c>
      <c r="B2832" s="258" t="s">
        <v>2827</v>
      </c>
      <c r="C2832" s="16">
        <v>100</v>
      </c>
      <c r="D2832" s="7" t="s">
        <v>179</v>
      </c>
      <c r="E2832" s="37">
        <f>G2832*C2826</f>
        <v>8</v>
      </c>
      <c r="F2832" s="3" t="s">
        <v>179</v>
      </c>
      <c r="G2832" s="36">
        <v>0.8</v>
      </c>
      <c r="H2832" s="3" t="s">
        <v>179</v>
      </c>
      <c r="I2832" s="23">
        <f>E2832*C2827</f>
        <v>400</v>
      </c>
      <c r="J2832" s="10" t="s">
        <v>61</v>
      </c>
      <c r="K2832" s="15">
        <f t="shared" si="67"/>
        <v>4</v>
      </c>
      <c r="L2832" s="45">
        <v>790</v>
      </c>
      <c r="O2832" t="s">
        <v>2807</v>
      </c>
      <c r="R2832">
        <v>1985</v>
      </c>
    </row>
    <row r="2833" spans="1:18" ht="16.5" thickTop="1" thickBot="1" x14ac:dyDescent="0.3">
      <c r="A2833" s="235">
        <v>713</v>
      </c>
      <c r="B2833" s="258" t="s">
        <v>2828</v>
      </c>
      <c r="C2833" s="16">
        <v>100</v>
      </c>
      <c r="D2833" s="7" t="s">
        <v>179</v>
      </c>
      <c r="E2833" s="37">
        <f>G2833*C2826</f>
        <v>8</v>
      </c>
      <c r="F2833" s="3" t="s">
        <v>179</v>
      </c>
      <c r="G2833" s="36">
        <v>0.8</v>
      </c>
      <c r="H2833" s="3" t="s">
        <v>179</v>
      </c>
      <c r="I2833" s="23">
        <f>E2833*C2827</f>
        <v>400</v>
      </c>
      <c r="J2833" s="10" t="s">
        <v>61</v>
      </c>
      <c r="K2833" s="15">
        <f t="shared" si="67"/>
        <v>4</v>
      </c>
      <c r="L2833" s="45">
        <v>791</v>
      </c>
      <c r="O2833" t="s">
        <v>2807</v>
      </c>
      <c r="R2833">
        <v>1986</v>
      </c>
    </row>
    <row r="2834" spans="1:18" ht="15.75" thickTop="1" x14ac:dyDescent="0.25">
      <c r="B2834" t="s">
        <v>180</v>
      </c>
      <c r="D2834" s="7"/>
      <c r="E2834" s="7"/>
      <c r="F2834" s="7"/>
      <c r="G2834" s="7"/>
      <c r="H2834" s="7"/>
      <c r="I2834" s="31"/>
      <c r="J2834" s="6"/>
      <c r="K2834" s="8">
        <f>C2827-SUM(K2830:K2833)</f>
        <v>17</v>
      </c>
      <c r="O2834" t="s">
        <v>2807</v>
      </c>
      <c r="R2834">
        <v>1987</v>
      </c>
    </row>
    <row r="2835" spans="1:18" ht="6" customHeight="1" thickBot="1" x14ac:dyDescent="0.25">
      <c r="A2835" s="13"/>
      <c r="B2835" s="13"/>
      <c r="C2835" s="13"/>
      <c r="D2835" s="13"/>
      <c r="E2835" s="13"/>
      <c r="F2835" s="13"/>
      <c r="G2835" s="13"/>
      <c r="H2835" s="13"/>
      <c r="I2835" s="13"/>
      <c r="J2835" s="13"/>
      <c r="K2835" s="13"/>
      <c r="L2835" s="13"/>
      <c r="M2835" s="13"/>
      <c r="N2835" s="13"/>
      <c r="O2835" s="13" t="s">
        <v>2807</v>
      </c>
      <c r="R2835">
        <v>1988</v>
      </c>
    </row>
    <row r="2836" spans="1:18" ht="17.25" thickTop="1" thickBot="1" x14ac:dyDescent="0.3">
      <c r="A2836" s="303" t="s">
        <v>3356</v>
      </c>
      <c r="B2836" s="30"/>
      <c r="G2836" t="s">
        <v>333</v>
      </c>
      <c r="J2836" s="33">
        <v>20</v>
      </c>
      <c r="K2836" t="s">
        <v>334</v>
      </c>
      <c r="L2836" s="79">
        <f>J2836/C2837</f>
        <v>2</v>
      </c>
      <c r="N2836" s="24"/>
      <c r="O2836" t="s">
        <v>2807</v>
      </c>
      <c r="R2836">
        <v>1978</v>
      </c>
    </row>
    <row r="2837" spans="1:18" ht="16.5" thickTop="1" thickBot="1" x14ac:dyDescent="0.25">
      <c r="A2837" s="1" t="str">
        <f>A2836</f>
        <v>241a</v>
      </c>
      <c r="B2837" s="27" t="s">
        <v>3355</v>
      </c>
      <c r="C2837" s="35">
        <v>10</v>
      </c>
      <c r="D2837" t="s">
        <v>63</v>
      </c>
      <c r="G2837" t="s">
        <v>332</v>
      </c>
      <c r="J2837">
        <f>C2838/(J2836/C2837)</f>
        <v>25</v>
      </c>
      <c r="K2837" s="11"/>
      <c r="O2837" t="s">
        <v>2807</v>
      </c>
      <c r="R2837">
        <v>1979</v>
      </c>
    </row>
    <row r="2838" spans="1:18" ht="14.25" thickTop="1" thickBot="1" x14ac:dyDescent="0.25">
      <c r="B2838" t="s">
        <v>55</v>
      </c>
      <c r="C2838" s="9">
        <v>50</v>
      </c>
      <c r="D2838" t="s">
        <v>334</v>
      </c>
      <c r="K2838" s="12"/>
      <c r="O2838" t="s">
        <v>2807</v>
      </c>
      <c r="R2838">
        <v>1980</v>
      </c>
    </row>
    <row r="2839" spans="1:18" ht="9" customHeight="1" thickTop="1" x14ac:dyDescent="0.2">
      <c r="O2839" t="s">
        <v>2807</v>
      </c>
      <c r="R2839">
        <v>1981</v>
      </c>
    </row>
    <row r="2840" spans="1:18" ht="26.25" customHeight="1" x14ac:dyDescent="0.2">
      <c r="C2840" s="487" t="s">
        <v>284</v>
      </c>
      <c r="D2840" s="488"/>
      <c r="E2840" s="489" t="s">
        <v>285</v>
      </c>
      <c r="F2840" s="487"/>
      <c r="G2840" s="490" t="s">
        <v>286</v>
      </c>
      <c r="H2840" s="491"/>
      <c r="I2840" s="20" t="s">
        <v>287</v>
      </c>
      <c r="J2840" s="21"/>
      <c r="K2840" s="459" t="s">
        <v>288</v>
      </c>
      <c r="O2840" t="s">
        <v>2807</v>
      </c>
      <c r="R2840">
        <v>1982</v>
      </c>
    </row>
    <row r="2841" spans="1:18" ht="15.75" thickBot="1" x14ac:dyDescent="0.3">
      <c r="A2841" s="90"/>
      <c r="B2841" s="24"/>
      <c r="C2841" s="16">
        <v>100</v>
      </c>
      <c r="D2841" s="7" t="s">
        <v>179</v>
      </c>
      <c r="E2841" s="37">
        <f>G2841*C2837</f>
        <v>0</v>
      </c>
      <c r="F2841" s="3" t="s">
        <v>179</v>
      </c>
      <c r="G2841" s="36">
        <v>0</v>
      </c>
      <c r="H2841" s="3" t="s">
        <v>179</v>
      </c>
      <c r="I2841" s="23">
        <f>E2841*C2838</f>
        <v>0</v>
      </c>
      <c r="J2841" s="10" t="s">
        <v>61</v>
      </c>
      <c r="K2841" s="15">
        <f t="shared" ref="K2841:K2844" si="68">I2841/C2841</f>
        <v>0</v>
      </c>
      <c r="O2841" t="s">
        <v>2807</v>
      </c>
      <c r="R2841">
        <v>1983</v>
      </c>
    </row>
    <row r="2842" spans="1:18" ht="16.5" thickTop="1" thickBot="1" x14ac:dyDescent="0.3">
      <c r="B2842" s="273"/>
      <c r="C2842" s="16">
        <v>100</v>
      </c>
      <c r="D2842" s="7" t="s">
        <v>179</v>
      </c>
      <c r="E2842" s="37">
        <f>G2842*C2837</f>
        <v>0</v>
      </c>
      <c r="F2842" s="3" t="s">
        <v>179</v>
      </c>
      <c r="G2842" s="36"/>
      <c r="H2842" s="3" t="s">
        <v>179</v>
      </c>
      <c r="I2842" s="23">
        <f>E2842*C2838</f>
        <v>0</v>
      </c>
      <c r="J2842" s="10" t="s">
        <v>61</v>
      </c>
      <c r="K2842" s="15">
        <f t="shared" si="68"/>
        <v>0</v>
      </c>
      <c r="O2842" t="s">
        <v>2807</v>
      </c>
      <c r="R2842">
        <v>1984</v>
      </c>
    </row>
    <row r="2843" spans="1:18" ht="16.5" thickTop="1" thickBot="1" x14ac:dyDescent="0.3">
      <c r="A2843" s="235">
        <v>712</v>
      </c>
      <c r="B2843" s="258" t="s">
        <v>2827</v>
      </c>
      <c r="C2843" s="16">
        <v>100</v>
      </c>
      <c r="D2843" s="7" t="s">
        <v>179</v>
      </c>
      <c r="E2843" s="37">
        <f>G2843*C2837</f>
        <v>8</v>
      </c>
      <c r="F2843" s="3" t="s">
        <v>179</v>
      </c>
      <c r="G2843" s="36">
        <v>0.8</v>
      </c>
      <c r="H2843" s="3" t="s">
        <v>179</v>
      </c>
      <c r="I2843" s="23">
        <f>E2843*C2838</f>
        <v>400</v>
      </c>
      <c r="J2843" s="10" t="s">
        <v>61</v>
      </c>
      <c r="K2843" s="15">
        <f t="shared" si="68"/>
        <v>4</v>
      </c>
      <c r="L2843" s="45">
        <v>790</v>
      </c>
      <c r="O2843" t="s">
        <v>2807</v>
      </c>
      <c r="R2843">
        <v>1985</v>
      </c>
    </row>
    <row r="2844" spans="1:18" ht="16.5" thickTop="1" thickBot="1" x14ac:dyDescent="0.3">
      <c r="A2844" s="235">
        <v>713</v>
      </c>
      <c r="B2844" s="258" t="s">
        <v>2828</v>
      </c>
      <c r="C2844" s="16">
        <v>100</v>
      </c>
      <c r="D2844" s="7" t="s">
        <v>179</v>
      </c>
      <c r="E2844" s="37">
        <f>G2844*C2837</f>
        <v>8</v>
      </c>
      <c r="F2844" s="3" t="s">
        <v>179</v>
      </c>
      <c r="G2844" s="36">
        <v>0.8</v>
      </c>
      <c r="H2844" s="3" t="s">
        <v>179</v>
      </c>
      <c r="I2844" s="23">
        <f>E2844*C2838</f>
        <v>400</v>
      </c>
      <c r="J2844" s="10" t="s">
        <v>61</v>
      </c>
      <c r="K2844" s="15">
        <f t="shared" si="68"/>
        <v>4</v>
      </c>
      <c r="L2844" s="45">
        <v>791</v>
      </c>
      <c r="O2844" t="s">
        <v>2807</v>
      </c>
      <c r="R2844">
        <v>1986</v>
      </c>
    </row>
    <row r="2845" spans="1:18" ht="15.75" thickTop="1" x14ac:dyDescent="0.25">
      <c r="B2845" t="s">
        <v>180</v>
      </c>
      <c r="D2845" s="7"/>
      <c r="E2845" s="7"/>
      <c r="F2845" s="7"/>
      <c r="G2845" s="7"/>
      <c r="H2845" s="7"/>
      <c r="I2845" s="31"/>
      <c r="J2845" s="6"/>
      <c r="K2845" s="8">
        <f>C2838-SUM(K2841:K2844)</f>
        <v>42</v>
      </c>
      <c r="O2845" t="s">
        <v>2807</v>
      </c>
      <c r="R2845">
        <v>1987</v>
      </c>
    </row>
    <row r="2846" spans="1:18" ht="6" customHeight="1" thickBot="1" x14ac:dyDescent="0.25">
      <c r="A2846" s="13"/>
      <c r="B2846" s="13"/>
      <c r="C2846" s="13"/>
      <c r="D2846" s="13"/>
      <c r="E2846" s="13"/>
      <c r="F2846" s="13"/>
      <c r="G2846" s="13"/>
      <c r="H2846" s="13"/>
      <c r="I2846" s="13"/>
      <c r="J2846" s="13"/>
      <c r="K2846" s="13"/>
      <c r="L2846" s="13"/>
      <c r="M2846" s="13"/>
      <c r="N2846" s="13"/>
      <c r="O2846" s="13" t="s">
        <v>2807</v>
      </c>
      <c r="R2846">
        <v>1988</v>
      </c>
    </row>
    <row r="2847" spans="1:18" ht="17.25" thickTop="1" thickBot="1" x14ac:dyDescent="0.3">
      <c r="A2847" s="303" t="s">
        <v>3357</v>
      </c>
      <c r="B2847" s="30"/>
      <c r="G2847" t="s">
        <v>333</v>
      </c>
      <c r="J2847" s="33">
        <v>20</v>
      </c>
      <c r="K2847" t="s">
        <v>334</v>
      </c>
      <c r="L2847" s="79">
        <f>J2847/C2848</f>
        <v>2</v>
      </c>
      <c r="N2847" s="24"/>
      <c r="O2847" t="s">
        <v>2807</v>
      </c>
      <c r="R2847">
        <v>1978</v>
      </c>
    </row>
    <row r="2848" spans="1:18" ht="16.5" thickTop="1" thickBot="1" x14ac:dyDescent="0.25">
      <c r="A2848" s="1" t="str">
        <f>A2847</f>
        <v>241b</v>
      </c>
      <c r="B2848" s="27" t="s">
        <v>3360</v>
      </c>
      <c r="C2848" s="35">
        <v>10</v>
      </c>
      <c r="D2848" t="s">
        <v>63</v>
      </c>
      <c r="G2848" t="s">
        <v>332</v>
      </c>
      <c r="J2848">
        <f>C2849/(J2847/C2848)</f>
        <v>50</v>
      </c>
      <c r="K2848" s="11"/>
      <c r="O2848" t="s">
        <v>2807</v>
      </c>
      <c r="R2848">
        <v>1979</v>
      </c>
    </row>
    <row r="2849" spans="1:18" ht="14.25" thickTop="1" thickBot="1" x14ac:dyDescent="0.25">
      <c r="B2849" t="s">
        <v>55</v>
      </c>
      <c r="C2849" s="9">
        <v>100</v>
      </c>
      <c r="D2849" t="s">
        <v>334</v>
      </c>
      <c r="K2849" s="12"/>
      <c r="O2849" t="s">
        <v>2807</v>
      </c>
      <c r="R2849">
        <v>1980</v>
      </c>
    </row>
    <row r="2850" spans="1:18" ht="9" customHeight="1" thickTop="1" x14ac:dyDescent="0.2">
      <c r="O2850" t="s">
        <v>2807</v>
      </c>
      <c r="R2850">
        <v>1981</v>
      </c>
    </row>
    <row r="2851" spans="1:18" ht="26.25" customHeight="1" x14ac:dyDescent="0.2">
      <c r="C2851" s="487" t="s">
        <v>284</v>
      </c>
      <c r="D2851" s="488"/>
      <c r="E2851" s="489" t="s">
        <v>285</v>
      </c>
      <c r="F2851" s="487"/>
      <c r="G2851" s="490" t="s">
        <v>286</v>
      </c>
      <c r="H2851" s="491"/>
      <c r="I2851" s="20" t="s">
        <v>287</v>
      </c>
      <c r="J2851" s="21"/>
      <c r="K2851" s="459" t="s">
        <v>288</v>
      </c>
      <c r="O2851" t="s">
        <v>2807</v>
      </c>
      <c r="R2851">
        <v>1982</v>
      </c>
    </row>
    <row r="2852" spans="1:18" ht="15.75" thickBot="1" x14ac:dyDescent="0.3">
      <c r="A2852" s="90"/>
      <c r="B2852" s="24"/>
      <c r="C2852" s="16">
        <v>100</v>
      </c>
      <c r="D2852" s="7" t="s">
        <v>179</v>
      </c>
      <c r="E2852" s="37">
        <f>G2852*C2848</f>
        <v>0</v>
      </c>
      <c r="F2852" s="3" t="s">
        <v>179</v>
      </c>
      <c r="G2852" s="36">
        <v>0</v>
      </c>
      <c r="H2852" s="3" t="s">
        <v>179</v>
      </c>
      <c r="I2852" s="23">
        <f>E2852*C2849</f>
        <v>0</v>
      </c>
      <c r="J2852" s="10" t="s">
        <v>61</v>
      </c>
      <c r="K2852" s="15">
        <f t="shared" ref="K2852:K2855" si="69">I2852/C2852</f>
        <v>0</v>
      </c>
      <c r="O2852" t="s">
        <v>2807</v>
      </c>
      <c r="R2852">
        <v>1983</v>
      </c>
    </row>
    <row r="2853" spans="1:18" ht="16.5" thickTop="1" thickBot="1" x14ac:dyDescent="0.3">
      <c r="A2853" s="1">
        <v>892</v>
      </c>
      <c r="B2853" s="462" t="s">
        <v>3321</v>
      </c>
      <c r="C2853" s="16">
        <v>100</v>
      </c>
      <c r="D2853" s="7" t="s">
        <v>179</v>
      </c>
      <c r="E2853" s="37">
        <f>G2853*C2848</f>
        <v>1</v>
      </c>
      <c r="F2853" s="3" t="s">
        <v>179</v>
      </c>
      <c r="G2853" s="36">
        <v>0.1</v>
      </c>
      <c r="H2853" s="3" t="s">
        <v>179</v>
      </c>
      <c r="I2853" s="23">
        <f>E2853*C2849</f>
        <v>100</v>
      </c>
      <c r="J2853" s="10" t="s">
        <v>61</v>
      </c>
      <c r="K2853" s="15">
        <f t="shared" si="69"/>
        <v>1</v>
      </c>
      <c r="O2853" t="s">
        <v>2807</v>
      </c>
      <c r="R2853">
        <v>1984</v>
      </c>
    </row>
    <row r="2854" spans="1:18" ht="16.5" thickTop="1" thickBot="1" x14ac:dyDescent="0.3">
      <c r="A2854" s="235">
        <v>712</v>
      </c>
      <c r="B2854" s="258" t="s">
        <v>2827</v>
      </c>
      <c r="C2854" s="16">
        <v>100</v>
      </c>
      <c r="D2854" s="7" t="s">
        <v>179</v>
      </c>
      <c r="E2854" s="37">
        <f>G2854*C2848</f>
        <v>8</v>
      </c>
      <c r="F2854" s="3" t="s">
        <v>179</v>
      </c>
      <c r="G2854" s="36">
        <v>0.8</v>
      </c>
      <c r="H2854" s="3" t="s">
        <v>179</v>
      </c>
      <c r="I2854" s="23">
        <f>E2854*C2849</f>
        <v>800</v>
      </c>
      <c r="J2854" s="10" t="s">
        <v>61</v>
      </c>
      <c r="K2854" s="15">
        <f t="shared" si="69"/>
        <v>8</v>
      </c>
      <c r="L2854" s="45">
        <v>790</v>
      </c>
      <c r="O2854" t="s">
        <v>2807</v>
      </c>
      <c r="R2854">
        <v>1985</v>
      </c>
    </row>
    <row r="2855" spans="1:18" ht="16.5" thickTop="1" thickBot="1" x14ac:dyDescent="0.3">
      <c r="A2855" s="235">
        <v>713</v>
      </c>
      <c r="B2855" s="258" t="s">
        <v>2828</v>
      </c>
      <c r="C2855" s="16">
        <v>100</v>
      </c>
      <c r="D2855" s="7" t="s">
        <v>179</v>
      </c>
      <c r="E2855" s="37">
        <f>G2855*C2848</f>
        <v>8</v>
      </c>
      <c r="F2855" s="3" t="s">
        <v>179</v>
      </c>
      <c r="G2855" s="36">
        <v>0.8</v>
      </c>
      <c r="H2855" s="3" t="s">
        <v>179</v>
      </c>
      <c r="I2855" s="23">
        <f>E2855*C2849</f>
        <v>800</v>
      </c>
      <c r="J2855" s="10" t="s">
        <v>61</v>
      </c>
      <c r="K2855" s="15">
        <f t="shared" si="69"/>
        <v>8</v>
      </c>
      <c r="L2855" s="45">
        <v>791</v>
      </c>
      <c r="O2855" t="s">
        <v>2807</v>
      </c>
      <c r="R2855">
        <v>1986</v>
      </c>
    </row>
    <row r="2856" spans="1:18" ht="15.75" thickTop="1" x14ac:dyDescent="0.25">
      <c r="B2856" t="s">
        <v>180</v>
      </c>
      <c r="D2856" s="7"/>
      <c r="E2856" s="7"/>
      <c r="F2856" s="7"/>
      <c r="G2856" s="7"/>
      <c r="H2856" s="7"/>
      <c r="I2856" s="31"/>
      <c r="J2856" s="6"/>
      <c r="K2856" s="8">
        <f>C2849-SUM(K2852:K2855)</f>
        <v>83</v>
      </c>
      <c r="O2856" t="s">
        <v>2807</v>
      </c>
      <c r="R2856">
        <v>1987</v>
      </c>
    </row>
    <row r="2857" spans="1:18" ht="6" customHeight="1" thickBot="1" x14ac:dyDescent="0.25">
      <c r="A2857" s="13"/>
      <c r="B2857" s="13"/>
      <c r="C2857" s="13"/>
      <c r="D2857" s="13"/>
      <c r="E2857" s="13"/>
      <c r="F2857" s="13"/>
      <c r="G2857" s="13"/>
      <c r="H2857" s="13"/>
      <c r="I2857" s="13"/>
      <c r="J2857" s="13"/>
      <c r="K2857" s="13"/>
      <c r="L2857" s="13"/>
      <c r="M2857" s="13"/>
      <c r="N2857" s="13"/>
      <c r="O2857" s="13" t="s">
        <v>2807</v>
      </c>
      <c r="R2857">
        <v>1988</v>
      </c>
    </row>
    <row r="2858" spans="1:18" ht="17.25" thickTop="1" thickBot="1" x14ac:dyDescent="0.3">
      <c r="A2858" s="303">
        <v>242</v>
      </c>
      <c r="B2858" s="30"/>
      <c r="G2858" t="s">
        <v>333</v>
      </c>
      <c r="J2858" s="33">
        <v>20</v>
      </c>
      <c r="K2858" t="s">
        <v>334</v>
      </c>
      <c r="L2858" s="79">
        <f>J2858/C2859</f>
        <v>2</v>
      </c>
      <c r="N2858" s="24"/>
      <c r="O2858" t="s">
        <v>2807</v>
      </c>
      <c r="R2858">
        <v>1989</v>
      </c>
    </row>
    <row r="2859" spans="1:18" ht="16.5" thickTop="1" thickBot="1" x14ac:dyDescent="0.25">
      <c r="A2859" s="1">
        <f>A2858</f>
        <v>242</v>
      </c>
      <c r="B2859" s="27" t="s">
        <v>2902</v>
      </c>
      <c r="C2859" s="35">
        <v>10</v>
      </c>
      <c r="D2859" t="s">
        <v>63</v>
      </c>
      <c r="G2859" t="s">
        <v>332</v>
      </c>
      <c r="J2859">
        <f>C2860/(J2858/C2859)</f>
        <v>25</v>
      </c>
      <c r="K2859" s="11"/>
      <c r="O2859" t="s">
        <v>2807</v>
      </c>
      <c r="R2859">
        <v>1990</v>
      </c>
    </row>
    <row r="2860" spans="1:18" ht="14.25" thickTop="1" thickBot="1" x14ac:dyDescent="0.25">
      <c r="B2860" t="s">
        <v>55</v>
      </c>
      <c r="C2860" s="9">
        <v>50</v>
      </c>
      <c r="D2860" t="s">
        <v>334</v>
      </c>
      <c r="K2860" s="12"/>
      <c r="O2860" t="s">
        <v>2807</v>
      </c>
      <c r="R2860">
        <v>1991</v>
      </c>
    </row>
    <row r="2861" spans="1:18" ht="9" customHeight="1" thickTop="1" x14ac:dyDescent="0.2">
      <c r="O2861" t="s">
        <v>2807</v>
      </c>
      <c r="R2861">
        <v>1992</v>
      </c>
    </row>
    <row r="2862" spans="1:18" ht="26.25" customHeight="1" x14ac:dyDescent="0.2">
      <c r="C2862" s="487" t="s">
        <v>284</v>
      </c>
      <c r="D2862" s="488"/>
      <c r="E2862" s="489" t="s">
        <v>285</v>
      </c>
      <c r="F2862" s="487"/>
      <c r="G2862" s="490" t="s">
        <v>286</v>
      </c>
      <c r="H2862" s="491"/>
      <c r="I2862" s="20" t="s">
        <v>287</v>
      </c>
      <c r="J2862" s="21"/>
      <c r="K2862" s="314" t="s">
        <v>288</v>
      </c>
      <c r="O2862" t="s">
        <v>2807</v>
      </c>
      <c r="R2862">
        <v>1993</v>
      </c>
    </row>
    <row r="2863" spans="1:18" ht="15.75" thickBot="1" x14ac:dyDescent="0.3">
      <c r="A2863" s="90"/>
      <c r="B2863" s="24"/>
      <c r="C2863" s="16">
        <v>100</v>
      </c>
      <c r="D2863" s="7" t="s">
        <v>179</v>
      </c>
      <c r="E2863" s="37">
        <f>G2863*C2859</f>
        <v>0</v>
      </c>
      <c r="F2863" s="3" t="s">
        <v>179</v>
      </c>
      <c r="G2863" s="36">
        <v>0</v>
      </c>
      <c r="H2863" s="3" t="s">
        <v>179</v>
      </c>
      <c r="I2863" s="23">
        <f>E2863*C2860</f>
        <v>0</v>
      </c>
      <c r="J2863" s="10" t="s">
        <v>61</v>
      </c>
      <c r="K2863" s="15">
        <f t="shared" ref="K2863:K2866" si="70">I2863/C2863</f>
        <v>0</v>
      </c>
      <c r="O2863" t="s">
        <v>2807</v>
      </c>
      <c r="R2863">
        <v>1994</v>
      </c>
    </row>
    <row r="2864" spans="1:18" ht="16.5" thickTop="1" thickBot="1" x14ac:dyDescent="0.3">
      <c r="B2864" s="273" t="s">
        <v>2896</v>
      </c>
      <c r="C2864" s="16">
        <v>1000</v>
      </c>
      <c r="D2864" s="7" t="s">
        <v>179</v>
      </c>
      <c r="E2864" s="37">
        <f>G2864*C2859</f>
        <v>500</v>
      </c>
      <c r="F2864" s="3" t="s">
        <v>179</v>
      </c>
      <c r="G2864" s="36">
        <v>50</v>
      </c>
      <c r="H2864" s="3" t="s">
        <v>179</v>
      </c>
      <c r="I2864" s="23">
        <f>E2864*C2860</f>
        <v>25000</v>
      </c>
      <c r="J2864" s="10" t="s">
        <v>61</v>
      </c>
      <c r="K2864" s="15">
        <f t="shared" si="70"/>
        <v>25</v>
      </c>
      <c r="O2864" t="s">
        <v>2807</v>
      </c>
      <c r="R2864">
        <v>1995</v>
      </c>
    </row>
    <row r="2865" spans="1:18" ht="16.5" thickTop="1" thickBot="1" x14ac:dyDescent="0.3">
      <c r="A2865" s="235">
        <v>794</v>
      </c>
      <c r="B2865" s="258" t="s">
        <v>2903</v>
      </c>
      <c r="C2865" s="16">
        <v>100</v>
      </c>
      <c r="D2865" s="7" t="s">
        <v>179</v>
      </c>
      <c r="E2865" s="37">
        <f>G2865*C2859</f>
        <v>8</v>
      </c>
      <c r="F2865" s="3" t="s">
        <v>179</v>
      </c>
      <c r="G2865" s="36">
        <v>0.8</v>
      </c>
      <c r="H2865" s="3" t="s">
        <v>179</v>
      </c>
      <c r="I2865" s="23">
        <f>E2865*C2860</f>
        <v>400</v>
      </c>
      <c r="J2865" s="10" t="s">
        <v>61</v>
      </c>
      <c r="K2865" s="15">
        <f t="shared" si="70"/>
        <v>4</v>
      </c>
      <c r="L2865" s="45"/>
      <c r="O2865" t="s">
        <v>2807</v>
      </c>
      <c r="R2865">
        <v>1996</v>
      </c>
    </row>
    <row r="2866" spans="1:18" ht="16.5" thickTop="1" thickBot="1" x14ac:dyDescent="0.3">
      <c r="A2866" s="235">
        <v>795</v>
      </c>
      <c r="B2866" s="258" t="s">
        <v>2904</v>
      </c>
      <c r="C2866" s="16">
        <v>100</v>
      </c>
      <c r="D2866" s="7" t="s">
        <v>179</v>
      </c>
      <c r="E2866" s="37">
        <f>G2866*C2859</f>
        <v>8</v>
      </c>
      <c r="F2866" s="3" t="s">
        <v>179</v>
      </c>
      <c r="G2866" s="36">
        <v>0.8</v>
      </c>
      <c r="H2866" s="3" t="s">
        <v>179</v>
      </c>
      <c r="I2866" s="23">
        <f>E2866*C2860</f>
        <v>400</v>
      </c>
      <c r="J2866" s="10" t="s">
        <v>61</v>
      </c>
      <c r="K2866" s="15">
        <f t="shared" si="70"/>
        <v>4</v>
      </c>
      <c r="L2866" s="45"/>
      <c r="O2866" t="s">
        <v>2807</v>
      </c>
      <c r="R2866">
        <v>1997</v>
      </c>
    </row>
    <row r="2867" spans="1:18" ht="15.75" thickTop="1" x14ac:dyDescent="0.25">
      <c r="B2867" t="s">
        <v>180</v>
      </c>
      <c r="D2867" s="7"/>
      <c r="E2867" s="7"/>
      <c r="F2867" s="7"/>
      <c r="G2867" s="7"/>
      <c r="H2867" s="7"/>
      <c r="I2867" s="31"/>
      <c r="J2867" s="6"/>
      <c r="K2867" s="8">
        <f>C2860-SUM(K2863:K2866)</f>
        <v>17</v>
      </c>
      <c r="O2867" t="s">
        <v>2807</v>
      </c>
      <c r="R2867">
        <v>1998</v>
      </c>
    </row>
    <row r="2868" spans="1:18" ht="6" customHeight="1" thickBot="1" x14ac:dyDescent="0.25">
      <c r="A2868" s="13"/>
      <c r="B2868" s="13"/>
      <c r="C2868" s="13"/>
      <c r="D2868" s="13"/>
      <c r="E2868" s="13"/>
      <c r="F2868" s="13"/>
      <c r="G2868" s="13"/>
      <c r="H2868" s="13"/>
      <c r="I2868" s="13"/>
      <c r="J2868" s="13"/>
      <c r="K2868" s="13"/>
      <c r="L2868" s="13"/>
      <c r="M2868" s="13"/>
      <c r="N2868" s="13"/>
      <c r="O2868" s="13" t="s">
        <v>2807</v>
      </c>
      <c r="R2868">
        <v>1999</v>
      </c>
    </row>
    <row r="2869" spans="1:18" ht="17.25" thickTop="1" thickBot="1" x14ac:dyDescent="0.3">
      <c r="A2869" s="303" t="s">
        <v>3358</v>
      </c>
      <c r="B2869" s="30"/>
      <c r="G2869" t="s">
        <v>333</v>
      </c>
      <c r="J2869" s="33">
        <v>20</v>
      </c>
      <c r="K2869" t="s">
        <v>334</v>
      </c>
      <c r="L2869" s="79">
        <f>J2869/C2870</f>
        <v>2</v>
      </c>
      <c r="N2869" s="24"/>
      <c r="O2869" t="s">
        <v>2807</v>
      </c>
      <c r="R2869">
        <v>1989</v>
      </c>
    </row>
    <row r="2870" spans="1:18" ht="16.5" thickTop="1" thickBot="1" x14ac:dyDescent="0.25">
      <c r="A2870" s="1" t="str">
        <f>A2869</f>
        <v>242a</v>
      </c>
      <c r="B2870" s="27" t="s">
        <v>3359</v>
      </c>
      <c r="C2870" s="35">
        <v>10</v>
      </c>
      <c r="D2870" t="s">
        <v>63</v>
      </c>
      <c r="G2870" t="s">
        <v>332</v>
      </c>
      <c r="J2870">
        <f>C2871/(J2869/C2870)</f>
        <v>25</v>
      </c>
      <c r="K2870" s="11"/>
      <c r="O2870" t="s">
        <v>2807</v>
      </c>
      <c r="R2870">
        <v>1990</v>
      </c>
    </row>
    <row r="2871" spans="1:18" ht="14.25" thickTop="1" thickBot="1" x14ac:dyDescent="0.25">
      <c r="B2871" t="s">
        <v>55</v>
      </c>
      <c r="C2871" s="9">
        <v>50</v>
      </c>
      <c r="D2871" t="s">
        <v>334</v>
      </c>
      <c r="K2871" s="12"/>
      <c r="O2871" t="s">
        <v>2807</v>
      </c>
      <c r="R2871">
        <v>1991</v>
      </c>
    </row>
    <row r="2872" spans="1:18" ht="9" customHeight="1" thickTop="1" x14ac:dyDescent="0.2">
      <c r="O2872" t="s">
        <v>2807</v>
      </c>
      <c r="R2872">
        <v>1992</v>
      </c>
    </row>
    <row r="2873" spans="1:18" ht="26.25" customHeight="1" x14ac:dyDescent="0.2">
      <c r="C2873" s="487" t="s">
        <v>284</v>
      </c>
      <c r="D2873" s="488"/>
      <c r="E2873" s="489" t="s">
        <v>285</v>
      </c>
      <c r="F2873" s="487"/>
      <c r="G2873" s="490" t="s">
        <v>286</v>
      </c>
      <c r="H2873" s="491"/>
      <c r="I2873" s="20" t="s">
        <v>287</v>
      </c>
      <c r="J2873" s="21"/>
      <c r="K2873" s="459" t="s">
        <v>288</v>
      </c>
      <c r="O2873" t="s">
        <v>2807</v>
      </c>
      <c r="R2873">
        <v>1993</v>
      </c>
    </row>
    <row r="2874" spans="1:18" ht="15.75" thickBot="1" x14ac:dyDescent="0.3">
      <c r="A2874" s="90"/>
      <c r="B2874" s="24"/>
      <c r="C2874" s="16">
        <v>100</v>
      </c>
      <c r="D2874" s="7" t="s">
        <v>179</v>
      </c>
      <c r="E2874" s="37">
        <f>G2874*C2870</f>
        <v>0</v>
      </c>
      <c r="F2874" s="3" t="s">
        <v>179</v>
      </c>
      <c r="G2874" s="36">
        <v>0</v>
      </c>
      <c r="H2874" s="3" t="s">
        <v>179</v>
      </c>
      <c r="I2874" s="23">
        <f>E2874*C2871</f>
        <v>0</v>
      </c>
      <c r="J2874" s="10" t="s">
        <v>61</v>
      </c>
      <c r="K2874" s="15">
        <f t="shared" ref="K2874:K2877" si="71">I2874/C2874</f>
        <v>0</v>
      </c>
      <c r="O2874" t="s">
        <v>2807</v>
      </c>
      <c r="R2874">
        <v>1994</v>
      </c>
    </row>
    <row r="2875" spans="1:18" ht="16.5" thickTop="1" thickBot="1" x14ac:dyDescent="0.3">
      <c r="B2875" s="273"/>
      <c r="C2875" s="16">
        <v>100</v>
      </c>
      <c r="D2875" s="7" t="s">
        <v>179</v>
      </c>
      <c r="E2875" s="37">
        <f>G2875*C2870</f>
        <v>0</v>
      </c>
      <c r="F2875" s="3" t="s">
        <v>179</v>
      </c>
      <c r="G2875" s="36">
        <v>0</v>
      </c>
      <c r="H2875" s="3" t="s">
        <v>179</v>
      </c>
      <c r="I2875" s="23">
        <f>E2875*C2871</f>
        <v>0</v>
      </c>
      <c r="J2875" s="10" t="s">
        <v>61</v>
      </c>
      <c r="K2875" s="15">
        <f t="shared" si="71"/>
        <v>0</v>
      </c>
      <c r="O2875" t="s">
        <v>2807</v>
      </c>
      <c r="R2875">
        <v>1995</v>
      </c>
    </row>
    <row r="2876" spans="1:18" ht="16.5" thickTop="1" thickBot="1" x14ac:dyDescent="0.3">
      <c r="A2876" s="235">
        <v>794</v>
      </c>
      <c r="B2876" s="258" t="s">
        <v>2903</v>
      </c>
      <c r="C2876" s="16">
        <v>100</v>
      </c>
      <c r="D2876" s="7" t="s">
        <v>179</v>
      </c>
      <c r="E2876" s="37">
        <f>G2876*C2870</f>
        <v>8</v>
      </c>
      <c r="F2876" s="3" t="s">
        <v>179</v>
      </c>
      <c r="G2876" s="36">
        <v>0.8</v>
      </c>
      <c r="H2876" s="3" t="s">
        <v>179</v>
      </c>
      <c r="I2876" s="23">
        <f>E2876*C2871</f>
        <v>400</v>
      </c>
      <c r="J2876" s="10" t="s">
        <v>61</v>
      </c>
      <c r="K2876" s="15">
        <f t="shared" si="71"/>
        <v>4</v>
      </c>
      <c r="L2876" s="45"/>
      <c r="O2876" t="s">
        <v>2807</v>
      </c>
      <c r="R2876">
        <v>1996</v>
      </c>
    </row>
    <row r="2877" spans="1:18" ht="16.5" thickTop="1" thickBot="1" x14ac:dyDescent="0.3">
      <c r="A2877" s="235">
        <v>795</v>
      </c>
      <c r="B2877" s="258" t="s">
        <v>2904</v>
      </c>
      <c r="C2877" s="16">
        <v>100</v>
      </c>
      <c r="D2877" s="7" t="s">
        <v>179</v>
      </c>
      <c r="E2877" s="37">
        <f>G2877*C2870</f>
        <v>8</v>
      </c>
      <c r="F2877" s="3" t="s">
        <v>179</v>
      </c>
      <c r="G2877" s="36">
        <v>0.8</v>
      </c>
      <c r="H2877" s="3" t="s">
        <v>179</v>
      </c>
      <c r="I2877" s="23">
        <f>E2877*C2871</f>
        <v>400</v>
      </c>
      <c r="J2877" s="10" t="s">
        <v>61</v>
      </c>
      <c r="K2877" s="15">
        <f t="shared" si="71"/>
        <v>4</v>
      </c>
      <c r="L2877" s="45"/>
      <c r="O2877" t="s">
        <v>2807</v>
      </c>
      <c r="R2877">
        <v>1997</v>
      </c>
    </row>
    <row r="2878" spans="1:18" ht="15.75" thickTop="1" x14ac:dyDescent="0.25">
      <c r="B2878" t="s">
        <v>180</v>
      </c>
      <c r="D2878" s="7"/>
      <c r="E2878" s="7"/>
      <c r="F2878" s="7"/>
      <c r="G2878" s="7"/>
      <c r="H2878" s="7"/>
      <c r="I2878" s="31"/>
      <c r="J2878" s="6"/>
      <c r="K2878" s="8">
        <f>C2871-SUM(K2874:K2877)</f>
        <v>42</v>
      </c>
      <c r="O2878" t="s">
        <v>2807</v>
      </c>
      <c r="R2878">
        <v>1998</v>
      </c>
    </row>
    <row r="2879" spans="1:18" ht="6" customHeight="1" thickBot="1" x14ac:dyDescent="0.25">
      <c r="A2879" s="13"/>
      <c r="B2879" s="13"/>
      <c r="C2879" s="13"/>
      <c r="D2879" s="13"/>
      <c r="E2879" s="13"/>
      <c r="F2879" s="13"/>
      <c r="G2879" s="13"/>
      <c r="H2879" s="13"/>
      <c r="I2879" s="13"/>
      <c r="J2879" s="13"/>
      <c r="K2879" s="13"/>
      <c r="L2879" s="13"/>
      <c r="M2879" s="13"/>
      <c r="N2879" s="13"/>
      <c r="O2879" s="13" t="s">
        <v>2807</v>
      </c>
      <c r="R2879">
        <v>1999</v>
      </c>
    </row>
    <row r="2880" spans="1:18" ht="17.25" thickTop="1" thickBot="1" x14ac:dyDescent="0.3">
      <c r="A2880" s="303" t="s">
        <v>3361</v>
      </c>
      <c r="B2880" s="30"/>
      <c r="G2880" t="s">
        <v>333</v>
      </c>
      <c r="J2880" s="33">
        <v>20</v>
      </c>
      <c r="K2880" t="s">
        <v>334</v>
      </c>
      <c r="L2880" s="79">
        <f>J2880/C2881</f>
        <v>2</v>
      </c>
      <c r="N2880" s="24"/>
      <c r="O2880" t="s">
        <v>2807</v>
      </c>
      <c r="R2880">
        <v>1989</v>
      </c>
    </row>
    <row r="2881" spans="1:18" ht="16.5" thickTop="1" thickBot="1" x14ac:dyDescent="0.25">
      <c r="A2881" s="1" t="str">
        <f>A2880</f>
        <v>242b</v>
      </c>
      <c r="B2881" s="27" t="s">
        <v>3362</v>
      </c>
      <c r="C2881" s="35">
        <v>10</v>
      </c>
      <c r="D2881" t="s">
        <v>63</v>
      </c>
      <c r="G2881" t="s">
        <v>332</v>
      </c>
      <c r="J2881">
        <f>C2882/(J2880/C2881)</f>
        <v>50</v>
      </c>
      <c r="K2881" s="11"/>
      <c r="O2881" t="s">
        <v>2807</v>
      </c>
      <c r="R2881">
        <v>1990</v>
      </c>
    </row>
    <row r="2882" spans="1:18" ht="14.25" thickTop="1" thickBot="1" x14ac:dyDescent="0.25">
      <c r="B2882" t="s">
        <v>55</v>
      </c>
      <c r="C2882" s="9">
        <v>100</v>
      </c>
      <c r="D2882" t="s">
        <v>334</v>
      </c>
      <c r="K2882" s="12"/>
      <c r="O2882" t="s">
        <v>2807</v>
      </c>
      <c r="R2882">
        <v>1991</v>
      </c>
    </row>
    <row r="2883" spans="1:18" ht="9" customHeight="1" thickTop="1" x14ac:dyDescent="0.2">
      <c r="O2883" t="s">
        <v>2807</v>
      </c>
      <c r="R2883">
        <v>1992</v>
      </c>
    </row>
    <row r="2884" spans="1:18" ht="26.25" customHeight="1" x14ac:dyDescent="0.2">
      <c r="C2884" s="487" t="s">
        <v>284</v>
      </c>
      <c r="D2884" s="488"/>
      <c r="E2884" s="489" t="s">
        <v>285</v>
      </c>
      <c r="F2884" s="487"/>
      <c r="G2884" s="490" t="s">
        <v>286</v>
      </c>
      <c r="H2884" s="491"/>
      <c r="I2884" s="20" t="s">
        <v>287</v>
      </c>
      <c r="J2884" s="21"/>
      <c r="K2884" s="459" t="s">
        <v>288</v>
      </c>
      <c r="O2884" t="s">
        <v>2807</v>
      </c>
      <c r="R2884">
        <v>1993</v>
      </c>
    </row>
    <row r="2885" spans="1:18" ht="15.75" thickBot="1" x14ac:dyDescent="0.3">
      <c r="A2885" s="90"/>
      <c r="B2885" s="24"/>
      <c r="C2885" s="16">
        <v>100</v>
      </c>
      <c r="D2885" s="7" t="s">
        <v>179</v>
      </c>
      <c r="E2885" s="37">
        <f>G2885*C2881</f>
        <v>0</v>
      </c>
      <c r="F2885" s="3" t="s">
        <v>179</v>
      </c>
      <c r="G2885" s="36">
        <v>0</v>
      </c>
      <c r="H2885" s="3" t="s">
        <v>179</v>
      </c>
      <c r="I2885" s="23">
        <f>E2885*C2882</f>
        <v>0</v>
      </c>
      <c r="J2885" s="10" t="s">
        <v>61</v>
      </c>
      <c r="K2885" s="15">
        <f t="shared" ref="K2885:K2888" si="72">I2885/C2885</f>
        <v>0</v>
      </c>
      <c r="O2885" t="s">
        <v>2807</v>
      </c>
      <c r="R2885">
        <v>1994</v>
      </c>
    </row>
    <row r="2886" spans="1:18" ht="16.5" thickTop="1" thickBot="1" x14ac:dyDescent="0.3">
      <c r="A2886" s="1">
        <v>891</v>
      </c>
      <c r="B2886" s="462" t="s">
        <v>3320</v>
      </c>
      <c r="C2886" s="16">
        <v>100</v>
      </c>
      <c r="D2886" s="7" t="s">
        <v>179</v>
      </c>
      <c r="E2886" s="37">
        <f>G2886*C2881</f>
        <v>1</v>
      </c>
      <c r="F2886" s="3" t="s">
        <v>179</v>
      </c>
      <c r="G2886" s="36">
        <v>0.1</v>
      </c>
      <c r="H2886" s="3" t="s">
        <v>179</v>
      </c>
      <c r="I2886" s="23">
        <f>E2886*C2882</f>
        <v>100</v>
      </c>
      <c r="J2886" s="10" t="s">
        <v>61</v>
      </c>
      <c r="K2886" s="15">
        <f t="shared" si="72"/>
        <v>1</v>
      </c>
      <c r="O2886" t="s">
        <v>2807</v>
      </c>
      <c r="R2886">
        <v>1995</v>
      </c>
    </row>
    <row r="2887" spans="1:18" ht="16.5" thickTop="1" thickBot="1" x14ac:dyDescent="0.3">
      <c r="A2887" s="235">
        <v>794</v>
      </c>
      <c r="B2887" s="258" t="s">
        <v>2903</v>
      </c>
      <c r="C2887" s="16">
        <v>100</v>
      </c>
      <c r="D2887" s="7" t="s">
        <v>179</v>
      </c>
      <c r="E2887" s="37">
        <f>G2887*C2881</f>
        <v>8</v>
      </c>
      <c r="F2887" s="3" t="s">
        <v>179</v>
      </c>
      <c r="G2887" s="36">
        <v>0.8</v>
      </c>
      <c r="H2887" s="3" t="s">
        <v>179</v>
      </c>
      <c r="I2887" s="23">
        <f>E2887*C2882</f>
        <v>800</v>
      </c>
      <c r="J2887" s="10" t="s">
        <v>61</v>
      </c>
      <c r="K2887" s="15">
        <f t="shared" si="72"/>
        <v>8</v>
      </c>
      <c r="L2887" s="45"/>
      <c r="O2887" t="s">
        <v>2807</v>
      </c>
      <c r="R2887">
        <v>1996</v>
      </c>
    </row>
    <row r="2888" spans="1:18" ht="16.5" thickTop="1" thickBot="1" x14ac:dyDescent="0.3">
      <c r="A2888" s="235">
        <v>795</v>
      </c>
      <c r="B2888" s="258" t="s">
        <v>2904</v>
      </c>
      <c r="C2888" s="16">
        <v>100</v>
      </c>
      <c r="D2888" s="7" t="s">
        <v>179</v>
      </c>
      <c r="E2888" s="37">
        <f>G2888*C2881</f>
        <v>8</v>
      </c>
      <c r="F2888" s="3" t="s">
        <v>179</v>
      </c>
      <c r="G2888" s="36">
        <v>0.8</v>
      </c>
      <c r="H2888" s="3" t="s">
        <v>179</v>
      </c>
      <c r="I2888" s="23">
        <f>E2888*C2882</f>
        <v>800</v>
      </c>
      <c r="J2888" s="10" t="s">
        <v>61</v>
      </c>
      <c r="K2888" s="15">
        <f t="shared" si="72"/>
        <v>8</v>
      </c>
      <c r="L2888" s="45"/>
      <c r="O2888" t="s">
        <v>2807</v>
      </c>
      <c r="R2888">
        <v>1997</v>
      </c>
    </row>
    <row r="2889" spans="1:18" ht="15.75" thickTop="1" x14ac:dyDescent="0.25">
      <c r="B2889" t="s">
        <v>180</v>
      </c>
      <c r="D2889" s="7"/>
      <c r="E2889" s="7"/>
      <c r="F2889" s="7"/>
      <c r="G2889" s="7"/>
      <c r="H2889" s="7"/>
      <c r="I2889" s="31"/>
      <c r="J2889" s="6"/>
      <c r="K2889" s="8">
        <f>C2882-SUM(K2885:K2888)</f>
        <v>83</v>
      </c>
      <c r="O2889" t="s">
        <v>2807</v>
      </c>
      <c r="R2889">
        <v>1998</v>
      </c>
    </row>
    <row r="2890" spans="1:18" ht="6" customHeight="1" thickBot="1" x14ac:dyDescent="0.25">
      <c r="A2890" s="13"/>
      <c r="B2890" s="13"/>
      <c r="C2890" s="13"/>
      <c r="D2890" s="13"/>
      <c r="E2890" s="13"/>
      <c r="F2890" s="13"/>
      <c r="G2890" s="13"/>
      <c r="H2890" s="13"/>
      <c r="I2890" s="13"/>
      <c r="J2890" s="13"/>
      <c r="K2890" s="13"/>
      <c r="L2890" s="13"/>
      <c r="M2890" s="13"/>
      <c r="N2890" s="13"/>
      <c r="O2890" s="13" t="s">
        <v>2807</v>
      </c>
      <c r="R2890">
        <v>1999</v>
      </c>
    </row>
    <row r="2891" spans="1:18" ht="17.25" thickTop="1" thickBot="1" x14ac:dyDescent="0.3">
      <c r="A2891" s="303">
        <v>243</v>
      </c>
      <c r="B2891" s="30"/>
      <c r="G2891" t="s">
        <v>333</v>
      </c>
      <c r="J2891" s="33">
        <v>20</v>
      </c>
      <c r="K2891" t="s">
        <v>334</v>
      </c>
      <c r="L2891" s="79">
        <f>J2891/C2892</f>
        <v>2</v>
      </c>
      <c r="N2891" s="24"/>
      <c r="O2891" t="s">
        <v>2807</v>
      </c>
      <c r="R2891">
        <v>2000</v>
      </c>
    </row>
    <row r="2892" spans="1:18" ht="16.5" thickTop="1" thickBot="1" x14ac:dyDescent="0.25">
      <c r="A2892" s="1">
        <f>A2891</f>
        <v>243</v>
      </c>
      <c r="B2892" s="27" t="s">
        <v>2905</v>
      </c>
      <c r="C2892" s="35">
        <v>10</v>
      </c>
      <c r="D2892" t="s">
        <v>63</v>
      </c>
      <c r="G2892" t="s">
        <v>332</v>
      </c>
      <c r="J2892">
        <f>C2893/(J2891/C2892)</f>
        <v>25</v>
      </c>
      <c r="K2892" s="11"/>
      <c r="O2892" t="s">
        <v>2807</v>
      </c>
      <c r="R2892">
        <v>2001</v>
      </c>
    </row>
    <row r="2893" spans="1:18" ht="14.25" thickTop="1" thickBot="1" x14ac:dyDescent="0.25">
      <c r="B2893" t="s">
        <v>55</v>
      </c>
      <c r="C2893" s="9">
        <v>50</v>
      </c>
      <c r="D2893" t="s">
        <v>334</v>
      </c>
      <c r="K2893" s="12"/>
      <c r="O2893" t="s">
        <v>2807</v>
      </c>
      <c r="R2893">
        <v>2002</v>
      </c>
    </row>
    <row r="2894" spans="1:18" ht="9" customHeight="1" thickTop="1" x14ac:dyDescent="0.2">
      <c r="O2894" t="s">
        <v>2807</v>
      </c>
      <c r="R2894">
        <v>2003</v>
      </c>
    </row>
    <row r="2895" spans="1:18" ht="26.25" customHeight="1" x14ac:dyDescent="0.2">
      <c r="C2895" s="487" t="s">
        <v>284</v>
      </c>
      <c r="D2895" s="488"/>
      <c r="E2895" s="489" t="s">
        <v>285</v>
      </c>
      <c r="F2895" s="487"/>
      <c r="G2895" s="490" t="s">
        <v>286</v>
      </c>
      <c r="H2895" s="491"/>
      <c r="I2895" s="20" t="s">
        <v>287</v>
      </c>
      <c r="J2895" s="21"/>
      <c r="K2895" s="314" t="s">
        <v>288</v>
      </c>
      <c r="O2895" t="s">
        <v>2807</v>
      </c>
      <c r="R2895">
        <v>2004</v>
      </c>
    </row>
    <row r="2896" spans="1:18" ht="15.75" thickBot="1" x14ac:dyDescent="0.3">
      <c r="A2896" s="90"/>
      <c r="B2896" s="24"/>
      <c r="C2896" s="16">
        <v>100</v>
      </c>
      <c r="D2896" s="7" t="s">
        <v>179</v>
      </c>
      <c r="E2896" s="37">
        <f>G2896*C2892</f>
        <v>0</v>
      </c>
      <c r="F2896" s="3" t="s">
        <v>179</v>
      </c>
      <c r="G2896" s="36">
        <v>0</v>
      </c>
      <c r="H2896" s="3" t="s">
        <v>179</v>
      </c>
      <c r="I2896" s="23">
        <f>E2896*C2893</f>
        <v>0</v>
      </c>
      <c r="J2896" s="10" t="s">
        <v>61</v>
      </c>
      <c r="K2896" s="15">
        <f t="shared" ref="K2896:K2899" si="73">I2896/C2896</f>
        <v>0</v>
      </c>
      <c r="O2896" t="s">
        <v>2807</v>
      </c>
      <c r="R2896">
        <v>2005</v>
      </c>
    </row>
    <row r="2897" spans="1:18" ht="16.5" thickTop="1" thickBot="1" x14ac:dyDescent="0.3">
      <c r="B2897" s="273" t="s">
        <v>2896</v>
      </c>
      <c r="C2897" s="16">
        <v>1000</v>
      </c>
      <c r="D2897" s="7" t="s">
        <v>179</v>
      </c>
      <c r="E2897" s="37">
        <f>G2897*C2892</f>
        <v>500</v>
      </c>
      <c r="F2897" s="3" t="s">
        <v>179</v>
      </c>
      <c r="G2897" s="36">
        <v>50</v>
      </c>
      <c r="H2897" s="3" t="s">
        <v>179</v>
      </c>
      <c r="I2897" s="23">
        <f>E2897*C2893</f>
        <v>25000</v>
      </c>
      <c r="J2897" s="10" t="s">
        <v>61</v>
      </c>
      <c r="K2897" s="15">
        <f t="shared" si="73"/>
        <v>25</v>
      </c>
      <c r="O2897" t="s">
        <v>2807</v>
      </c>
      <c r="R2897">
        <v>2006</v>
      </c>
    </row>
    <row r="2898" spans="1:18" ht="16.5" thickTop="1" thickBot="1" x14ac:dyDescent="0.3">
      <c r="A2898" s="235">
        <v>792</v>
      </c>
      <c r="B2898" s="258" t="s">
        <v>2829</v>
      </c>
      <c r="C2898" s="16">
        <v>100</v>
      </c>
      <c r="D2898" s="7" t="s">
        <v>179</v>
      </c>
      <c r="E2898" s="37">
        <f>G2898*C2892</f>
        <v>8</v>
      </c>
      <c r="F2898" s="3" t="s">
        <v>179</v>
      </c>
      <c r="G2898" s="36">
        <v>0.8</v>
      </c>
      <c r="H2898" s="3" t="s">
        <v>179</v>
      </c>
      <c r="I2898" s="23">
        <f>E2898*C2893</f>
        <v>400</v>
      </c>
      <c r="J2898" s="10" t="s">
        <v>61</v>
      </c>
      <c r="K2898" s="15">
        <f t="shared" si="73"/>
        <v>4</v>
      </c>
      <c r="L2898" s="45"/>
      <c r="O2898" t="s">
        <v>2807</v>
      </c>
      <c r="R2898">
        <v>2007</v>
      </c>
    </row>
    <row r="2899" spans="1:18" ht="16.5" thickTop="1" thickBot="1" x14ac:dyDescent="0.3">
      <c r="A2899" s="235">
        <v>793</v>
      </c>
      <c r="B2899" s="258" t="s">
        <v>2830</v>
      </c>
      <c r="C2899" s="16">
        <v>100</v>
      </c>
      <c r="D2899" s="7" t="s">
        <v>179</v>
      </c>
      <c r="E2899" s="37">
        <f>G2899*C2892</f>
        <v>8</v>
      </c>
      <c r="F2899" s="3" t="s">
        <v>179</v>
      </c>
      <c r="G2899" s="36">
        <v>0.8</v>
      </c>
      <c r="H2899" s="3" t="s">
        <v>179</v>
      </c>
      <c r="I2899" s="23">
        <f>E2899*C2893</f>
        <v>400</v>
      </c>
      <c r="J2899" s="10" t="s">
        <v>61</v>
      </c>
      <c r="K2899" s="15">
        <f t="shared" si="73"/>
        <v>4</v>
      </c>
      <c r="L2899" s="45"/>
      <c r="O2899" t="s">
        <v>2807</v>
      </c>
      <c r="R2899">
        <v>2008</v>
      </c>
    </row>
    <row r="2900" spans="1:18" ht="15.75" thickTop="1" x14ac:dyDescent="0.25">
      <c r="B2900" t="s">
        <v>180</v>
      </c>
      <c r="D2900" s="7"/>
      <c r="E2900" s="7"/>
      <c r="F2900" s="7"/>
      <c r="G2900" s="7"/>
      <c r="H2900" s="7"/>
      <c r="I2900" s="31"/>
      <c r="J2900" s="6"/>
      <c r="K2900" s="8">
        <f>C2893-SUM(K2896:K2899)</f>
        <v>17</v>
      </c>
      <c r="O2900" t="s">
        <v>2807</v>
      </c>
      <c r="R2900">
        <v>2009</v>
      </c>
    </row>
    <row r="2901" spans="1:18" ht="6" customHeight="1" thickBot="1" x14ac:dyDescent="0.25">
      <c r="A2901" s="13"/>
      <c r="B2901" s="13"/>
      <c r="C2901" s="13"/>
      <c r="D2901" s="13"/>
      <c r="E2901" s="13"/>
      <c r="F2901" s="13"/>
      <c r="G2901" s="13"/>
      <c r="H2901" s="13"/>
      <c r="I2901" s="13"/>
      <c r="J2901" s="13"/>
      <c r="K2901" s="13"/>
      <c r="L2901" s="13"/>
      <c r="M2901" s="13"/>
      <c r="N2901" s="13"/>
      <c r="O2901" s="13" t="s">
        <v>2807</v>
      </c>
      <c r="R2901">
        <v>2010</v>
      </c>
    </row>
    <row r="2902" spans="1:18" ht="17.25" thickTop="1" thickBot="1" x14ac:dyDescent="0.3">
      <c r="A2902" s="303" t="s">
        <v>3363</v>
      </c>
      <c r="B2902" s="30"/>
      <c r="G2902" t="s">
        <v>333</v>
      </c>
      <c r="J2902" s="33">
        <v>20</v>
      </c>
      <c r="K2902" t="s">
        <v>334</v>
      </c>
      <c r="L2902" s="79">
        <f>J2902/C2903</f>
        <v>2</v>
      </c>
      <c r="N2902" s="24"/>
      <c r="O2902" t="s">
        <v>2807</v>
      </c>
      <c r="R2902">
        <v>2000</v>
      </c>
    </row>
    <row r="2903" spans="1:18" ht="16.5" thickTop="1" thickBot="1" x14ac:dyDescent="0.25">
      <c r="A2903" s="1" t="str">
        <f>A2902</f>
        <v>243a</v>
      </c>
      <c r="B2903" s="27" t="s">
        <v>3364</v>
      </c>
      <c r="C2903" s="35">
        <v>10</v>
      </c>
      <c r="D2903" t="s">
        <v>63</v>
      </c>
      <c r="G2903" t="s">
        <v>332</v>
      </c>
      <c r="J2903">
        <f>C2904/(J2902/C2903)</f>
        <v>25</v>
      </c>
      <c r="K2903" s="11"/>
      <c r="O2903" t="s">
        <v>2807</v>
      </c>
      <c r="R2903">
        <v>2001</v>
      </c>
    </row>
    <row r="2904" spans="1:18" ht="14.25" thickTop="1" thickBot="1" x14ac:dyDescent="0.25">
      <c r="B2904" t="s">
        <v>55</v>
      </c>
      <c r="C2904" s="9">
        <v>50</v>
      </c>
      <c r="D2904" t="s">
        <v>334</v>
      </c>
      <c r="K2904" s="12"/>
      <c r="O2904" t="s">
        <v>2807</v>
      </c>
      <c r="R2904">
        <v>2002</v>
      </c>
    </row>
    <row r="2905" spans="1:18" ht="9" customHeight="1" thickTop="1" x14ac:dyDescent="0.2">
      <c r="O2905" t="s">
        <v>2807</v>
      </c>
      <c r="R2905">
        <v>2003</v>
      </c>
    </row>
    <row r="2906" spans="1:18" ht="26.25" customHeight="1" x14ac:dyDescent="0.2">
      <c r="C2906" s="487" t="s">
        <v>284</v>
      </c>
      <c r="D2906" s="488"/>
      <c r="E2906" s="489" t="s">
        <v>285</v>
      </c>
      <c r="F2906" s="487"/>
      <c r="G2906" s="490" t="s">
        <v>286</v>
      </c>
      <c r="H2906" s="491"/>
      <c r="I2906" s="20" t="s">
        <v>287</v>
      </c>
      <c r="J2906" s="21"/>
      <c r="K2906" s="459" t="s">
        <v>288</v>
      </c>
      <c r="O2906" t="s">
        <v>2807</v>
      </c>
      <c r="R2906">
        <v>2004</v>
      </c>
    </row>
    <row r="2907" spans="1:18" ht="15.75" thickBot="1" x14ac:dyDescent="0.3">
      <c r="A2907" s="90"/>
      <c r="B2907" s="24"/>
      <c r="C2907" s="16">
        <v>100</v>
      </c>
      <c r="D2907" s="7" t="s">
        <v>179</v>
      </c>
      <c r="E2907" s="37">
        <f>G2907*C2903</f>
        <v>0</v>
      </c>
      <c r="F2907" s="3" t="s">
        <v>179</v>
      </c>
      <c r="G2907" s="36">
        <v>0</v>
      </c>
      <c r="H2907" s="3" t="s">
        <v>179</v>
      </c>
      <c r="I2907" s="23">
        <f>E2907*C2904</f>
        <v>0</v>
      </c>
      <c r="J2907" s="10" t="s">
        <v>61</v>
      </c>
      <c r="K2907" s="15">
        <f t="shared" ref="K2907:K2910" si="74">I2907/C2907</f>
        <v>0</v>
      </c>
      <c r="O2907" t="s">
        <v>2807</v>
      </c>
      <c r="R2907">
        <v>2005</v>
      </c>
    </row>
    <row r="2908" spans="1:18" ht="16.5" thickTop="1" thickBot="1" x14ac:dyDescent="0.3">
      <c r="B2908" s="273"/>
      <c r="C2908" s="16">
        <v>100</v>
      </c>
      <c r="D2908" s="7" t="s">
        <v>179</v>
      </c>
      <c r="E2908" s="37">
        <f>G2908*C2903</f>
        <v>0</v>
      </c>
      <c r="F2908" s="3" t="s">
        <v>179</v>
      </c>
      <c r="G2908" s="36"/>
      <c r="H2908" s="3" t="s">
        <v>179</v>
      </c>
      <c r="I2908" s="23">
        <f>E2908*C2904</f>
        <v>0</v>
      </c>
      <c r="J2908" s="10" t="s">
        <v>61</v>
      </c>
      <c r="K2908" s="15">
        <f t="shared" si="74"/>
        <v>0</v>
      </c>
      <c r="O2908" t="s">
        <v>2807</v>
      </c>
      <c r="R2908">
        <v>2006</v>
      </c>
    </row>
    <row r="2909" spans="1:18" ht="16.5" thickTop="1" thickBot="1" x14ac:dyDescent="0.3">
      <c r="A2909" s="235">
        <v>792</v>
      </c>
      <c r="B2909" s="258" t="s">
        <v>2829</v>
      </c>
      <c r="C2909" s="16">
        <v>100</v>
      </c>
      <c r="D2909" s="7" t="s">
        <v>179</v>
      </c>
      <c r="E2909" s="37">
        <f>G2909*C2903</f>
        <v>8</v>
      </c>
      <c r="F2909" s="3" t="s">
        <v>179</v>
      </c>
      <c r="G2909" s="36">
        <v>0.8</v>
      </c>
      <c r="H2909" s="3" t="s">
        <v>179</v>
      </c>
      <c r="I2909" s="23">
        <f>E2909*C2904</f>
        <v>400</v>
      </c>
      <c r="J2909" s="10" t="s">
        <v>61</v>
      </c>
      <c r="K2909" s="15">
        <f t="shared" si="74"/>
        <v>4</v>
      </c>
      <c r="L2909" s="45"/>
      <c r="O2909" t="s">
        <v>2807</v>
      </c>
      <c r="R2909">
        <v>2007</v>
      </c>
    </row>
    <row r="2910" spans="1:18" ht="16.5" thickTop="1" thickBot="1" x14ac:dyDescent="0.3">
      <c r="A2910" s="235">
        <v>793</v>
      </c>
      <c r="B2910" s="258" t="s">
        <v>2830</v>
      </c>
      <c r="C2910" s="16">
        <v>100</v>
      </c>
      <c r="D2910" s="7" t="s">
        <v>179</v>
      </c>
      <c r="E2910" s="37">
        <f>G2910*C2903</f>
        <v>8</v>
      </c>
      <c r="F2910" s="3" t="s">
        <v>179</v>
      </c>
      <c r="G2910" s="36">
        <v>0.8</v>
      </c>
      <c r="H2910" s="3" t="s">
        <v>179</v>
      </c>
      <c r="I2910" s="23">
        <f>E2910*C2904</f>
        <v>400</v>
      </c>
      <c r="J2910" s="10" t="s">
        <v>61</v>
      </c>
      <c r="K2910" s="15">
        <f t="shared" si="74"/>
        <v>4</v>
      </c>
      <c r="L2910" s="45"/>
      <c r="O2910" t="s">
        <v>2807</v>
      </c>
      <c r="R2910">
        <v>2008</v>
      </c>
    </row>
    <row r="2911" spans="1:18" ht="15.75" thickTop="1" x14ac:dyDescent="0.25">
      <c r="B2911" t="s">
        <v>180</v>
      </c>
      <c r="D2911" s="7"/>
      <c r="E2911" s="7"/>
      <c r="F2911" s="7"/>
      <c r="G2911" s="7"/>
      <c r="H2911" s="7"/>
      <c r="I2911" s="31"/>
      <c r="J2911" s="6"/>
      <c r="K2911" s="8">
        <f>C2904-SUM(K2907:K2910)</f>
        <v>42</v>
      </c>
      <c r="O2911" t="s">
        <v>2807</v>
      </c>
      <c r="R2911">
        <v>2009</v>
      </c>
    </row>
    <row r="2912" spans="1:18" ht="6" customHeight="1" thickBot="1" x14ac:dyDescent="0.25">
      <c r="A2912" s="13"/>
      <c r="B2912" s="13"/>
      <c r="C2912" s="13"/>
      <c r="D2912" s="13"/>
      <c r="E2912" s="13"/>
      <c r="F2912" s="13"/>
      <c r="G2912" s="13"/>
      <c r="H2912" s="13"/>
      <c r="I2912" s="13"/>
      <c r="J2912" s="13"/>
      <c r="K2912" s="13"/>
      <c r="L2912" s="13"/>
      <c r="M2912" s="13"/>
      <c r="N2912" s="13"/>
      <c r="O2912" s="13" t="s">
        <v>2807</v>
      </c>
      <c r="R2912">
        <v>2010</v>
      </c>
    </row>
    <row r="2913" spans="1:18" ht="17.25" thickTop="1" thickBot="1" x14ac:dyDescent="0.3">
      <c r="A2913" s="303" t="s">
        <v>3365</v>
      </c>
      <c r="B2913" s="30"/>
      <c r="G2913" t="s">
        <v>333</v>
      </c>
      <c r="J2913" s="33">
        <v>20</v>
      </c>
      <c r="K2913" t="s">
        <v>334</v>
      </c>
      <c r="L2913" s="79">
        <f>J2913/C2914</f>
        <v>2</v>
      </c>
      <c r="N2913" s="24"/>
      <c r="O2913" t="s">
        <v>2807</v>
      </c>
      <c r="R2913">
        <v>2000</v>
      </c>
    </row>
    <row r="2914" spans="1:18" ht="16.5" thickTop="1" thickBot="1" x14ac:dyDescent="0.25">
      <c r="A2914" s="1" t="str">
        <f>A2913</f>
        <v>243b</v>
      </c>
      <c r="B2914" s="27" t="s">
        <v>3366</v>
      </c>
      <c r="C2914" s="35">
        <v>10</v>
      </c>
      <c r="D2914" t="s">
        <v>63</v>
      </c>
      <c r="G2914" t="s">
        <v>332</v>
      </c>
      <c r="J2914">
        <f>C2915/(J2913/C2914)</f>
        <v>50</v>
      </c>
      <c r="K2914" s="11"/>
      <c r="O2914" t="s">
        <v>2807</v>
      </c>
      <c r="R2914">
        <v>2001</v>
      </c>
    </row>
    <row r="2915" spans="1:18" ht="14.25" thickTop="1" thickBot="1" x14ac:dyDescent="0.25">
      <c r="B2915" t="s">
        <v>55</v>
      </c>
      <c r="C2915" s="9">
        <v>100</v>
      </c>
      <c r="D2915" t="s">
        <v>334</v>
      </c>
      <c r="K2915" s="12"/>
      <c r="O2915" t="s">
        <v>2807</v>
      </c>
      <c r="R2915">
        <v>2002</v>
      </c>
    </row>
    <row r="2916" spans="1:18" ht="9" customHeight="1" thickTop="1" x14ac:dyDescent="0.2">
      <c r="O2916" t="s">
        <v>2807</v>
      </c>
      <c r="R2916">
        <v>2003</v>
      </c>
    </row>
    <row r="2917" spans="1:18" ht="26.25" customHeight="1" x14ac:dyDescent="0.2">
      <c r="C2917" s="487" t="s">
        <v>284</v>
      </c>
      <c r="D2917" s="488"/>
      <c r="E2917" s="489" t="s">
        <v>285</v>
      </c>
      <c r="F2917" s="487"/>
      <c r="G2917" s="490" t="s">
        <v>286</v>
      </c>
      <c r="H2917" s="491"/>
      <c r="I2917" s="20" t="s">
        <v>287</v>
      </c>
      <c r="J2917" s="21"/>
      <c r="K2917" s="459" t="s">
        <v>288</v>
      </c>
      <c r="O2917" t="s">
        <v>2807</v>
      </c>
      <c r="R2917">
        <v>2004</v>
      </c>
    </row>
    <row r="2918" spans="1:18" ht="15.75" thickBot="1" x14ac:dyDescent="0.3">
      <c r="A2918" s="90"/>
      <c r="B2918" s="24"/>
      <c r="C2918" s="16">
        <v>100</v>
      </c>
      <c r="D2918" s="7" t="s">
        <v>179</v>
      </c>
      <c r="E2918" s="37">
        <f>G2918*C2914</f>
        <v>0</v>
      </c>
      <c r="F2918" s="3" t="s">
        <v>179</v>
      </c>
      <c r="G2918" s="36">
        <v>0</v>
      </c>
      <c r="H2918" s="3" t="s">
        <v>179</v>
      </c>
      <c r="I2918" s="23">
        <f>E2918*C2915</f>
        <v>0</v>
      </c>
      <c r="J2918" s="10" t="s">
        <v>61</v>
      </c>
      <c r="K2918" s="15">
        <f t="shared" ref="K2918:K2921" si="75">I2918/C2918</f>
        <v>0</v>
      </c>
      <c r="O2918" t="s">
        <v>2807</v>
      </c>
      <c r="R2918">
        <v>2005</v>
      </c>
    </row>
    <row r="2919" spans="1:18" ht="16.5" thickTop="1" thickBot="1" x14ac:dyDescent="0.3">
      <c r="A2919" s="1">
        <v>894</v>
      </c>
      <c r="B2919" s="462" t="s">
        <v>2515</v>
      </c>
      <c r="C2919" s="16">
        <v>100</v>
      </c>
      <c r="D2919" s="7" t="s">
        <v>179</v>
      </c>
      <c r="E2919" s="37">
        <f>G2919*C2914</f>
        <v>1</v>
      </c>
      <c r="F2919" s="3" t="s">
        <v>179</v>
      </c>
      <c r="G2919" s="36">
        <v>0.1</v>
      </c>
      <c r="H2919" s="3" t="s">
        <v>179</v>
      </c>
      <c r="I2919" s="23">
        <f>E2919*C2915</f>
        <v>100</v>
      </c>
      <c r="J2919" s="10" t="s">
        <v>61</v>
      </c>
      <c r="K2919" s="15">
        <f t="shared" si="75"/>
        <v>1</v>
      </c>
      <c r="O2919" t="s">
        <v>2807</v>
      </c>
      <c r="R2919">
        <v>2006</v>
      </c>
    </row>
    <row r="2920" spans="1:18" ht="16.5" thickTop="1" thickBot="1" x14ac:dyDescent="0.3">
      <c r="A2920" s="235">
        <v>792</v>
      </c>
      <c r="B2920" s="258" t="s">
        <v>2829</v>
      </c>
      <c r="C2920" s="16">
        <v>100</v>
      </c>
      <c r="D2920" s="7" t="s">
        <v>179</v>
      </c>
      <c r="E2920" s="37">
        <f>G2920*C2914</f>
        <v>8</v>
      </c>
      <c r="F2920" s="3" t="s">
        <v>179</v>
      </c>
      <c r="G2920" s="36">
        <v>0.8</v>
      </c>
      <c r="H2920" s="3" t="s">
        <v>179</v>
      </c>
      <c r="I2920" s="23">
        <f>E2920*C2915</f>
        <v>800</v>
      </c>
      <c r="J2920" s="10" t="s">
        <v>61</v>
      </c>
      <c r="K2920" s="15">
        <f t="shared" si="75"/>
        <v>8</v>
      </c>
      <c r="L2920" s="45"/>
      <c r="O2920" t="s">
        <v>2807</v>
      </c>
      <c r="R2920">
        <v>2007</v>
      </c>
    </row>
    <row r="2921" spans="1:18" ht="16.5" thickTop="1" thickBot="1" x14ac:dyDescent="0.3">
      <c r="A2921" s="235">
        <v>793</v>
      </c>
      <c r="B2921" s="258" t="s">
        <v>2830</v>
      </c>
      <c r="C2921" s="16">
        <v>100</v>
      </c>
      <c r="D2921" s="7" t="s">
        <v>179</v>
      </c>
      <c r="E2921" s="37">
        <f>G2921*C2914</f>
        <v>8</v>
      </c>
      <c r="F2921" s="3" t="s">
        <v>179</v>
      </c>
      <c r="G2921" s="36">
        <v>0.8</v>
      </c>
      <c r="H2921" s="3" t="s">
        <v>179</v>
      </c>
      <c r="I2921" s="23">
        <f>E2921*C2915</f>
        <v>800</v>
      </c>
      <c r="J2921" s="10" t="s">
        <v>61</v>
      </c>
      <c r="K2921" s="15">
        <f t="shared" si="75"/>
        <v>8</v>
      </c>
      <c r="L2921" s="45"/>
      <c r="O2921" t="s">
        <v>2807</v>
      </c>
      <c r="R2921">
        <v>2008</v>
      </c>
    </row>
    <row r="2922" spans="1:18" ht="15.75" thickTop="1" x14ac:dyDescent="0.25">
      <c r="B2922" t="s">
        <v>180</v>
      </c>
      <c r="D2922" s="7"/>
      <c r="E2922" s="7"/>
      <c r="F2922" s="7"/>
      <c r="G2922" s="7"/>
      <c r="H2922" s="7"/>
      <c r="I2922" s="31"/>
      <c r="J2922" s="6"/>
      <c r="K2922" s="8">
        <f>C2915-SUM(K2918:K2921)</f>
        <v>83</v>
      </c>
      <c r="O2922" t="s">
        <v>2807</v>
      </c>
      <c r="R2922">
        <v>2009</v>
      </c>
    </row>
    <row r="2923" spans="1:18" ht="6" customHeight="1" thickBot="1" x14ac:dyDescent="0.25">
      <c r="A2923" s="13"/>
      <c r="B2923" s="13"/>
      <c r="C2923" s="13"/>
      <c r="D2923" s="13"/>
      <c r="E2923" s="13"/>
      <c r="F2923" s="13"/>
      <c r="G2923" s="13"/>
      <c r="H2923" s="13"/>
      <c r="I2923" s="13"/>
      <c r="J2923" s="13"/>
      <c r="K2923" s="13"/>
      <c r="L2923" s="13"/>
      <c r="M2923" s="13"/>
      <c r="N2923" s="13"/>
      <c r="O2923" s="13" t="s">
        <v>2807</v>
      </c>
      <c r="R2923">
        <v>2010</v>
      </c>
    </row>
    <row r="2924" spans="1:18" ht="17.25" thickTop="1" thickBot="1" x14ac:dyDescent="0.3">
      <c r="A2924" s="303">
        <v>1003</v>
      </c>
      <c r="B2924" s="30" t="s">
        <v>2808</v>
      </c>
      <c r="G2924" t="s">
        <v>333</v>
      </c>
      <c r="J2924" s="33">
        <v>20</v>
      </c>
      <c r="K2924" t="s">
        <v>334</v>
      </c>
      <c r="L2924" s="79">
        <f>J2924/C2925</f>
        <v>2</v>
      </c>
      <c r="N2924" s="24"/>
      <c r="O2924" t="s">
        <v>2807</v>
      </c>
      <c r="R2924">
        <v>2011</v>
      </c>
    </row>
    <row r="2925" spans="1:18" ht="16.5" thickTop="1" thickBot="1" x14ac:dyDescent="0.25">
      <c r="A2925" s="1">
        <f>A2924</f>
        <v>1003</v>
      </c>
      <c r="B2925" s="27" t="s">
        <v>2906</v>
      </c>
      <c r="C2925" s="35">
        <v>10</v>
      </c>
      <c r="D2925" t="s">
        <v>63</v>
      </c>
      <c r="G2925" t="s">
        <v>332</v>
      </c>
      <c r="J2925">
        <f>C2926/(J2924/C2925)</f>
        <v>25</v>
      </c>
      <c r="K2925" s="11"/>
      <c r="O2925" t="s">
        <v>2807</v>
      </c>
      <c r="R2925">
        <v>2012</v>
      </c>
    </row>
    <row r="2926" spans="1:18" ht="14.25" thickTop="1" thickBot="1" x14ac:dyDescent="0.25">
      <c r="B2926" t="s">
        <v>55</v>
      </c>
      <c r="C2926" s="9">
        <v>50</v>
      </c>
      <c r="D2926" t="s">
        <v>334</v>
      </c>
      <c r="K2926" s="12"/>
      <c r="O2926" t="s">
        <v>2807</v>
      </c>
      <c r="R2926">
        <v>2013</v>
      </c>
    </row>
    <row r="2927" spans="1:18" ht="8.25" customHeight="1" thickTop="1" x14ac:dyDescent="0.2">
      <c r="O2927" t="s">
        <v>2807</v>
      </c>
      <c r="R2927">
        <v>2014</v>
      </c>
    </row>
    <row r="2928" spans="1:18" ht="27" customHeight="1" x14ac:dyDescent="0.2">
      <c r="C2928" s="500" t="s">
        <v>284</v>
      </c>
      <c r="D2928" s="500"/>
      <c r="E2928" s="501" t="s">
        <v>285</v>
      </c>
      <c r="F2928" s="500"/>
      <c r="G2928" s="502" t="s">
        <v>286</v>
      </c>
      <c r="H2928" s="502"/>
      <c r="I2928" s="20" t="s">
        <v>287</v>
      </c>
      <c r="J2928" s="21"/>
      <c r="K2928" s="314" t="s">
        <v>288</v>
      </c>
      <c r="O2928" t="s">
        <v>2807</v>
      </c>
      <c r="R2928">
        <v>2015</v>
      </c>
    </row>
    <row r="2929" spans="1:18" ht="15.75" thickBot="1" x14ac:dyDescent="0.3">
      <c r="A2929" s="90">
        <v>240</v>
      </c>
      <c r="B2929" s="24" t="s">
        <v>2900</v>
      </c>
      <c r="C2929" s="16">
        <v>10</v>
      </c>
      <c r="D2929" s="7" t="s">
        <v>63</v>
      </c>
      <c r="E2929" s="37">
        <f>G2929*C2925</f>
        <v>1</v>
      </c>
      <c r="F2929" s="3" t="s">
        <v>63</v>
      </c>
      <c r="G2929" s="36">
        <v>0.1</v>
      </c>
      <c r="H2929" s="3" t="s">
        <v>63</v>
      </c>
      <c r="I2929" s="23">
        <f>E2929*C2926</f>
        <v>50</v>
      </c>
      <c r="J2929" s="10" t="s">
        <v>61</v>
      </c>
      <c r="K2929" s="15">
        <f t="shared" ref="K2929:K2933" si="76">I2929/C2929</f>
        <v>5</v>
      </c>
      <c r="O2929" t="s">
        <v>2807</v>
      </c>
      <c r="R2929">
        <v>2016</v>
      </c>
    </row>
    <row r="2930" spans="1:18" ht="16.5" thickTop="1" thickBot="1" x14ac:dyDescent="0.3">
      <c r="A2930" s="1">
        <v>241</v>
      </c>
      <c r="B2930" s="24" t="s">
        <v>2901</v>
      </c>
      <c r="C2930" s="16">
        <v>10</v>
      </c>
      <c r="D2930" s="7" t="s">
        <v>63</v>
      </c>
      <c r="E2930" s="37">
        <f>G2930*C2925</f>
        <v>1</v>
      </c>
      <c r="F2930" s="3" t="s">
        <v>63</v>
      </c>
      <c r="G2930" s="36">
        <v>0.1</v>
      </c>
      <c r="H2930" s="3" t="s">
        <v>63</v>
      </c>
      <c r="I2930" s="23">
        <f>E2930*C2926</f>
        <v>50</v>
      </c>
      <c r="J2930" s="10" t="s">
        <v>61</v>
      </c>
      <c r="K2930" s="15">
        <f t="shared" si="76"/>
        <v>5</v>
      </c>
      <c r="O2930" t="s">
        <v>2807</v>
      </c>
      <c r="R2930">
        <v>2017</v>
      </c>
    </row>
    <row r="2931" spans="1:18" ht="16.5" thickTop="1" thickBot="1" x14ac:dyDescent="0.3">
      <c r="A2931" s="235">
        <v>242</v>
      </c>
      <c r="B2931" s="258" t="s">
        <v>2902</v>
      </c>
      <c r="C2931" s="16">
        <v>10</v>
      </c>
      <c r="D2931" s="7" t="s">
        <v>63</v>
      </c>
      <c r="E2931" s="37">
        <f>G2931*C2925</f>
        <v>1</v>
      </c>
      <c r="F2931" s="3" t="s">
        <v>63</v>
      </c>
      <c r="G2931" s="36">
        <v>0.1</v>
      </c>
      <c r="H2931" s="3" t="s">
        <v>63</v>
      </c>
      <c r="I2931" s="23">
        <f>E2931*C2926</f>
        <v>50</v>
      </c>
      <c r="J2931" s="10" t="s">
        <v>61</v>
      </c>
      <c r="K2931" s="15">
        <f t="shared" ref="K2931" si="77">I2931/C2931</f>
        <v>5</v>
      </c>
      <c r="O2931" t="s">
        <v>2807</v>
      </c>
      <c r="R2931">
        <v>2018</v>
      </c>
    </row>
    <row r="2932" spans="1:18" ht="16.5" thickTop="1" thickBot="1" x14ac:dyDescent="0.3">
      <c r="A2932" s="235">
        <v>243</v>
      </c>
      <c r="B2932" s="258" t="s">
        <v>2905</v>
      </c>
      <c r="C2932" s="16">
        <v>10</v>
      </c>
      <c r="D2932" s="7" t="s">
        <v>63</v>
      </c>
      <c r="E2932" s="37">
        <f>G2932*C2925</f>
        <v>1</v>
      </c>
      <c r="F2932" s="3" t="s">
        <v>63</v>
      </c>
      <c r="G2932" s="36">
        <v>0.1</v>
      </c>
      <c r="H2932" s="3" t="s">
        <v>63</v>
      </c>
      <c r="I2932" s="23">
        <f>E2932*C2926</f>
        <v>50</v>
      </c>
      <c r="J2932" s="10" t="s">
        <v>61</v>
      </c>
      <c r="K2932" s="15">
        <f t="shared" si="76"/>
        <v>5</v>
      </c>
      <c r="O2932" t="s">
        <v>2807</v>
      </c>
      <c r="R2932">
        <v>2019</v>
      </c>
    </row>
    <row r="2933" spans="1:18" ht="13.5" customHeight="1" thickTop="1" thickBot="1" x14ac:dyDescent="0.3">
      <c r="A2933" s="235">
        <v>239</v>
      </c>
      <c r="B2933" s="258" t="s">
        <v>2899</v>
      </c>
      <c r="C2933" s="16">
        <v>10</v>
      </c>
      <c r="D2933" s="7" t="s">
        <v>63</v>
      </c>
      <c r="E2933" s="37">
        <f>G2933*C2925</f>
        <v>6</v>
      </c>
      <c r="F2933" s="3" t="s">
        <v>63</v>
      </c>
      <c r="G2933" s="310">
        <v>0.6</v>
      </c>
      <c r="H2933" s="3" t="s">
        <v>63</v>
      </c>
      <c r="I2933" s="23">
        <f>E2933*C2926</f>
        <v>300</v>
      </c>
      <c r="J2933" s="10" t="s">
        <v>61</v>
      </c>
      <c r="K2933" s="15">
        <f t="shared" si="76"/>
        <v>30</v>
      </c>
      <c r="O2933" t="s">
        <v>2807</v>
      </c>
      <c r="R2933">
        <v>2020</v>
      </c>
    </row>
    <row r="2934" spans="1:18" ht="16.5" thickTop="1" thickBot="1" x14ac:dyDescent="0.3">
      <c r="B2934" t="s">
        <v>180</v>
      </c>
      <c r="D2934" s="7"/>
      <c r="E2934" s="312"/>
      <c r="F2934" s="7"/>
      <c r="G2934" s="311">
        <f>SUM(G2929:G2933)</f>
        <v>1</v>
      </c>
      <c r="H2934" s="28"/>
      <c r="I2934" s="31"/>
      <c r="J2934" s="6"/>
      <c r="K2934" s="8">
        <f>C2926-SUM(K2929:K2933)</f>
        <v>0</v>
      </c>
      <c r="O2934" t="s">
        <v>2807</v>
      </c>
      <c r="R2934">
        <v>2021</v>
      </c>
    </row>
    <row r="2935" spans="1:18" ht="6.75" customHeight="1" thickBot="1" x14ac:dyDescent="0.25">
      <c r="A2935" s="13"/>
      <c r="B2935" s="13"/>
      <c r="C2935" s="13"/>
      <c r="D2935" s="13"/>
      <c r="E2935" s="13"/>
      <c r="F2935" s="13"/>
      <c r="G2935" s="13"/>
      <c r="H2935" s="13"/>
      <c r="I2935" s="13"/>
      <c r="J2935" s="13"/>
      <c r="K2935" s="13"/>
      <c r="L2935" s="13"/>
      <c r="M2935" s="13"/>
      <c r="N2935" s="13"/>
      <c r="O2935" s="13" t="s">
        <v>2807</v>
      </c>
      <c r="R2935">
        <v>2022</v>
      </c>
    </row>
    <row r="2936" spans="1:18" ht="17.25" thickTop="1" thickBot="1" x14ac:dyDescent="0.3">
      <c r="A2936" s="303">
        <v>245</v>
      </c>
      <c r="B2936" s="30"/>
      <c r="G2936" t="s">
        <v>333</v>
      </c>
      <c r="J2936" s="33">
        <v>20</v>
      </c>
      <c r="K2936" t="s">
        <v>334</v>
      </c>
      <c r="L2936" s="79">
        <f>J2936/C2937</f>
        <v>2</v>
      </c>
      <c r="N2936" s="24"/>
      <c r="O2936" t="s">
        <v>2807</v>
      </c>
      <c r="R2936">
        <v>2023</v>
      </c>
    </row>
    <row r="2937" spans="1:18" ht="16.5" thickTop="1" thickBot="1" x14ac:dyDescent="0.25">
      <c r="A2937" s="1">
        <f>A2936</f>
        <v>245</v>
      </c>
      <c r="B2937" s="27" t="s">
        <v>2907</v>
      </c>
      <c r="C2937" s="35">
        <v>10</v>
      </c>
      <c r="D2937" t="s">
        <v>63</v>
      </c>
      <c r="G2937" t="s">
        <v>332</v>
      </c>
      <c r="J2937">
        <f>C2938/(J2936/C2937)</f>
        <v>25</v>
      </c>
      <c r="K2937" s="11"/>
      <c r="O2937" t="s">
        <v>2807</v>
      </c>
      <c r="R2937">
        <v>2024</v>
      </c>
    </row>
    <row r="2938" spans="1:18" ht="14.25" thickTop="1" thickBot="1" x14ac:dyDescent="0.25">
      <c r="B2938" t="s">
        <v>55</v>
      </c>
      <c r="C2938" s="9">
        <v>50</v>
      </c>
      <c r="D2938" t="s">
        <v>334</v>
      </c>
      <c r="K2938" s="12"/>
      <c r="O2938" t="s">
        <v>2807</v>
      </c>
      <c r="R2938">
        <v>2025</v>
      </c>
    </row>
    <row r="2939" spans="1:18" ht="7.5" customHeight="1" thickTop="1" x14ac:dyDescent="0.2">
      <c r="O2939" t="s">
        <v>2807</v>
      </c>
      <c r="R2939">
        <v>2026</v>
      </c>
    </row>
    <row r="2940" spans="1:18" ht="23.25" customHeight="1" x14ac:dyDescent="0.2">
      <c r="C2940" s="487" t="s">
        <v>284</v>
      </c>
      <c r="D2940" s="488"/>
      <c r="E2940" s="489" t="s">
        <v>285</v>
      </c>
      <c r="F2940" s="487"/>
      <c r="G2940" s="490" t="s">
        <v>286</v>
      </c>
      <c r="H2940" s="491"/>
      <c r="I2940" s="20" t="s">
        <v>287</v>
      </c>
      <c r="J2940" s="21"/>
      <c r="K2940" s="314" t="s">
        <v>288</v>
      </c>
      <c r="O2940" t="s">
        <v>2807</v>
      </c>
      <c r="R2940">
        <v>2027</v>
      </c>
    </row>
    <row r="2941" spans="1:18" ht="15.75" thickBot="1" x14ac:dyDescent="0.3">
      <c r="A2941" s="90"/>
      <c r="B2941" s="24"/>
      <c r="C2941" s="16">
        <v>100</v>
      </c>
      <c r="D2941" s="7" t="s">
        <v>179</v>
      </c>
      <c r="E2941" s="37">
        <f>G2941*C2937</f>
        <v>0</v>
      </c>
      <c r="F2941" s="3" t="s">
        <v>179</v>
      </c>
      <c r="G2941" s="36">
        <v>0</v>
      </c>
      <c r="H2941" s="3" t="s">
        <v>179</v>
      </c>
      <c r="I2941" s="23">
        <f>E2941*C2938</f>
        <v>0</v>
      </c>
      <c r="J2941" s="10" t="s">
        <v>61</v>
      </c>
      <c r="K2941" s="15">
        <f t="shared" ref="K2941:K2944" si="78">I2941/C2941</f>
        <v>0</v>
      </c>
      <c r="O2941" t="s">
        <v>2807</v>
      </c>
      <c r="R2941">
        <v>2028</v>
      </c>
    </row>
    <row r="2942" spans="1:18" ht="16.5" thickTop="1" thickBot="1" x14ac:dyDescent="0.3">
      <c r="B2942" s="273" t="s">
        <v>2896</v>
      </c>
      <c r="C2942" s="16">
        <v>1000</v>
      </c>
      <c r="D2942" s="7" t="s">
        <v>179</v>
      </c>
      <c r="E2942" s="37">
        <f>G2942*C2937</f>
        <v>500</v>
      </c>
      <c r="F2942" s="3" t="s">
        <v>179</v>
      </c>
      <c r="G2942" s="36">
        <v>50</v>
      </c>
      <c r="H2942" s="3" t="s">
        <v>179</v>
      </c>
      <c r="I2942" s="23">
        <f>E2942*C2938</f>
        <v>25000</v>
      </c>
      <c r="J2942" s="10" t="s">
        <v>61</v>
      </c>
      <c r="K2942" s="15">
        <f t="shared" si="78"/>
        <v>25</v>
      </c>
      <c r="O2942" t="s">
        <v>2807</v>
      </c>
      <c r="R2942">
        <v>2029</v>
      </c>
    </row>
    <row r="2943" spans="1:18" ht="16.5" thickTop="1" thickBot="1" x14ac:dyDescent="0.3">
      <c r="A2943" s="235">
        <v>772</v>
      </c>
      <c r="B2943" s="258" t="s">
        <v>394</v>
      </c>
      <c r="C2943" s="16">
        <v>100</v>
      </c>
      <c r="D2943" s="7" t="s">
        <v>179</v>
      </c>
      <c r="E2943" s="37">
        <f>G2943*C2937</f>
        <v>8</v>
      </c>
      <c r="F2943" s="3" t="s">
        <v>179</v>
      </c>
      <c r="G2943" s="36">
        <v>0.8</v>
      </c>
      <c r="H2943" s="3" t="s">
        <v>179</v>
      </c>
      <c r="I2943" s="23">
        <f>E2943*C2938</f>
        <v>400</v>
      </c>
      <c r="J2943" s="10" t="s">
        <v>61</v>
      </c>
      <c r="K2943" s="15">
        <f t="shared" si="78"/>
        <v>4</v>
      </c>
      <c r="L2943" s="45"/>
      <c r="O2943" t="s">
        <v>2807</v>
      </c>
      <c r="R2943">
        <v>2030</v>
      </c>
    </row>
    <row r="2944" spans="1:18" ht="16.5" thickTop="1" thickBot="1" x14ac:dyDescent="0.3">
      <c r="A2944" s="235">
        <v>773</v>
      </c>
      <c r="B2944" s="258" t="s">
        <v>398</v>
      </c>
      <c r="C2944" s="16">
        <v>100</v>
      </c>
      <c r="D2944" s="7" t="s">
        <v>179</v>
      </c>
      <c r="E2944" s="37">
        <f>G2944*C2937</f>
        <v>8</v>
      </c>
      <c r="F2944" s="3" t="s">
        <v>179</v>
      </c>
      <c r="G2944" s="36">
        <v>0.8</v>
      </c>
      <c r="H2944" s="3" t="s">
        <v>179</v>
      </c>
      <c r="I2944" s="23">
        <f>E2944*C2938</f>
        <v>400</v>
      </c>
      <c r="J2944" s="10" t="s">
        <v>61</v>
      </c>
      <c r="K2944" s="15">
        <f t="shared" si="78"/>
        <v>4</v>
      </c>
      <c r="L2944" s="45"/>
      <c r="O2944" t="s">
        <v>2807</v>
      </c>
    </row>
    <row r="2945" spans="1:15" ht="15.75" thickTop="1" x14ac:dyDescent="0.25">
      <c r="B2945" t="s">
        <v>180</v>
      </c>
      <c r="D2945" s="7"/>
      <c r="E2945" s="7"/>
      <c r="F2945" s="7"/>
      <c r="G2945" s="7"/>
      <c r="H2945" s="7"/>
      <c r="I2945" s="31"/>
      <c r="J2945" s="6"/>
      <c r="K2945" s="8">
        <f>C2938-SUM(K2941:K2944)</f>
        <v>17</v>
      </c>
      <c r="O2945" t="s">
        <v>2807</v>
      </c>
    </row>
    <row r="2946" spans="1:15" ht="6" customHeight="1" thickBot="1" x14ac:dyDescent="0.25">
      <c r="A2946" s="13"/>
      <c r="B2946" s="13"/>
      <c r="C2946" s="13"/>
      <c r="D2946" s="13"/>
      <c r="E2946" s="13"/>
      <c r="F2946" s="13"/>
      <c r="G2946" s="13"/>
      <c r="H2946" s="13"/>
      <c r="I2946" s="13"/>
      <c r="J2946" s="13"/>
      <c r="K2946" s="13"/>
      <c r="L2946" s="13"/>
      <c r="M2946" s="13"/>
      <c r="N2946" s="13"/>
      <c r="O2946" s="13" t="s">
        <v>2807</v>
      </c>
    </row>
    <row r="2947" spans="1:15" ht="17.25" thickTop="1" thickBot="1" x14ac:dyDescent="0.3">
      <c r="A2947" s="303">
        <v>1004</v>
      </c>
      <c r="B2947" s="30"/>
      <c r="G2947" t="s">
        <v>333</v>
      </c>
      <c r="J2947" s="33">
        <v>20</v>
      </c>
      <c r="K2947" t="s">
        <v>334</v>
      </c>
      <c r="L2947" s="79">
        <f>J2947/C2948</f>
        <v>2</v>
      </c>
      <c r="N2947" s="24"/>
      <c r="O2947" t="s">
        <v>2807</v>
      </c>
    </row>
    <row r="2948" spans="1:15" ht="16.5" thickTop="1" thickBot="1" x14ac:dyDescent="0.25">
      <c r="A2948" s="1">
        <f>A2947</f>
        <v>1004</v>
      </c>
      <c r="B2948" s="27" t="s">
        <v>1301</v>
      </c>
      <c r="C2948" s="35">
        <v>10</v>
      </c>
      <c r="D2948" t="s">
        <v>63</v>
      </c>
      <c r="G2948" t="s">
        <v>332</v>
      </c>
      <c r="J2948">
        <f>C2949/(J2947/C2948)</f>
        <v>25</v>
      </c>
      <c r="K2948" s="11"/>
      <c r="O2948" t="s">
        <v>2807</v>
      </c>
    </row>
    <row r="2949" spans="1:15" ht="14.25" thickTop="1" thickBot="1" x14ac:dyDescent="0.25">
      <c r="B2949" t="s">
        <v>55</v>
      </c>
      <c r="C2949" s="9">
        <v>50</v>
      </c>
      <c r="D2949" t="s">
        <v>334</v>
      </c>
      <c r="K2949" s="12"/>
      <c r="O2949" t="s">
        <v>2807</v>
      </c>
    </row>
    <row r="2950" spans="1:15" ht="7.5" customHeight="1" thickTop="1" x14ac:dyDescent="0.2">
      <c r="O2950" t="s">
        <v>2807</v>
      </c>
    </row>
    <row r="2951" spans="1:15" ht="25.5" customHeight="1" x14ac:dyDescent="0.2">
      <c r="C2951" s="487" t="s">
        <v>284</v>
      </c>
      <c r="D2951" s="488"/>
      <c r="E2951" s="489" t="s">
        <v>285</v>
      </c>
      <c r="F2951" s="487"/>
      <c r="G2951" s="490" t="s">
        <v>286</v>
      </c>
      <c r="H2951" s="491"/>
      <c r="I2951" s="20" t="s">
        <v>287</v>
      </c>
      <c r="J2951" s="21"/>
      <c r="K2951" s="314" t="s">
        <v>288</v>
      </c>
      <c r="O2951" t="s">
        <v>2807</v>
      </c>
    </row>
    <row r="2952" spans="1:15" ht="15.75" thickBot="1" x14ac:dyDescent="0.3">
      <c r="B2952" s="273" t="s">
        <v>2896</v>
      </c>
      <c r="C2952" s="16">
        <v>1000</v>
      </c>
      <c r="D2952" s="7" t="s">
        <v>179</v>
      </c>
      <c r="E2952" s="37">
        <f>G2952*C2948</f>
        <v>500</v>
      </c>
      <c r="F2952" s="3" t="s">
        <v>179</v>
      </c>
      <c r="G2952" s="36">
        <v>50</v>
      </c>
      <c r="H2952" s="3" t="s">
        <v>179</v>
      </c>
      <c r="I2952" s="23">
        <f>E2952*C2949</f>
        <v>25000</v>
      </c>
      <c r="J2952" s="10" t="s">
        <v>61</v>
      </c>
      <c r="K2952" s="15">
        <f t="shared" ref="K2952:K2954" si="79">I2952/C2952</f>
        <v>25</v>
      </c>
      <c r="O2952" t="s">
        <v>2807</v>
      </c>
    </row>
    <row r="2953" spans="1:15" ht="16.5" thickTop="1" thickBot="1" x14ac:dyDescent="0.3">
      <c r="A2953" s="235">
        <v>803</v>
      </c>
      <c r="B2953" s="258" t="s">
        <v>2798</v>
      </c>
      <c r="C2953" s="16">
        <v>100</v>
      </c>
      <c r="D2953" s="7" t="s">
        <v>179</v>
      </c>
      <c r="E2953" s="37">
        <f>G2953*C2948</f>
        <v>1</v>
      </c>
      <c r="F2953" s="3" t="s">
        <v>179</v>
      </c>
      <c r="G2953" s="36">
        <v>0.1</v>
      </c>
      <c r="H2953" s="3" t="s">
        <v>179</v>
      </c>
      <c r="I2953" s="23">
        <f>E2953*C2949</f>
        <v>50</v>
      </c>
      <c r="J2953" s="10" t="s">
        <v>61</v>
      </c>
      <c r="K2953" s="15">
        <f t="shared" si="79"/>
        <v>0.5</v>
      </c>
      <c r="L2953" s="316">
        <f>SUM(G2953,G2954,G2955,G2956,G2957,G2958,G2960,G2962,G2964)</f>
        <v>1.4</v>
      </c>
      <c r="O2953" t="s">
        <v>2807</v>
      </c>
    </row>
    <row r="2954" spans="1:15" ht="16.5" thickTop="1" thickBot="1" x14ac:dyDescent="0.3">
      <c r="A2954" s="235">
        <v>802</v>
      </c>
      <c r="B2954" s="258" t="s">
        <v>2797</v>
      </c>
      <c r="C2954" s="16">
        <v>100</v>
      </c>
      <c r="D2954" s="7" t="s">
        <v>179</v>
      </c>
      <c r="E2954" s="37">
        <f>G2954*C2948</f>
        <v>1</v>
      </c>
      <c r="F2954" s="3" t="s">
        <v>179</v>
      </c>
      <c r="G2954" s="36">
        <v>0.1</v>
      </c>
      <c r="H2954" s="3" t="s">
        <v>179</v>
      </c>
      <c r="I2954" s="23">
        <f>E2954*C2949</f>
        <v>50</v>
      </c>
      <c r="J2954" s="10" t="s">
        <v>61</v>
      </c>
      <c r="K2954" s="15">
        <f t="shared" si="79"/>
        <v>0.5</v>
      </c>
      <c r="L2954" s="316">
        <f>SUM(G2959,G2961,G2963)</f>
        <v>1.4</v>
      </c>
      <c r="O2954" t="s">
        <v>2807</v>
      </c>
    </row>
    <row r="2955" spans="1:15" ht="16.5" thickTop="1" thickBot="1" x14ac:dyDescent="0.3">
      <c r="A2955" s="235">
        <v>801</v>
      </c>
      <c r="B2955" s="258" t="s">
        <v>2796</v>
      </c>
      <c r="C2955" s="16">
        <v>100</v>
      </c>
      <c r="D2955" s="7" t="s">
        <v>179</v>
      </c>
      <c r="E2955" s="37">
        <f>G2955*C2948</f>
        <v>1</v>
      </c>
      <c r="F2955" s="3" t="s">
        <v>179</v>
      </c>
      <c r="G2955" s="36">
        <v>0.1</v>
      </c>
      <c r="H2955" s="3" t="s">
        <v>179</v>
      </c>
      <c r="I2955" s="23">
        <f>E2955*C2949</f>
        <v>50</v>
      </c>
      <c r="J2955" s="10" t="s">
        <v>61</v>
      </c>
      <c r="K2955" s="15">
        <f t="shared" ref="K2955:K2958" si="80">I2955/C2955</f>
        <v>0.5</v>
      </c>
      <c r="L2955" s="45"/>
      <c r="O2955" t="s">
        <v>2807</v>
      </c>
    </row>
    <row r="2956" spans="1:15" ht="16.5" thickTop="1" thickBot="1" x14ac:dyDescent="0.3">
      <c r="A2956" s="235">
        <v>800</v>
      </c>
      <c r="B2956" s="258" t="s">
        <v>2795</v>
      </c>
      <c r="C2956" s="16">
        <v>100</v>
      </c>
      <c r="D2956" s="7" t="s">
        <v>179</v>
      </c>
      <c r="E2956" s="37">
        <f>G2956*C2948</f>
        <v>1</v>
      </c>
      <c r="F2956" s="3" t="s">
        <v>179</v>
      </c>
      <c r="G2956" s="36">
        <v>0.1</v>
      </c>
      <c r="H2956" s="3" t="s">
        <v>179</v>
      </c>
      <c r="I2956" s="23">
        <f>E2956*C2949</f>
        <v>50</v>
      </c>
      <c r="J2956" s="10" t="s">
        <v>61</v>
      </c>
      <c r="K2956" s="15">
        <f t="shared" si="80"/>
        <v>0.5</v>
      </c>
      <c r="L2956" s="45"/>
      <c r="O2956" t="s">
        <v>2807</v>
      </c>
    </row>
    <row r="2957" spans="1:15" ht="16.5" thickTop="1" thickBot="1" x14ac:dyDescent="0.3">
      <c r="A2957" s="235">
        <v>799</v>
      </c>
      <c r="B2957" s="258" t="s">
        <v>2794</v>
      </c>
      <c r="C2957" s="16">
        <v>100</v>
      </c>
      <c r="D2957" s="7" t="s">
        <v>179</v>
      </c>
      <c r="E2957" s="37">
        <f>G2957*C2948</f>
        <v>1</v>
      </c>
      <c r="F2957" s="3" t="s">
        <v>179</v>
      </c>
      <c r="G2957" s="36">
        <v>0.1</v>
      </c>
      <c r="H2957" s="3" t="s">
        <v>179</v>
      </c>
      <c r="I2957" s="23">
        <f>E2957*C2949</f>
        <v>50</v>
      </c>
      <c r="J2957" s="10" t="s">
        <v>61</v>
      </c>
      <c r="K2957" s="15">
        <f t="shared" si="80"/>
        <v>0.5</v>
      </c>
      <c r="L2957" s="45"/>
      <c r="O2957" t="s">
        <v>2807</v>
      </c>
    </row>
    <row r="2958" spans="1:15" ht="16.5" thickTop="1" thickBot="1" x14ac:dyDescent="0.3">
      <c r="A2958" s="235">
        <v>798</v>
      </c>
      <c r="B2958" s="258" t="s">
        <v>2793</v>
      </c>
      <c r="C2958" s="16">
        <v>100</v>
      </c>
      <c r="D2958" s="7" t="s">
        <v>179</v>
      </c>
      <c r="E2958" s="37">
        <f>G2958*C2948</f>
        <v>1</v>
      </c>
      <c r="F2958" s="3" t="s">
        <v>179</v>
      </c>
      <c r="G2958" s="36">
        <v>0.1</v>
      </c>
      <c r="H2958" s="3" t="s">
        <v>179</v>
      </c>
      <c r="I2958" s="23">
        <f>E2958*C2949</f>
        <v>50</v>
      </c>
      <c r="J2958" s="10" t="s">
        <v>61</v>
      </c>
      <c r="K2958" s="15">
        <f t="shared" si="80"/>
        <v>0.5</v>
      </c>
      <c r="L2958" s="45"/>
      <c r="O2958" t="s">
        <v>2807</v>
      </c>
    </row>
    <row r="2959" spans="1:15" ht="16.5" thickTop="1" thickBot="1" x14ac:dyDescent="0.3">
      <c r="A2959" s="235">
        <v>796</v>
      </c>
      <c r="B2959" s="258" t="s">
        <v>2791</v>
      </c>
      <c r="C2959" s="16">
        <v>100</v>
      </c>
      <c r="D2959" s="7" t="s">
        <v>179</v>
      </c>
      <c r="E2959" s="37">
        <f>G2959*C2948</f>
        <v>3</v>
      </c>
      <c r="F2959" s="3" t="s">
        <v>179</v>
      </c>
      <c r="G2959" s="36">
        <v>0.3</v>
      </c>
      <c r="H2959" s="3" t="s">
        <v>179</v>
      </c>
      <c r="I2959" s="23">
        <f>E2959*C2949</f>
        <v>150</v>
      </c>
      <c r="J2959" s="10" t="s">
        <v>61</v>
      </c>
      <c r="K2959" s="15">
        <f t="shared" ref="K2959:K2965" si="81">I2959/C2959</f>
        <v>1.5</v>
      </c>
      <c r="L2959" s="45"/>
      <c r="O2959" t="s">
        <v>2807</v>
      </c>
    </row>
    <row r="2960" spans="1:15" ht="16.5" thickTop="1" thickBot="1" x14ac:dyDescent="0.3">
      <c r="A2960" s="235">
        <v>797</v>
      </c>
      <c r="B2960" s="258" t="s">
        <v>2792</v>
      </c>
      <c r="C2960" s="16">
        <v>100</v>
      </c>
      <c r="D2960" s="7" t="s">
        <v>179</v>
      </c>
      <c r="E2960" s="37">
        <f>G2960*C2948</f>
        <v>1</v>
      </c>
      <c r="F2960" s="3" t="s">
        <v>179</v>
      </c>
      <c r="G2960" s="36">
        <v>0.1</v>
      </c>
      <c r="H2960" s="3" t="s">
        <v>179</v>
      </c>
      <c r="I2960" s="23">
        <f>E2960*C2949</f>
        <v>50</v>
      </c>
      <c r="J2960" s="10" t="s">
        <v>61</v>
      </c>
      <c r="K2960" s="15">
        <f t="shared" si="81"/>
        <v>0.5</v>
      </c>
      <c r="L2960" s="45"/>
      <c r="O2960" t="s">
        <v>2807</v>
      </c>
    </row>
    <row r="2961" spans="1:15" ht="16.5" thickTop="1" thickBot="1" x14ac:dyDescent="0.3">
      <c r="A2961" s="235">
        <v>768</v>
      </c>
      <c r="B2961" s="258" t="s">
        <v>2538</v>
      </c>
      <c r="C2961" s="16">
        <v>100</v>
      </c>
      <c r="D2961" s="7" t="s">
        <v>179</v>
      </c>
      <c r="E2961" s="37">
        <f>G2961*C2948</f>
        <v>3</v>
      </c>
      <c r="F2961" s="3" t="s">
        <v>179</v>
      </c>
      <c r="G2961" s="36">
        <v>0.3</v>
      </c>
      <c r="H2961" s="3" t="s">
        <v>179</v>
      </c>
      <c r="I2961" s="23">
        <f>E2961*C2949</f>
        <v>150</v>
      </c>
      <c r="J2961" s="10" t="s">
        <v>61</v>
      </c>
      <c r="K2961" s="15">
        <f t="shared" si="81"/>
        <v>1.5</v>
      </c>
      <c r="L2961" s="45"/>
      <c r="O2961" t="s">
        <v>2807</v>
      </c>
    </row>
    <row r="2962" spans="1:15" ht="16.5" thickTop="1" thickBot="1" x14ac:dyDescent="0.3">
      <c r="A2962" s="235">
        <v>769</v>
      </c>
      <c r="B2962" s="258" t="s">
        <v>2540</v>
      </c>
      <c r="C2962" s="16">
        <v>100</v>
      </c>
      <c r="D2962" s="7" t="s">
        <v>179</v>
      </c>
      <c r="E2962" s="37">
        <f>G2962*C2948</f>
        <v>1</v>
      </c>
      <c r="F2962" s="3" t="s">
        <v>179</v>
      </c>
      <c r="G2962" s="36">
        <v>0.1</v>
      </c>
      <c r="H2962" s="3" t="s">
        <v>179</v>
      </c>
      <c r="I2962" s="23">
        <f>E2962*C2949</f>
        <v>50</v>
      </c>
      <c r="J2962" s="10" t="s">
        <v>61</v>
      </c>
      <c r="K2962" s="15">
        <f t="shared" si="81"/>
        <v>0.5</v>
      </c>
      <c r="L2962" s="45"/>
      <c r="O2962" t="s">
        <v>2807</v>
      </c>
    </row>
    <row r="2963" spans="1:15" ht="16.5" thickTop="1" thickBot="1" x14ac:dyDescent="0.3">
      <c r="A2963" s="235">
        <v>770</v>
      </c>
      <c r="B2963" s="258" t="s">
        <v>444</v>
      </c>
      <c r="C2963" s="16">
        <v>100</v>
      </c>
      <c r="D2963" s="7" t="s">
        <v>179</v>
      </c>
      <c r="E2963" s="37">
        <f>G2963*C2948</f>
        <v>8</v>
      </c>
      <c r="F2963" s="3" t="s">
        <v>179</v>
      </c>
      <c r="G2963" s="36">
        <v>0.8</v>
      </c>
      <c r="H2963" s="3" t="s">
        <v>179</v>
      </c>
      <c r="I2963" s="23">
        <f>E2963*C2949</f>
        <v>400</v>
      </c>
      <c r="J2963" s="10" t="s">
        <v>61</v>
      </c>
      <c r="K2963" s="15">
        <f t="shared" si="81"/>
        <v>4</v>
      </c>
      <c r="L2963" s="45"/>
      <c r="O2963" t="s">
        <v>2807</v>
      </c>
    </row>
    <row r="2964" spans="1:15" ht="16.5" thickTop="1" thickBot="1" x14ac:dyDescent="0.3">
      <c r="A2964" s="235">
        <v>771</v>
      </c>
      <c r="B2964" s="258" t="s">
        <v>445</v>
      </c>
      <c r="C2964" s="16">
        <v>100</v>
      </c>
      <c r="D2964" s="7" t="s">
        <v>179</v>
      </c>
      <c r="E2964" s="37">
        <f>G2964*C2948</f>
        <v>6</v>
      </c>
      <c r="F2964" s="3" t="s">
        <v>179</v>
      </c>
      <c r="G2964" s="36">
        <v>0.6</v>
      </c>
      <c r="H2964" s="3" t="s">
        <v>179</v>
      </c>
      <c r="I2964" s="23">
        <f>E2964*C2949</f>
        <v>300</v>
      </c>
      <c r="J2964" s="10" t="s">
        <v>61</v>
      </c>
      <c r="K2964" s="15">
        <f t="shared" si="81"/>
        <v>3</v>
      </c>
      <c r="L2964" s="45"/>
      <c r="O2964" t="s">
        <v>2807</v>
      </c>
    </row>
    <row r="2965" spans="1:15" ht="16.5" thickTop="1" thickBot="1" x14ac:dyDescent="0.3">
      <c r="A2965" s="235"/>
      <c r="B2965" s="258"/>
      <c r="C2965" s="16">
        <v>100</v>
      </c>
      <c r="D2965" s="7" t="s">
        <v>179</v>
      </c>
      <c r="E2965" s="37">
        <f>G2965*C2948</f>
        <v>0</v>
      </c>
      <c r="F2965" s="3" t="s">
        <v>179</v>
      </c>
      <c r="G2965" s="36">
        <v>0</v>
      </c>
      <c r="H2965" s="3" t="s">
        <v>179</v>
      </c>
      <c r="I2965" s="23">
        <f>E2965*C2949</f>
        <v>0</v>
      </c>
      <c r="J2965" s="10" t="s">
        <v>61</v>
      </c>
      <c r="K2965" s="15">
        <f t="shared" si="81"/>
        <v>0</v>
      </c>
      <c r="L2965" s="45"/>
      <c r="O2965" t="s">
        <v>2807</v>
      </c>
    </row>
    <row r="2966" spans="1:15" ht="15.75" thickTop="1" x14ac:dyDescent="0.25">
      <c r="B2966" t="s">
        <v>180</v>
      </c>
      <c r="D2966" s="7"/>
      <c r="E2966" s="7"/>
      <c r="F2966" s="7"/>
      <c r="G2966" s="315">
        <f>SUM(G2953:G2965)</f>
        <v>2.8000000000000003</v>
      </c>
      <c r="H2966" s="7"/>
      <c r="I2966" s="31"/>
      <c r="J2966" s="6"/>
      <c r="K2966" s="8">
        <f>C2949-SUM(K2952:K2965)</f>
        <v>11</v>
      </c>
      <c r="O2966" t="s">
        <v>2807</v>
      </c>
    </row>
    <row r="2967" spans="1:15" ht="4.5" customHeight="1" thickBot="1" x14ac:dyDescent="0.25">
      <c r="A2967" s="13"/>
      <c r="B2967" s="13"/>
      <c r="C2967" s="13"/>
      <c r="D2967" s="13"/>
      <c r="E2967" s="13"/>
      <c r="F2967" s="13"/>
      <c r="G2967" s="13"/>
      <c r="H2967" s="13"/>
      <c r="I2967" s="13"/>
      <c r="J2967" s="13"/>
      <c r="K2967" s="13"/>
      <c r="L2967" s="13"/>
      <c r="M2967" s="13"/>
      <c r="N2967" s="13"/>
      <c r="O2967" s="13" t="s">
        <v>2807</v>
      </c>
    </row>
    <row r="2968" spans="1:15" ht="17.25" thickTop="1" thickBot="1" x14ac:dyDescent="0.3">
      <c r="A2968" s="303">
        <v>1005</v>
      </c>
      <c r="B2968" s="30"/>
      <c r="G2968" t="s">
        <v>333</v>
      </c>
      <c r="J2968" s="33">
        <v>20</v>
      </c>
      <c r="K2968" t="s">
        <v>334</v>
      </c>
      <c r="L2968" s="79">
        <f>J2968/C2969</f>
        <v>2</v>
      </c>
    </row>
    <row r="2969" spans="1:15" ht="16.5" thickTop="1" thickBot="1" x14ac:dyDescent="0.25">
      <c r="A2969" s="1">
        <f>A2968</f>
        <v>1005</v>
      </c>
      <c r="B2969" s="27" t="s">
        <v>2908</v>
      </c>
      <c r="C2969" s="35">
        <v>10</v>
      </c>
      <c r="D2969" t="s">
        <v>63</v>
      </c>
      <c r="G2969" t="s">
        <v>332</v>
      </c>
      <c r="J2969">
        <f>C2970/(J2968/C2969)</f>
        <v>25</v>
      </c>
      <c r="K2969" s="11"/>
    </row>
    <row r="2970" spans="1:15" ht="14.25" thickTop="1" thickBot="1" x14ac:dyDescent="0.25">
      <c r="B2970" t="s">
        <v>55</v>
      </c>
      <c r="C2970" s="9">
        <v>50</v>
      </c>
      <c r="D2970" t="s">
        <v>334</v>
      </c>
      <c r="K2970" s="12"/>
    </row>
    <row r="2971" spans="1:15" ht="6.75" customHeight="1" thickTop="1" x14ac:dyDescent="0.2"/>
    <row r="2972" spans="1:15" ht="23.25" customHeight="1" x14ac:dyDescent="0.2">
      <c r="C2972" s="487" t="s">
        <v>284</v>
      </c>
      <c r="D2972" s="488"/>
      <c r="E2972" s="489" t="s">
        <v>285</v>
      </c>
      <c r="F2972" s="487"/>
      <c r="G2972" s="490" t="s">
        <v>286</v>
      </c>
      <c r="H2972" s="491"/>
      <c r="I2972" s="20" t="s">
        <v>287</v>
      </c>
      <c r="J2972" s="21"/>
      <c r="K2972" s="314" t="s">
        <v>288</v>
      </c>
    </row>
    <row r="2973" spans="1:15" ht="15.75" thickBot="1" x14ac:dyDescent="0.3">
      <c r="A2973" s="90"/>
      <c r="B2973" s="24"/>
      <c r="C2973" s="16">
        <v>100</v>
      </c>
      <c r="D2973" s="7" t="s">
        <v>179</v>
      </c>
      <c r="E2973" s="37">
        <f>G2973*C2969</f>
        <v>0</v>
      </c>
      <c r="F2973" s="3" t="s">
        <v>179</v>
      </c>
      <c r="G2973" s="36">
        <v>0</v>
      </c>
      <c r="H2973" s="3" t="s">
        <v>179</v>
      </c>
      <c r="I2973" s="23">
        <f>E2973*C2970</f>
        <v>0</v>
      </c>
      <c r="J2973" s="10" t="s">
        <v>61</v>
      </c>
      <c r="K2973" s="15">
        <f t="shared" ref="K2973:K2982" si="82">I2973/C2973</f>
        <v>0</v>
      </c>
    </row>
    <row r="2974" spans="1:15" ht="16.5" thickTop="1" thickBot="1" x14ac:dyDescent="0.3">
      <c r="B2974" s="273" t="s">
        <v>2896</v>
      </c>
      <c r="C2974" s="16">
        <v>1000</v>
      </c>
      <c r="D2974" s="7" t="s">
        <v>179</v>
      </c>
      <c r="E2974" s="37">
        <f>G2974*C2969</f>
        <v>500</v>
      </c>
      <c r="F2974" s="3" t="s">
        <v>179</v>
      </c>
      <c r="G2974" s="36">
        <v>50</v>
      </c>
      <c r="H2974" s="3" t="s">
        <v>179</v>
      </c>
      <c r="I2974" s="23">
        <f>E2974*C2970</f>
        <v>25000</v>
      </c>
      <c r="J2974" s="10" t="s">
        <v>61</v>
      </c>
      <c r="K2974" s="15">
        <f t="shared" si="82"/>
        <v>25</v>
      </c>
    </row>
    <row r="2975" spans="1:15" ht="16.5" thickTop="1" thickBot="1" x14ac:dyDescent="0.3">
      <c r="A2975" s="235">
        <v>804</v>
      </c>
      <c r="B2975" s="258" t="s">
        <v>2799</v>
      </c>
      <c r="C2975" s="16">
        <v>100</v>
      </c>
      <c r="D2975" s="7" t="s">
        <v>179</v>
      </c>
      <c r="E2975" s="37">
        <f>G2975*C2969</f>
        <v>1</v>
      </c>
      <c r="F2975" s="3" t="s">
        <v>179</v>
      </c>
      <c r="G2975" s="36">
        <v>0.1</v>
      </c>
      <c r="H2975" s="3" t="s">
        <v>179</v>
      </c>
      <c r="I2975" s="23">
        <f>E2975*C2970</f>
        <v>50</v>
      </c>
      <c r="J2975" s="10" t="s">
        <v>61</v>
      </c>
      <c r="K2975" s="15">
        <f t="shared" si="82"/>
        <v>0.5</v>
      </c>
      <c r="L2975" s="316">
        <f>SUM(G2975,G2976,G2977,G2978,G2980)</f>
        <v>0.90000000000000013</v>
      </c>
    </row>
    <row r="2976" spans="1:15" ht="16.5" thickTop="1" thickBot="1" x14ac:dyDescent="0.3">
      <c r="A2976" s="235">
        <v>805</v>
      </c>
      <c r="B2976" s="258" t="s">
        <v>2800</v>
      </c>
      <c r="C2976" s="16">
        <v>100</v>
      </c>
      <c r="D2976" s="7" t="s">
        <v>179</v>
      </c>
      <c r="E2976" s="37">
        <f>G2976*C2969</f>
        <v>1</v>
      </c>
      <c r="F2976" s="3" t="s">
        <v>179</v>
      </c>
      <c r="G2976" s="36">
        <v>0.1</v>
      </c>
      <c r="H2976" s="3" t="s">
        <v>179</v>
      </c>
      <c r="I2976" s="23">
        <f>E2976*C2970</f>
        <v>50</v>
      </c>
      <c r="J2976" s="10" t="s">
        <v>61</v>
      </c>
      <c r="K2976" s="15">
        <f t="shared" si="82"/>
        <v>0.5</v>
      </c>
      <c r="L2976" s="316">
        <f>SUM(G2979,G2981)</f>
        <v>0.9</v>
      </c>
    </row>
    <row r="2977" spans="1:13" ht="16.5" thickTop="1" thickBot="1" x14ac:dyDescent="0.3">
      <c r="A2977" s="235">
        <v>806</v>
      </c>
      <c r="B2977" s="258" t="s">
        <v>2801</v>
      </c>
      <c r="C2977" s="16">
        <v>100</v>
      </c>
      <c r="D2977" s="7" t="s">
        <v>179</v>
      </c>
      <c r="E2977" s="37">
        <f>G2977*C2969</f>
        <v>1</v>
      </c>
      <c r="F2977" s="3" t="s">
        <v>179</v>
      </c>
      <c r="G2977" s="36">
        <v>0.1</v>
      </c>
      <c r="H2977" s="3" t="s">
        <v>179</v>
      </c>
      <c r="I2977" s="23">
        <f>E2977*C2970</f>
        <v>50</v>
      </c>
      <c r="J2977" s="10" t="s">
        <v>61</v>
      </c>
      <c r="K2977" s="15">
        <f t="shared" si="82"/>
        <v>0.5</v>
      </c>
      <c r="L2977" s="45"/>
    </row>
    <row r="2978" spans="1:13" ht="16.5" thickTop="1" thickBot="1" x14ac:dyDescent="0.3">
      <c r="A2978" s="235">
        <v>780</v>
      </c>
      <c r="B2978" s="258" t="s">
        <v>2817</v>
      </c>
      <c r="C2978" s="16">
        <v>100</v>
      </c>
      <c r="D2978" s="7" t="s">
        <v>179</v>
      </c>
      <c r="E2978" s="37">
        <f>G2978*C2969</f>
        <v>3</v>
      </c>
      <c r="F2978" s="3" t="s">
        <v>179</v>
      </c>
      <c r="G2978" s="36">
        <v>0.3</v>
      </c>
      <c r="H2978" s="3" t="s">
        <v>179</v>
      </c>
      <c r="I2978" s="23">
        <f>E2978*C2970</f>
        <v>150</v>
      </c>
      <c r="J2978" s="10" t="s">
        <v>61</v>
      </c>
      <c r="K2978" s="15">
        <f t="shared" si="82"/>
        <v>1.5</v>
      </c>
      <c r="L2978" s="45"/>
    </row>
    <row r="2979" spans="1:13" ht="16.5" thickTop="1" thickBot="1" x14ac:dyDescent="0.3">
      <c r="A2979" s="235">
        <v>781</v>
      </c>
      <c r="B2979" s="258" t="s">
        <v>2818</v>
      </c>
      <c r="C2979" s="16">
        <v>100</v>
      </c>
      <c r="D2979" s="7" t="s">
        <v>179</v>
      </c>
      <c r="E2979" s="37">
        <f>G2979*C2969</f>
        <v>4.5</v>
      </c>
      <c r="F2979" s="3" t="s">
        <v>179</v>
      </c>
      <c r="G2979" s="36">
        <v>0.45</v>
      </c>
      <c r="H2979" s="3" t="s">
        <v>179</v>
      </c>
      <c r="I2979" s="23">
        <f>E2979*C2970</f>
        <v>225</v>
      </c>
      <c r="J2979" s="10" t="s">
        <v>61</v>
      </c>
      <c r="K2979" s="15">
        <f t="shared" si="82"/>
        <v>2.25</v>
      </c>
      <c r="L2979" s="45"/>
    </row>
    <row r="2980" spans="1:13" ht="16.5" thickTop="1" thickBot="1" x14ac:dyDescent="0.3">
      <c r="A2980" s="235">
        <v>774</v>
      </c>
      <c r="B2980" s="258" t="s">
        <v>2812</v>
      </c>
      <c r="C2980" s="16">
        <v>100</v>
      </c>
      <c r="D2980" s="7" t="s">
        <v>179</v>
      </c>
      <c r="E2980" s="37">
        <f>G2980*C2969</f>
        <v>3</v>
      </c>
      <c r="F2980" s="3" t="s">
        <v>179</v>
      </c>
      <c r="G2980" s="36">
        <v>0.3</v>
      </c>
      <c r="H2980" s="3" t="s">
        <v>179</v>
      </c>
      <c r="I2980" s="23">
        <f>E2980*C2970</f>
        <v>150</v>
      </c>
      <c r="J2980" s="10" t="s">
        <v>61</v>
      </c>
      <c r="K2980" s="15">
        <f t="shared" si="82"/>
        <v>1.5</v>
      </c>
      <c r="L2980" s="45"/>
    </row>
    <row r="2981" spans="1:13" ht="16.5" thickTop="1" thickBot="1" x14ac:dyDescent="0.3">
      <c r="A2981" s="235">
        <v>775</v>
      </c>
      <c r="B2981" s="258" t="s">
        <v>2813</v>
      </c>
      <c r="C2981" s="16">
        <v>100</v>
      </c>
      <c r="D2981" s="7" t="s">
        <v>179</v>
      </c>
      <c r="E2981" s="37">
        <f>G2981*C2969</f>
        <v>4.5</v>
      </c>
      <c r="F2981" s="3" t="s">
        <v>179</v>
      </c>
      <c r="G2981" s="36">
        <v>0.45</v>
      </c>
      <c r="H2981" s="3" t="s">
        <v>179</v>
      </c>
      <c r="I2981" s="23">
        <f>E2981*C2970</f>
        <v>225</v>
      </c>
      <c r="J2981" s="10" t="s">
        <v>61</v>
      </c>
      <c r="K2981" s="15">
        <f t="shared" si="82"/>
        <v>2.25</v>
      </c>
      <c r="L2981" s="45"/>
    </row>
    <row r="2982" spans="1:13" ht="16.5" thickTop="1" thickBot="1" x14ac:dyDescent="0.3">
      <c r="A2982" s="235"/>
      <c r="B2982" s="258"/>
      <c r="C2982" s="16">
        <v>100</v>
      </c>
      <c r="D2982" s="7" t="s">
        <v>179</v>
      </c>
      <c r="E2982" s="37">
        <f>G2982*C2969</f>
        <v>0</v>
      </c>
      <c r="F2982" s="3" t="s">
        <v>179</v>
      </c>
      <c r="G2982" s="36"/>
      <c r="H2982" s="3" t="s">
        <v>179</v>
      </c>
      <c r="I2982" s="23">
        <f>E2982*C2970</f>
        <v>0</v>
      </c>
      <c r="J2982" s="10" t="s">
        <v>61</v>
      </c>
      <c r="K2982" s="15">
        <f t="shared" si="82"/>
        <v>0</v>
      </c>
      <c r="L2982" s="45"/>
    </row>
    <row r="2983" spans="1:13" ht="15.75" thickTop="1" x14ac:dyDescent="0.25">
      <c r="B2983" t="s">
        <v>180</v>
      </c>
      <c r="D2983" s="7"/>
      <c r="E2983" s="7"/>
      <c r="F2983" s="7"/>
      <c r="G2983" s="315">
        <f>SUM(G2975:G2982)</f>
        <v>1.8</v>
      </c>
      <c r="H2983" s="7"/>
      <c r="I2983" s="31"/>
      <c r="J2983" s="6"/>
      <c r="K2983" s="8">
        <f>C2970-SUM(K2973:K2982)</f>
        <v>16</v>
      </c>
    </row>
    <row r="2984" spans="1:13" ht="5.25" customHeight="1" thickBot="1" x14ac:dyDescent="0.25">
      <c r="A2984" s="13"/>
      <c r="B2984" s="13"/>
      <c r="C2984" s="13"/>
      <c r="D2984" s="13"/>
      <c r="E2984" s="13"/>
      <c r="F2984" s="13"/>
      <c r="G2984" s="13"/>
      <c r="H2984" s="13"/>
      <c r="I2984" s="13"/>
      <c r="J2984" s="13"/>
      <c r="K2984" s="13"/>
      <c r="L2984" s="13"/>
    </row>
    <row r="2985" spans="1:13" ht="17.25" thickTop="1" thickBot="1" x14ac:dyDescent="0.3">
      <c r="A2985" s="303">
        <v>1006</v>
      </c>
      <c r="B2985" s="30"/>
      <c r="G2985" t="s">
        <v>333</v>
      </c>
      <c r="J2985" s="33">
        <v>20</v>
      </c>
      <c r="K2985" t="s">
        <v>334</v>
      </c>
      <c r="L2985" s="79">
        <f>J2985/C2986</f>
        <v>2</v>
      </c>
    </row>
    <row r="2986" spans="1:13" ht="16.5" thickTop="1" thickBot="1" x14ac:dyDescent="0.25">
      <c r="A2986" s="1">
        <f>A2985</f>
        <v>1006</v>
      </c>
      <c r="B2986" s="27" t="s">
        <v>2909</v>
      </c>
      <c r="C2986" s="35">
        <v>10</v>
      </c>
      <c r="D2986" t="s">
        <v>63</v>
      </c>
      <c r="G2986" t="s">
        <v>332</v>
      </c>
      <c r="J2986">
        <f>C2987/(J2985/C2986)</f>
        <v>25</v>
      </c>
      <c r="K2986" s="11"/>
    </row>
    <row r="2987" spans="1:13" ht="14.25" thickTop="1" thickBot="1" x14ac:dyDescent="0.25">
      <c r="B2987" t="s">
        <v>55</v>
      </c>
      <c r="C2987" s="9">
        <v>50</v>
      </c>
      <c r="D2987" t="s">
        <v>334</v>
      </c>
      <c r="K2987" s="12"/>
    </row>
    <row r="2988" spans="1:13" ht="6.75" customHeight="1" thickTop="1" x14ac:dyDescent="0.2"/>
    <row r="2989" spans="1:13" ht="24.75" customHeight="1" x14ac:dyDescent="0.2">
      <c r="C2989" s="487" t="s">
        <v>284</v>
      </c>
      <c r="D2989" s="488"/>
      <c r="E2989" s="489" t="s">
        <v>285</v>
      </c>
      <c r="F2989" s="487"/>
      <c r="G2989" s="490" t="s">
        <v>286</v>
      </c>
      <c r="H2989" s="491"/>
      <c r="I2989" s="20" t="s">
        <v>287</v>
      </c>
      <c r="J2989" s="21"/>
      <c r="K2989" s="314" t="s">
        <v>288</v>
      </c>
    </row>
    <row r="2990" spans="1:13" ht="15.75" thickBot="1" x14ac:dyDescent="0.3">
      <c r="B2990" s="273" t="s">
        <v>2896</v>
      </c>
      <c r="C2990" s="16">
        <v>1000</v>
      </c>
      <c r="D2990" s="7" t="s">
        <v>179</v>
      </c>
      <c r="E2990" s="37">
        <f>G2990*C2986</f>
        <v>500</v>
      </c>
      <c r="F2990" s="3" t="s">
        <v>179</v>
      </c>
      <c r="G2990" s="36">
        <v>50</v>
      </c>
      <c r="H2990" s="3" t="s">
        <v>179</v>
      </c>
      <c r="I2990" s="23">
        <f>E2990*C2987</f>
        <v>25000</v>
      </c>
      <c r="J2990" s="10" t="s">
        <v>61</v>
      </c>
      <c r="K2990" s="15">
        <f t="shared" ref="K2990:K2998" si="83">I2990/C2990</f>
        <v>25</v>
      </c>
    </row>
    <row r="2991" spans="1:13" ht="16.5" thickTop="1" thickBot="1" x14ac:dyDescent="0.3">
      <c r="A2991" s="235">
        <v>807</v>
      </c>
      <c r="B2991" s="258" t="s">
        <v>2802</v>
      </c>
      <c r="C2991" s="16">
        <v>100</v>
      </c>
      <c r="D2991" s="7" t="s">
        <v>179</v>
      </c>
      <c r="E2991" s="37">
        <f>G2991*C2986</f>
        <v>2</v>
      </c>
      <c r="F2991" s="3" t="s">
        <v>179</v>
      </c>
      <c r="G2991" s="36">
        <v>0.2</v>
      </c>
      <c r="H2991" s="3" t="s">
        <v>179</v>
      </c>
      <c r="I2991" s="23">
        <f>E2991*C2987</f>
        <v>100</v>
      </c>
      <c r="J2991" s="10" t="s">
        <v>61</v>
      </c>
      <c r="K2991" s="15">
        <f t="shared" si="83"/>
        <v>1</v>
      </c>
      <c r="L2991" s="316">
        <f>SUM(G2991,G2992,G2993,G2996)</f>
        <v>0.90000000000000013</v>
      </c>
      <c r="M2991" s="24" t="s">
        <v>3332</v>
      </c>
    </row>
    <row r="2992" spans="1:13" ht="16.5" thickTop="1" thickBot="1" x14ac:dyDescent="0.3">
      <c r="A2992" s="235">
        <v>808</v>
      </c>
      <c r="B2992" s="258" t="s">
        <v>2803</v>
      </c>
      <c r="C2992" s="16">
        <v>100</v>
      </c>
      <c r="D2992" s="7" t="s">
        <v>179</v>
      </c>
      <c r="E2992" s="37">
        <f>G2992*C2986</f>
        <v>2</v>
      </c>
      <c r="F2992" s="3" t="s">
        <v>179</v>
      </c>
      <c r="G2992" s="36">
        <v>0.2</v>
      </c>
      <c r="H2992" s="3" t="s">
        <v>179</v>
      </c>
      <c r="I2992" s="23">
        <f>E2992*C2987</f>
        <v>100</v>
      </c>
      <c r="J2992" s="10" t="s">
        <v>61</v>
      </c>
      <c r="K2992" s="15">
        <f t="shared" si="83"/>
        <v>1</v>
      </c>
      <c r="L2992" s="316">
        <f>SUM(G2994,G2995,G2997)</f>
        <v>0.89999999999999991</v>
      </c>
      <c r="M2992" s="24" t="s">
        <v>3333</v>
      </c>
    </row>
    <row r="2993" spans="1:18" ht="16.5" thickTop="1" thickBot="1" x14ac:dyDescent="0.3">
      <c r="A2993" s="235">
        <v>809</v>
      </c>
      <c r="B2993" s="258" t="s">
        <v>2804</v>
      </c>
      <c r="C2993" s="16">
        <v>100</v>
      </c>
      <c r="D2993" s="7" t="s">
        <v>179</v>
      </c>
      <c r="E2993" s="37">
        <f>G2993*C2986</f>
        <v>2</v>
      </c>
      <c r="F2993" s="3" t="s">
        <v>179</v>
      </c>
      <c r="G2993" s="36">
        <v>0.2</v>
      </c>
      <c r="H2993" s="3" t="s">
        <v>179</v>
      </c>
      <c r="I2993" s="23">
        <f>E2993*C2987</f>
        <v>100</v>
      </c>
      <c r="J2993" s="10" t="s">
        <v>61</v>
      </c>
      <c r="K2993" s="15">
        <f t="shared" si="83"/>
        <v>1</v>
      </c>
      <c r="L2993" s="45"/>
    </row>
    <row r="2994" spans="1:18" ht="16.5" thickTop="1" thickBot="1" x14ac:dyDescent="0.3">
      <c r="A2994" s="235">
        <v>810</v>
      </c>
      <c r="B2994" s="258" t="s">
        <v>2805</v>
      </c>
      <c r="C2994" s="16">
        <v>100</v>
      </c>
      <c r="D2994" s="7" t="s">
        <v>179</v>
      </c>
      <c r="E2994" s="37">
        <f>G2994*C2986</f>
        <v>3</v>
      </c>
      <c r="F2994" s="3" t="s">
        <v>179</v>
      </c>
      <c r="G2994" s="36">
        <v>0.3</v>
      </c>
      <c r="H2994" s="3" t="s">
        <v>179</v>
      </c>
      <c r="I2994" s="23">
        <f>E2994*C2987</f>
        <v>150</v>
      </c>
      <c r="J2994" s="10" t="s">
        <v>61</v>
      </c>
      <c r="K2994" s="15">
        <f t="shared" si="83"/>
        <v>1.5</v>
      </c>
      <c r="L2994" s="45"/>
    </row>
    <row r="2995" spans="1:18" ht="16.5" thickTop="1" thickBot="1" x14ac:dyDescent="0.3">
      <c r="A2995" s="235">
        <v>811</v>
      </c>
      <c r="B2995" s="258" t="s">
        <v>2806</v>
      </c>
      <c r="C2995" s="16">
        <v>100</v>
      </c>
      <c r="D2995" s="7" t="s">
        <v>179</v>
      </c>
      <c r="E2995" s="37">
        <f>G2995*C2986</f>
        <v>3</v>
      </c>
      <c r="F2995" s="3" t="s">
        <v>179</v>
      </c>
      <c r="G2995" s="36">
        <v>0.3</v>
      </c>
      <c r="H2995" s="3" t="s">
        <v>179</v>
      </c>
      <c r="I2995" s="23">
        <f>E2995*C2987</f>
        <v>150</v>
      </c>
      <c r="J2995" s="10" t="s">
        <v>61</v>
      </c>
      <c r="K2995" s="15">
        <f t="shared" si="83"/>
        <v>1.5</v>
      </c>
      <c r="L2995" s="45"/>
    </row>
    <row r="2996" spans="1:18" ht="16.5" thickTop="1" thickBot="1" x14ac:dyDescent="0.3">
      <c r="A2996" s="235">
        <v>777</v>
      </c>
      <c r="B2996" s="258" t="s">
        <v>2744</v>
      </c>
      <c r="C2996" s="16">
        <v>100</v>
      </c>
      <c r="D2996" s="7" t="s">
        <v>179</v>
      </c>
      <c r="E2996" s="37">
        <f>G2996*C2986</f>
        <v>3</v>
      </c>
      <c r="F2996" s="3" t="s">
        <v>179</v>
      </c>
      <c r="G2996" s="36">
        <v>0.3</v>
      </c>
      <c r="H2996" s="3" t="s">
        <v>179</v>
      </c>
      <c r="I2996" s="23">
        <f>E2996*C2987</f>
        <v>150</v>
      </c>
      <c r="J2996" s="10" t="s">
        <v>61</v>
      </c>
      <c r="K2996" s="15">
        <f t="shared" si="83"/>
        <v>1.5</v>
      </c>
      <c r="L2996" s="45"/>
    </row>
    <row r="2997" spans="1:18" ht="16.5" thickTop="1" thickBot="1" x14ac:dyDescent="0.3">
      <c r="A2997" s="235">
        <v>778</v>
      </c>
      <c r="B2997" s="258" t="s">
        <v>2746</v>
      </c>
      <c r="C2997" s="16">
        <v>100</v>
      </c>
      <c r="D2997" s="7" t="s">
        <v>179</v>
      </c>
      <c r="E2997" s="37">
        <f>G2997*C2986</f>
        <v>3</v>
      </c>
      <c r="F2997" s="3" t="s">
        <v>179</v>
      </c>
      <c r="G2997" s="36">
        <v>0.3</v>
      </c>
      <c r="H2997" s="3" t="s">
        <v>179</v>
      </c>
      <c r="I2997" s="23">
        <f>E2997*C2987</f>
        <v>150</v>
      </c>
      <c r="J2997" s="10" t="s">
        <v>61</v>
      </c>
      <c r="K2997" s="15">
        <f t="shared" si="83"/>
        <v>1.5</v>
      </c>
      <c r="L2997" s="45"/>
    </row>
    <row r="2998" spans="1:18" ht="16.5" thickTop="1" thickBot="1" x14ac:dyDescent="0.3">
      <c r="A2998" s="235"/>
      <c r="B2998" s="258"/>
      <c r="C2998" s="16">
        <v>100</v>
      </c>
      <c r="D2998" s="7" t="s">
        <v>179</v>
      </c>
      <c r="E2998" s="37">
        <f>G2998*C2986</f>
        <v>0</v>
      </c>
      <c r="F2998" s="3" t="s">
        <v>179</v>
      </c>
      <c r="G2998" s="36"/>
      <c r="H2998" s="3" t="s">
        <v>179</v>
      </c>
      <c r="I2998" s="23">
        <f>E2998*C2987</f>
        <v>0</v>
      </c>
      <c r="J2998" s="10" t="s">
        <v>61</v>
      </c>
      <c r="K2998" s="15">
        <f t="shared" si="83"/>
        <v>0</v>
      </c>
      <c r="L2998" s="45"/>
    </row>
    <row r="2999" spans="1:18" ht="15.75" thickTop="1" x14ac:dyDescent="0.25">
      <c r="B2999" t="s">
        <v>180</v>
      </c>
      <c r="D2999" s="7"/>
      <c r="E2999" s="7"/>
      <c r="F2999" s="7"/>
      <c r="G2999" s="315">
        <f>SUM(G2991:G2998)</f>
        <v>1.8000000000000003</v>
      </c>
      <c r="H2999" s="7"/>
      <c r="I2999" s="31"/>
      <c r="J2999" s="6"/>
      <c r="K2999" s="8">
        <f>C2987-SUM(K2990:K2998)</f>
        <v>16</v>
      </c>
    </row>
    <row r="3000" spans="1:18" ht="6" customHeight="1" thickBot="1" x14ac:dyDescent="0.25">
      <c r="A3000" s="13"/>
      <c r="B3000" s="13"/>
      <c r="C3000" s="13"/>
      <c r="D3000" s="13"/>
      <c r="E3000" s="13"/>
      <c r="F3000" s="13"/>
      <c r="G3000" s="13"/>
      <c r="H3000" s="13"/>
      <c r="I3000" s="13"/>
      <c r="J3000" s="13"/>
      <c r="K3000" s="13"/>
      <c r="L3000" s="13"/>
    </row>
    <row r="3001" spans="1:18" ht="17.25" thickTop="1" thickBot="1" x14ac:dyDescent="0.3">
      <c r="A3001" s="303">
        <v>1007</v>
      </c>
      <c r="B3001" s="30" t="s">
        <v>2808</v>
      </c>
      <c r="G3001" t="s">
        <v>333</v>
      </c>
      <c r="J3001" s="33">
        <v>20</v>
      </c>
      <c r="K3001" t="s">
        <v>334</v>
      </c>
      <c r="L3001" s="79">
        <f>J3001/C3002</f>
        <v>2</v>
      </c>
      <c r="N3001" s="24"/>
      <c r="O3001" t="s">
        <v>2807</v>
      </c>
      <c r="R3001">
        <v>2011</v>
      </c>
    </row>
    <row r="3002" spans="1:18" ht="16.5" thickTop="1" thickBot="1" x14ac:dyDescent="0.25">
      <c r="A3002" s="1">
        <f>A3001</f>
        <v>1007</v>
      </c>
      <c r="B3002" s="27" t="s">
        <v>2910</v>
      </c>
      <c r="C3002" s="35">
        <v>10</v>
      </c>
      <c r="D3002" t="s">
        <v>63</v>
      </c>
      <c r="G3002" t="s">
        <v>332</v>
      </c>
      <c r="J3002">
        <f>C3003/(J3001/C3002)</f>
        <v>25</v>
      </c>
      <c r="K3002" s="11"/>
      <c r="O3002" t="s">
        <v>2807</v>
      </c>
      <c r="R3002">
        <v>2012</v>
      </c>
    </row>
    <row r="3003" spans="1:18" ht="14.25" thickTop="1" thickBot="1" x14ac:dyDescent="0.25">
      <c r="B3003" t="s">
        <v>55</v>
      </c>
      <c r="C3003" s="9">
        <v>50</v>
      </c>
      <c r="D3003" t="s">
        <v>334</v>
      </c>
      <c r="K3003" s="12"/>
      <c r="O3003" t="s">
        <v>2807</v>
      </c>
      <c r="R3003">
        <v>2013</v>
      </c>
    </row>
    <row r="3004" spans="1:18" ht="8.25" customHeight="1" thickTop="1" x14ac:dyDescent="0.2">
      <c r="O3004" t="s">
        <v>2807</v>
      </c>
      <c r="R3004">
        <v>2014</v>
      </c>
    </row>
    <row r="3005" spans="1:18" ht="27" customHeight="1" x14ac:dyDescent="0.2">
      <c r="C3005" s="500" t="s">
        <v>284</v>
      </c>
      <c r="D3005" s="500"/>
      <c r="E3005" s="501" t="s">
        <v>285</v>
      </c>
      <c r="F3005" s="500"/>
      <c r="G3005" s="502" t="s">
        <v>286</v>
      </c>
      <c r="H3005" s="502"/>
      <c r="I3005" s="20" t="s">
        <v>287</v>
      </c>
      <c r="J3005" s="21"/>
      <c r="K3005" s="314" t="s">
        <v>288</v>
      </c>
      <c r="O3005" t="s">
        <v>2807</v>
      </c>
      <c r="R3005">
        <v>2015</v>
      </c>
    </row>
    <row r="3006" spans="1:18" ht="15.75" thickBot="1" x14ac:dyDescent="0.3">
      <c r="A3006" s="90">
        <v>1006</v>
      </c>
      <c r="B3006" s="24" t="s">
        <v>2909</v>
      </c>
      <c r="C3006" s="16">
        <v>10</v>
      </c>
      <c r="D3006" s="7" t="s">
        <v>63</v>
      </c>
      <c r="E3006" s="37">
        <f>G3006*C3002</f>
        <v>1</v>
      </c>
      <c r="F3006" s="3" t="s">
        <v>63</v>
      </c>
      <c r="G3006" s="36">
        <v>0.1</v>
      </c>
      <c r="H3006" s="3" t="s">
        <v>63</v>
      </c>
      <c r="I3006" s="23">
        <f>E3006*C3003</f>
        <v>50</v>
      </c>
      <c r="J3006" s="10" t="s">
        <v>61</v>
      </c>
      <c r="K3006" s="15">
        <f t="shared" ref="K3006:K3011" si="84">I3006/C3006</f>
        <v>5</v>
      </c>
      <c r="O3006" t="s">
        <v>2807</v>
      </c>
      <c r="R3006">
        <v>2016</v>
      </c>
    </row>
    <row r="3007" spans="1:18" ht="16.5" thickTop="1" thickBot="1" x14ac:dyDescent="0.3">
      <c r="A3007" s="1">
        <v>1005</v>
      </c>
      <c r="B3007" s="24" t="s">
        <v>2908</v>
      </c>
      <c r="C3007" s="16">
        <v>10</v>
      </c>
      <c r="D3007" s="7" t="s">
        <v>63</v>
      </c>
      <c r="E3007" s="37">
        <f>G3007*C3002</f>
        <v>1</v>
      </c>
      <c r="F3007" s="3" t="s">
        <v>63</v>
      </c>
      <c r="G3007" s="36">
        <v>0.1</v>
      </c>
      <c r="H3007" s="3" t="s">
        <v>63</v>
      </c>
      <c r="I3007" s="23">
        <f>E3007*C3003</f>
        <v>50</v>
      </c>
      <c r="J3007" s="10" t="s">
        <v>61</v>
      </c>
      <c r="K3007" s="15">
        <f t="shared" si="84"/>
        <v>5</v>
      </c>
      <c r="O3007" t="s">
        <v>2807</v>
      </c>
      <c r="R3007">
        <v>2017</v>
      </c>
    </row>
    <row r="3008" spans="1:18" ht="16.5" thickTop="1" thickBot="1" x14ac:dyDescent="0.3">
      <c r="A3008" s="235">
        <v>1004</v>
      </c>
      <c r="B3008" s="258" t="s">
        <v>1301</v>
      </c>
      <c r="C3008" s="16">
        <v>10</v>
      </c>
      <c r="D3008" s="7" t="s">
        <v>63</v>
      </c>
      <c r="E3008" s="37">
        <f>G3008*C3002</f>
        <v>2</v>
      </c>
      <c r="F3008" s="3" t="s">
        <v>63</v>
      </c>
      <c r="G3008" s="36">
        <v>0.2</v>
      </c>
      <c r="H3008" s="3" t="s">
        <v>63</v>
      </c>
      <c r="I3008" s="23">
        <f>E3008*C3003</f>
        <v>100</v>
      </c>
      <c r="J3008" s="10" t="s">
        <v>61</v>
      </c>
      <c r="K3008" s="15">
        <f t="shared" si="84"/>
        <v>10</v>
      </c>
      <c r="O3008" t="s">
        <v>2807</v>
      </c>
      <c r="R3008">
        <v>2018</v>
      </c>
    </row>
    <row r="3009" spans="1:18" ht="16.5" thickTop="1" thickBot="1" x14ac:dyDescent="0.3">
      <c r="A3009" s="235">
        <v>245</v>
      </c>
      <c r="B3009" s="258" t="s">
        <v>2907</v>
      </c>
      <c r="C3009" s="16">
        <v>10</v>
      </c>
      <c r="D3009" s="7" t="s">
        <v>63</v>
      </c>
      <c r="E3009" s="37">
        <f>G3009*C3002</f>
        <v>1</v>
      </c>
      <c r="F3009" s="3" t="s">
        <v>63</v>
      </c>
      <c r="G3009" s="36">
        <v>0.1</v>
      </c>
      <c r="H3009" s="3" t="s">
        <v>63</v>
      </c>
      <c r="I3009" s="23">
        <f>E3009*C3003</f>
        <v>50</v>
      </c>
      <c r="J3009" s="10" t="s">
        <v>61</v>
      </c>
      <c r="K3009" s="15">
        <f t="shared" si="84"/>
        <v>5</v>
      </c>
      <c r="O3009" t="s">
        <v>2807</v>
      </c>
      <c r="R3009">
        <v>2019</v>
      </c>
    </row>
    <row r="3010" spans="1:18" ht="16.5" thickTop="1" thickBot="1" x14ac:dyDescent="0.3">
      <c r="A3010" s="235">
        <v>1002</v>
      </c>
      <c r="B3010" s="258" t="s">
        <v>2898</v>
      </c>
      <c r="C3010" s="16">
        <v>10</v>
      </c>
      <c r="D3010" s="7" t="s">
        <v>63</v>
      </c>
      <c r="E3010" s="37">
        <f>G3010*C3002</f>
        <v>2</v>
      </c>
      <c r="F3010" s="3" t="s">
        <v>63</v>
      </c>
      <c r="G3010" s="36">
        <v>0.2</v>
      </c>
      <c r="H3010" s="3" t="s">
        <v>63</v>
      </c>
      <c r="I3010" s="23">
        <f>E3010*C3003</f>
        <v>100</v>
      </c>
      <c r="J3010" s="10" t="s">
        <v>61</v>
      </c>
      <c r="K3010" s="15">
        <f t="shared" ref="K3010" si="85">I3010/C3010</f>
        <v>10</v>
      </c>
      <c r="O3010" t="s">
        <v>2807</v>
      </c>
      <c r="R3010">
        <v>2019</v>
      </c>
    </row>
    <row r="3011" spans="1:18" ht="13.5" customHeight="1" thickTop="1" thickBot="1" x14ac:dyDescent="0.3">
      <c r="A3011" s="235">
        <v>1003</v>
      </c>
      <c r="B3011" s="258" t="s">
        <v>2906</v>
      </c>
      <c r="C3011" s="16">
        <v>10</v>
      </c>
      <c r="D3011" s="7" t="s">
        <v>63</v>
      </c>
      <c r="E3011" s="37">
        <f>G3011*C3002</f>
        <v>3</v>
      </c>
      <c r="F3011" s="3" t="s">
        <v>63</v>
      </c>
      <c r="G3011" s="310">
        <v>0.3</v>
      </c>
      <c r="H3011" s="3" t="s">
        <v>63</v>
      </c>
      <c r="I3011" s="23">
        <f>E3011*C3003</f>
        <v>150</v>
      </c>
      <c r="J3011" s="10" t="s">
        <v>61</v>
      </c>
      <c r="K3011" s="15">
        <f t="shared" si="84"/>
        <v>15</v>
      </c>
      <c r="O3011" t="s">
        <v>2807</v>
      </c>
      <c r="R3011">
        <v>2020</v>
      </c>
    </row>
    <row r="3012" spans="1:18" ht="16.5" thickTop="1" thickBot="1" x14ac:dyDescent="0.3">
      <c r="B3012" t="s">
        <v>180</v>
      </c>
      <c r="D3012" s="7"/>
      <c r="E3012" s="312"/>
      <c r="F3012" s="7"/>
      <c r="G3012" s="311">
        <f>SUM(G3006:G3011)</f>
        <v>1</v>
      </c>
      <c r="H3012" s="28"/>
      <c r="I3012" s="31"/>
      <c r="J3012" s="6"/>
      <c r="K3012" s="8">
        <f>C3003-SUM(K3006:K3011)</f>
        <v>0</v>
      </c>
      <c r="O3012" t="s">
        <v>2807</v>
      </c>
      <c r="R3012">
        <v>2021</v>
      </c>
    </row>
    <row r="3013" spans="1:18" ht="6.75" customHeight="1" thickBot="1" x14ac:dyDescent="0.25">
      <c r="A3013" s="13"/>
      <c r="B3013" s="13"/>
      <c r="C3013" s="13"/>
      <c r="D3013" s="13"/>
      <c r="E3013" s="13"/>
      <c r="F3013" s="13"/>
      <c r="G3013" s="13"/>
      <c r="H3013" s="13"/>
      <c r="I3013" s="13"/>
      <c r="J3013" s="13"/>
      <c r="K3013" s="13"/>
      <c r="L3013" s="13"/>
      <c r="M3013" s="13"/>
      <c r="N3013" s="13"/>
      <c r="O3013" s="13" t="s">
        <v>2807</v>
      </c>
      <c r="R3013">
        <v>2022</v>
      </c>
    </row>
    <row r="3014" spans="1:18" ht="17.25" thickTop="1" thickBot="1" x14ac:dyDescent="0.3">
      <c r="A3014" s="303">
        <v>246</v>
      </c>
      <c r="B3014" s="30"/>
      <c r="G3014" t="s">
        <v>333</v>
      </c>
      <c r="J3014" s="33">
        <v>20</v>
      </c>
      <c r="K3014" t="s">
        <v>334</v>
      </c>
      <c r="L3014" s="79">
        <f>J3014/C3015</f>
        <v>2</v>
      </c>
      <c r="N3014" s="24"/>
      <c r="O3014" t="s">
        <v>2807</v>
      </c>
      <c r="R3014">
        <v>2000</v>
      </c>
    </row>
    <row r="3015" spans="1:18" ht="16.5" thickTop="1" thickBot="1" x14ac:dyDescent="0.25">
      <c r="A3015" s="1">
        <f>A3014</f>
        <v>246</v>
      </c>
      <c r="B3015" s="27" t="s">
        <v>3330</v>
      </c>
      <c r="C3015" s="35">
        <v>10</v>
      </c>
      <c r="D3015" t="s">
        <v>63</v>
      </c>
      <c r="G3015" t="s">
        <v>332</v>
      </c>
      <c r="J3015">
        <f>C3016/(J3014/C3015)</f>
        <v>25</v>
      </c>
      <c r="K3015" s="11"/>
      <c r="O3015" t="s">
        <v>2807</v>
      </c>
      <c r="R3015">
        <v>2001</v>
      </c>
    </row>
    <row r="3016" spans="1:18" ht="14.25" thickTop="1" thickBot="1" x14ac:dyDescent="0.25">
      <c r="B3016" t="s">
        <v>55</v>
      </c>
      <c r="C3016" s="9">
        <v>50</v>
      </c>
      <c r="D3016" t="s">
        <v>334</v>
      </c>
      <c r="K3016" s="12"/>
      <c r="O3016" t="s">
        <v>2807</v>
      </c>
      <c r="R3016">
        <v>2002</v>
      </c>
    </row>
    <row r="3017" spans="1:18" ht="9" customHeight="1" thickTop="1" x14ac:dyDescent="0.2">
      <c r="O3017" t="s">
        <v>2807</v>
      </c>
      <c r="R3017">
        <v>2003</v>
      </c>
    </row>
    <row r="3018" spans="1:18" ht="26.25" customHeight="1" x14ac:dyDescent="0.2">
      <c r="C3018" s="487" t="s">
        <v>284</v>
      </c>
      <c r="D3018" s="488"/>
      <c r="E3018" s="489" t="s">
        <v>285</v>
      </c>
      <c r="F3018" s="487"/>
      <c r="G3018" s="490" t="s">
        <v>286</v>
      </c>
      <c r="H3018" s="491"/>
      <c r="I3018" s="20" t="s">
        <v>287</v>
      </c>
      <c r="J3018" s="21"/>
      <c r="K3018" s="453" t="s">
        <v>288</v>
      </c>
      <c r="O3018" t="s">
        <v>2807</v>
      </c>
      <c r="R3018">
        <v>2004</v>
      </c>
    </row>
    <row r="3019" spans="1:18" ht="15.75" thickBot="1" x14ac:dyDescent="0.3">
      <c r="A3019" s="90"/>
      <c r="B3019" s="24"/>
      <c r="C3019" s="16">
        <v>100</v>
      </c>
      <c r="D3019" s="7" t="s">
        <v>179</v>
      </c>
      <c r="E3019" s="37">
        <f>G3019*C3015</f>
        <v>0</v>
      </c>
      <c r="F3019" s="3" t="s">
        <v>179</v>
      </c>
      <c r="G3019" s="36">
        <v>0</v>
      </c>
      <c r="H3019" s="3" t="s">
        <v>179</v>
      </c>
      <c r="I3019" s="23">
        <f>E3019*C3016</f>
        <v>0</v>
      </c>
      <c r="J3019" s="10" t="s">
        <v>61</v>
      </c>
      <c r="K3019" s="15">
        <f t="shared" ref="K3019:K3021" si="86">I3019/C3019</f>
        <v>0</v>
      </c>
      <c r="O3019" t="s">
        <v>2807</v>
      </c>
      <c r="R3019">
        <v>2005</v>
      </c>
    </row>
    <row r="3020" spans="1:18" ht="16.5" thickTop="1" thickBot="1" x14ac:dyDescent="0.3">
      <c r="A3020" s="235">
        <v>881</v>
      </c>
      <c r="B3020" s="258" t="s">
        <v>3062</v>
      </c>
      <c r="C3020" s="16">
        <v>100</v>
      </c>
      <c r="D3020" s="7" t="s">
        <v>179</v>
      </c>
      <c r="E3020" s="37">
        <f>G3020*C3015</f>
        <v>8</v>
      </c>
      <c r="F3020" s="3" t="s">
        <v>179</v>
      </c>
      <c r="G3020" s="36">
        <v>0.8</v>
      </c>
      <c r="H3020" s="3" t="s">
        <v>179</v>
      </c>
      <c r="I3020" s="23">
        <f>E3020*C3016</f>
        <v>400</v>
      </c>
      <c r="J3020" s="10" t="s">
        <v>61</v>
      </c>
      <c r="K3020" s="15">
        <f t="shared" si="86"/>
        <v>4</v>
      </c>
      <c r="L3020" s="45"/>
      <c r="O3020" t="s">
        <v>2807</v>
      </c>
      <c r="R3020">
        <v>2007</v>
      </c>
    </row>
    <row r="3021" spans="1:18" ht="16.5" thickTop="1" thickBot="1" x14ac:dyDescent="0.3">
      <c r="A3021" s="235">
        <v>882</v>
      </c>
      <c r="B3021" s="258" t="s">
        <v>3064</v>
      </c>
      <c r="C3021" s="16">
        <v>100</v>
      </c>
      <c r="D3021" s="7" t="s">
        <v>179</v>
      </c>
      <c r="E3021" s="37">
        <f>G3021*C3015</f>
        <v>8</v>
      </c>
      <c r="F3021" s="3" t="s">
        <v>179</v>
      </c>
      <c r="G3021" s="36">
        <v>0.8</v>
      </c>
      <c r="H3021" s="3" t="s">
        <v>179</v>
      </c>
      <c r="I3021" s="23">
        <f>E3021*C3016</f>
        <v>400</v>
      </c>
      <c r="J3021" s="10" t="s">
        <v>61</v>
      </c>
      <c r="K3021" s="15">
        <f t="shared" si="86"/>
        <v>4</v>
      </c>
      <c r="L3021" s="45"/>
      <c r="O3021" t="s">
        <v>2807</v>
      </c>
      <c r="R3021">
        <v>2008</v>
      </c>
    </row>
    <row r="3022" spans="1:18" ht="15.75" thickTop="1" x14ac:dyDescent="0.25">
      <c r="B3022" t="s">
        <v>180</v>
      </c>
      <c r="D3022" s="7"/>
      <c r="E3022" s="7"/>
      <c r="F3022" s="7"/>
      <c r="G3022" s="7"/>
      <c r="H3022" s="7"/>
      <c r="I3022" s="31"/>
      <c r="J3022" s="6"/>
      <c r="K3022" s="8">
        <f>C3016-SUM(K3019:K3021)</f>
        <v>42</v>
      </c>
      <c r="O3022" t="s">
        <v>2807</v>
      </c>
      <c r="R3022">
        <v>2009</v>
      </c>
    </row>
    <row r="3023" spans="1:18" ht="6" customHeight="1" thickBot="1" x14ac:dyDescent="0.25">
      <c r="A3023" s="13"/>
      <c r="B3023" s="13"/>
      <c r="C3023" s="13"/>
      <c r="D3023" s="13"/>
      <c r="E3023" s="13"/>
      <c r="F3023" s="13"/>
      <c r="G3023" s="13"/>
      <c r="H3023" s="13"/>
      <c r="I3023" s="13"/>
      <c r="J3023" s="13"/>
      <c r="K3023" s="13"/>
      <c r="L3023" s="13"/>
      <c r="M3023" s="13"/>
      <c r="N3023" s="13"/>
      <c r="O3023" s="13" t="s">
        <v>2807</v>
      </c>
      <c r="R3023">
        <v>2010</v>
      </c>
    </row>
    <row r="3024" spans="1:18" ht="17.25" thickTop="1" thickBot="1" x14ac:dyDescent="0.3">
      <c r="A3024" s="303">
        <v>247</v>
      </c>
      <c r="B3024" s="30"/>
      <c r="G3024" t="s">
        <v>333</v>
      </c>
      <c r="J3024" s="33">
        <v>20</v>
      </c>
      <c r="K3024" t="s">
        <v>334</v>
      </c>
      <c r="L3024" s="79">
        <f>J3024/C3025</f>
        <v>2</v>
      </c>
      <c r="N3024" s="24"/>
      <c r="O3024" t="s">
        <v>2807</v>
      </c>
      <c r="R3024">
        <v>2000</v>
      </c>
    </row>
    <row r="3025" spans="1:18" ht="16.5" thickTop="1" thickBot="1" x14ac:dyDescent="0.25">
      <c r="A3025" s="1">
        <f>A3024</f>
        <v>247</v>
      </c>
      <c r="B3025" s="27" t="s">
        <v>3336</v>
      </c>
      <c r="C3025" s="35">
        <v>10</v>
      </c>
      <c r="D3025" t="s">
        <v>63</v>
      </c>
      <c r="G3025" t="s">
        <v>332</v>
      </c>
      <c r="J3025">
        <f>C3026/(J3024/C3025)</f>
        <v>25</v>
      </c>
      <c r="K3025" s="11"/>
      <c r="O3025" t="s">
        <v>2807</v>
      </c>
      <c r="R3025">
        <v>2001</v>
      </c>
    </row>
    <row r="3026" spans="1:18" ht="14.25" thickTop="1" thickBot="1" x14ac:dyDescent="0.25">
      <c r="B3026" t="s">
        <v>55</v>
      </c>
      <c r="C3026" s="9">
        <v>50</v>
      </c>
      <c r="D3026" t="s">
        <v>334</v>
      </c>
      <c r="K3026" s="12"/>
      <c r="O3026" t="s">
        <v>2807</v>
      </c>
      <c r="R3026">
        <v>2002</v>
      </c>
    </row>
    <row r="3027" spans="1:18" ht="9" customHeight="1" thickTop="1" x14ac:dyDescent="0.2">
      <c r="O3027" t="s">
        <v>2807</v>
      </c>
      <c r="R3027">
        <v>2003</v>
      </c>
    </row>
    <row r="3028" spans="1:18" ht="26.25" customHeight="1" x14ac:dyDescent="0.2">
      <c r="C3028" s="487" t="s">
        <v>284</v>
      </c>
      <c r="D3028" s="488"/>
      <c r="E3028" s="489" t="s">
        <v>285</v>
      </c>
      <c r="F3028" s="487"/>
      <c r="G3028" s="490" t="s">
        <v>286</v>
      </c>
      <c r="H3028" s="491"/>
      <c r="I3028" s="20" t="s">
        <v>287</v>
      </c>
      <c r="J3028" s="21"/>
      <c r="K3028" s="453" t="s">
        <v>288</v>
      </c>
      <c r="O3028" t="s">
        <v>2807</v>
      </c>
      <c r="R3028">
        <v>2004</v>
      </c>
    </row>
    <row r="3029" spans="1:18" ht="15.75" thickBot="1" x14ac:dyDescent="0.3">
      <c r="A3029" s="90"/>
      <c r="B3029" s="24"/>
      <c r="C3029" s="16">
        <v>100</v>
      </c>
      <c r="D3029" s="7" t="s">
        <v>179</v>
      </c>
      <c r="E3029" s="37">
        <f>G3029*C3025</f>
        <v>0</v>
      </c>
      <c r="F3029" s="3" t="s">
        <v>179</v>
      </c>
      <c r="G3029" s="36">
        <v>0</v>
      </c>
      <c r="H3029" s="3" t="s">
        <v>179</v>
      </c>
      <c r="I3029" s="23">
        <f>E3029*C3026</f>
        <v>0</v>
      </c>
      <c r="J3029" s="10" t="s">
        <v>61</v>
      </c>
      <c r="K3029" s="15">
        <f t="shared" ref="K3029:K3031" si="87">I3029/C3029</f>
        <v>0</v>
      </c>
      <c r="O3029" t="s">
        <v>2807</v>
      </c>
      <c r="R3029">
        <v>2005</v>
      </c>
    </row>
    <row r="3030" spans="1:18" ht="16.5" thickTop="1" thickBot="1" x14ac:dyDescent="0.3">
      <c r="A3030" s="235">
        <v>885</v>
      </c>
      <c r="B3030" s="258" t="s">
        <v>3334</v>
      </c>
      <c r="C3030" s="16">
        <v>100</v>
      </c>
      <c r="D3030" s="7" t="s">
        <v>179</v>
      </c>
      <c r="E3030" s="37">
        <f>G3030*C3025</f>
        <v>8</v>
      </c>
      <c r="F3030" s="3" t="s">
        <v>179</v>
      </c>
      <c r="G3030" s="36">
        <v>0.8</v>
      </c>
      <c r="H3030" s="3" t="s">
        <v>179</v>
      </c>
      <c r="I3030" s="23">
        <f>E3030*C3026</f>
        <v>400</v>
      </c>
      <c r="J3030" s="10" t="s">
        <v>61</v>
      </c>
      <c r="K3030" s="15">
        <f t="shared" si="87"/>
        <v>4</v>
      </c>
      <c r="L3030" s="45"/>
      <c r="O3030" t="s">
        <v>2807</v>
      </c>
      <c r="R3030">
        <v>2007</v>
      </c>
    </row>
    <row r="3031" spans="1:18" ht="16.5" thickTop="1" thickBot="1" x14ac:dyDescent="0.3">
      <c r="A3031" s="235">
        <v>886</v>
      </c>
      <c r="B3031" s="258" t="s">
        <v>3335</v>
      </c>
      <c r="C3031" s="16">
        <v>100</v>
      </c>
      <c r="D3031" s="7" t="s">
        <v>179</v>
      </c>
      <c r="E3031" s="37">
        <f>G3031*C3025</f>
        <v>8</v>
      </c>
      <c r="F3031" s="3" t="s">
        <v>179</v>
      </c>
      <c r="G3031" s="36">
        <v>0.8</v>
      </c>
      <c r="H3031" s="3" t="s">
        <v>179</v>
      </c>
      <c r="I3031" s="23">
        <f>E3031*C3026</f>
        <v>400</v>
      </c>
      <c r="J3031" s="10" t="s">
        <v>61</v>
      </c>
      <c r="K3031" s="15">
        <f t="shared" si="87"/>
        <v>4</v>
      </c>
      <c r="L3031" s="45"/>
      <c r="O3031" t="s">
        <v>2807</v>
      </c>
      <c r="R3031">
        <v>2008</v>
      </c>
    </row>
    <row r="3032" spans="1:18" ht="15.75" thickTop="1" x14ac:dyDescent="0.25">
      <c r="B3032" t="s">
        <v>180</v>
      </c>
      <c r="D3032" s="7"/>
      <c r="E3032" s="7"/>
      <c r="F3032" s="7"/>
      <c r="G3032" s="7"/>
      <c r="H3032" s="7"/>
      <c r="I3032" s="31"/>
      <c r="J3032" s="6"/>
      <c r="K3032" s="8">
        <f>C3026-SUM(K3029:K3031)</f>
        <v>42</v>
      </c>
      <c r="O3032" t="s">
        <v>2807</v>
      </c>
      <c r="R3032">
        <v>2009</v>
      </c>
    </row>
    <row r="3033" spans="1:18" ht="6" customHeight="1" thickBot="1" x14ac:dyDescent="0.25">
      <c r="A3033" s="13"/>
      <c r="B3033" s="13"/>
      <c r="C3033" s="13"/>
      <c r="D3033" s="13"/>
      <c r="E3033" s="13"/>
      <c r="F3033" s="13"/>
      <c r="G3033" s="13"/>
      <c r="H3033" s="13"/>
      <c r="I3033" s="13"/>
      <c r="J3033" s="13"/>
      <c r="K3033" s="13"/>
      <c r="L3033" s="13"/>
      <c r="M3033" s="13"/>
      <c r="N3033" s="13"/>
      <c r="O3033" s="13" t="s">
        <v>2807</v>
      </c>
      <c r="R3033">
        <v>2010</v>
      </c>
    </row>
    <row r="3034" spans="1:18" ht="17.25" thickTop="1" thickBot="1" x14ac:dyDescent="0.3">
      <c r="A3034" s="303">
        <v>248</v>
      </c>
      <c r="B3034" s="30"/>
      <c r="G3034" t="s">
        <v>333</v>
      </c>
      <c r="J3034" s="33">
        <v>20</v>
      </c>
      <c r="K3034" t="s">
        <v>334</v>
      </c>
      <c r="L3034" s="79">
        <f>J3034/C3035</f>
        <v>2</v>
      </c>
      <c r="N3034" s="24"/>
      <c r="O3034" t="s">
        <v>2807</v>
      </c>
      <c r="R3034">
        <v>2000</v>
      </c>
    </row>
    <row r="3035" spans="1:18" ht="16.5" thickTop="1" thickBot="1" x14ac:dyDescent="0.25">
      <c r="A3035" s="1">
        <f>A3034</f>
        <v>248</v>
      </c>
      <c r="B3035" s="27" t="s">
        <v>3339</v>
      </c>
      <c r="C3035" s="35">
        <v>10</v>
      </c>
      <c r="D3035" t="s">
        <v>63</v>
      </c>
      <c r="G3035" t="s">
        <v>332</v>
      </c>
      <c r="J3035">
        <f>C3036/(J3034/C3035)</f>
        <v>25</v>
      </c>
      <c r="K3035" s="11"/>
      <c r="O3035" t="s">
        <v>2807</v>
      </c>
      <c r="R3035">
        <v>2001</v>
      </c>
    </row>
    <row r="3036" spans="1:18" ht="14.25" thickTop="1" thickBot="1" x14ac:dyDescent="0.25">
      <c r="B3036" t="s">
        <v>55</v>
      </c>
      <c r="C3036" s="9">
        <v>50</v>
      </c>
      <c r="D3036" t="s">
        <v>334</v>
      </c>
      <c r="K3036" s="12"/>
      <c r="O3036" t="s">
        <v>2807</v>
      </c>
      <c r="R3036">
        <v>2002</v>
      </c>
    </row>
    <row r="3037" spans="1:18" ht="9" customHeight="1" thickTop="1" x14ac:dyDescent="0.2">
      <c r="O3037" t="s">
        <v>2807</v>
      </c>
      <c r="R3037">
        <v>2003</v>
      </c>
    </row>
    <row r="3038" spans="1:18" ht="26.25" customHeight="1" x14ac:dyDescent="0.2">
      <c r="C3038" s="487" t="s">
        <v>284</v>
      </c>
      <c r="D3038" s="488"/>
      <c r="E3038" s="489" t="s">
        <v>285</v>
      </c>
      <c r="F3038" s="487"/>
      <c r="G3038" s="490" t="s">
        <v>286</v>
      </c>
      <c r="H3038" s="491"/>
      <c r="I3038" s="20" t="s">
        <v>287</v>
      </c>
      <c r="J3038" s="21"/>
      <c r="K3038" s="453" t="s">
        <v>288</v>
      </c>
      <c r="O3038" t="s">
        <v>2807</v>
      </c>
      <c r="R3038">
        <v>2004</v>
      </c>
    </row>
    <row r="3039" spans="1:18" ht="15.75" thickBot="1" x14ac:dyDescent="0.3">
      <c r="A3039" s="90"/>
      <c r="B3039" s="24"/>
      <c r="C3039" s="16">
        <v>100</v>
      </c>
      <c r="D3039" s="7" t="s">
        <v>179</v>
      </c>
      <c r="E3039" s="37">
        <f>G3039*C3035</f>
        <v>0</v>
      </c>
      <c r="F3039" s="3" t="s">
        <v>179</v>
      </c>
      <c r="G3039" s="36">
        <v>0</v>
      </c>
      <c r="H3039" s="3" t="s">
        <v>179</v>
      </c>
      <c r="I3039" s="23">
        <f>E3039*C3036</f>
        <v>0</v>
      </c>
      <c r="J3039" s="10" t="s">
        <v>61</v>
      </c>
      <c r="K3039" s="15">
        <f t="shared" ref="K3039:K3041" si="88">I3039/C3039</f>
        <v>0</v>
      </c>
      <c r="O3039" t="s">
        <v>2807</v>
      </c>
      <c r="R3039">
        <v>2005</v>
      </c>
    </row>
    <row r="3040" spans="1:18" ht="16.5" thickTop="1" thickBot="1" x14ac:dyDescent="0.3">
      <c r="A3040" s="235">
        <v>883</v>
      </c>
      <c r="B3040" s="258" t="s">
        <v>3337</v>
      </c>
      <c r="C3040" s="16">
        <v>100</v>
      </c>
      <c r="D3040" s="7" t="s">
        <v>179</v>
      </c>
      <c r="E3040" s="37">
        <f>G3040*C3035</f>
        <v>8</v>
      </c>
      <c r="F3040" s="3" t="s">
        <v>179</v>
      </c>
      <c r="G3040" s="36">
        <v>0.8</v>
      </c>
      <c r="H3040" s="3" t="s">
        <v>179</v>
      </c>
      <c r="I3040" s="23">
        <f>E3040*C3036</f>
        <v>400</v>
      </c>
      <c r="J3040" s="10" t="s">
        <v>61</v>
      </c>
      <c r="K3040" s="15">
        <f t="shared" si="88"/>
        <v>4</v>
      </c>
      <c r="L3040" s="45"/>
      <c r="O3040" t="s">
        <v>2807</v>
      </c>
      <c r="R3040">
        <v>2007</v>
      </c>
    </row>
    <row r="3041" spans="1:18" ht="16.5" thickTop="1" thickBot="1" x14ac:dyDescent="0.3">
      <c r="A3041" s="235">
        <v>884</v>
      </c>
      <c r="B3041" s="258" t="s">
        <v>3338</v>
      </c>
      <c r="C3041" s="16">
        <v>100</v>
      </c>
      <c r="D3041" s="7" t="s">
        <v>179</v>
      </c>
      <c r="E3041" s="37">
        <f>G3041*C3035</f>
        <v>8</v>
      </c>
      <c r="F3041" s="3" t="s">
        <v>179</v>
      </c>
      <c r="G3041" s="36">
        <v>0.8</v>
      </c>
      <c r="H3041" s="3" t="s">
        <v>179</v>
      </c>
      <c r="I3041" s="23">
        <f>E3041*C3036</f>
        <v>400</v>
      </c>
      <c r="J3041" s="10" t="s">
        <v>61</v>
      </c>
      <c r="K3041" s="15">
        <f t="shared" si="88"/>
        <v>4</v>
      </c>
      <c r="L3041" s="45"/>
      <c r="O3041" t="s">
        <v>2807</v>
      </c>
      <c r="R3041">
        <v>2008</v>
      </c>
    </row>
    <row r="3042" spans="1:18" ht="15.75" thickTop="1" x14ac:dyDescent="0.25">
      <c r="B3042" t="s">
        <v>180</v>
      </c>
      <c r="D3042" s="7"/>
      <c r="E3042" s="7"/>
      <c r="F3042" s="7"/>
      <c r="G3042" s="7"/>
      <c r="H3042" s="7"/>
      <c r="I3042" s="31"/>
      <c r="J3042" s="6"/>
      <c r="K3042" s="8">
        <f>C3036-SUM(K3039:K3041)</f>
        <v>42</v>
      </c>
      <c r="O3042" t="s">
        <v>2807</v>
      </c>
      <c r="R3042">
        <v>2009</v>
      </c>
    </row>
    <row r="3043" spans="1:18" ht="6" customHeight="1" thickBot="1" x14ac:dyDescent="0.25">
      <c r="A3043" s="13"/>
      <c r="B3043" s="13"/>
      <c r="C3043" s="13"/>
      <c r="D3043" s="13"/>
      <c r="E3043" s="13"/>
      <c r="F3043" s="13"/>
      <c r="G3043" s="13"/>
      <c r="H3043" s="13"/>
      <c r="I3043" s="13"/>
      <c r="J3043" s="13"/>
      <c r="K3043" s="13"/>
      <c r="L3043" s="13"/>
      <c r="M3043" s="13"/>
      <c r="N3043" s="13"/>
      <c r="O3043" s="13" t="s">
        <v>2807</v>
      </c>
      <c r="R3043">
        <v>2010</v>
      </c>
    </row>
    <row r="3044" spans="1:18" ht="17.25" thickTop="1" thickBot="1" x14ac:dyDescent="0.3">
      <c r="A3044" s="303">
        <v>249</v>
      </c>
      <c r="B3044" s="30"/>
      <c r="G3044" t="s">
        <v>333</v>
      </c>
      <c r="J3044" s="33">
        <v>20</v>
      </c>
      <c r="K3044" t="s">
        <v>334</v>
      </c>
      <c r="L3044" s="79">
        <f>J3044/C3045</f>
        <v>2</v>
      </c>
      <c r="N3044" s="24"/>
      <c r="O3044" t="s">
        <v>2807</v>
      </c>
      <c r="R3044">
        <v>2000</v>
      </c>
    </row>
    <row r="3045" spans="1:18" ht="16.5" thickTop="1" thickBot="1" x14ac:dyDescent="0.25">
      <c r="A3045" s="1">
        <f>A3044</f>
        <v>249</v>
      </c>
      <c r="B3045" s="27" t="s">
        <v>3342</v>
      </c>
      <c r="C3045" s="35">
        <v>10</v>
      </c>
      <c r="D3045" t="s">
        <v>63</v>
      </c>
      <c r="G3045" t="s">
        <v>332</v>
      </c>
      <c r="J3045">
        <f>C3046/(J3044/C3045)</f>
        <v>25</v>
      </c>
      <c r="K3045" s="11"/>
      <c r="O3045" t="s">
        <v>2807</v>
      </c>
      <c r="R3045">
        <v>2001</v>
      </c>
    </row>
    <row r="3046" spans="1:18" ht="14.25" thickTop="1" thickBot="1" x14ac:dyDescent="0.25">
      <c r="B3046" t="s">
        <v>55</v>
      </c>
      <c r="C3046" s="9">
        <v>50</v>
      </c>
      <c r="D3046" t="s">
        <v>334</v>
      </c>
      <c r="K3046" s="12"/>
      <c r="O3046" t="s">
        <v>2807</v>
      </c>
      <c r="R3046">
        <v>2002</v>
      </c>
    </row>
    <row r="3047" spans="1:18" ht="9" customHeight="1" thickTop="1" x14ac:dyDescent="0.2">
      <c r="O3047" t="s">
        <v>2807</v>
      </c>
      <c r="R3047">
        <v>2003</v>
      </c>
    </row>
    <row r="3048" spans="1:18" ht="26.25" customHeight="1" x14ac:dyDescent="0.2">
      <c r="C3048" s="487" t="s">
        <v>284</v>
      </c>
      <c r="D3048" s="488"/>
      <c r="E3048" s="489" t="s">
        <v>285</v>
      </c>
      <c r="F3048" s="487"/>
      <c r="G3048" s="490" t="s">
        <v>286</v>
      </c>
      <c r="H3048" s="491"/>
      <c r="I3048" s="20" t="s">
        <v>287</v>
      </c>
      <c r="J3048" s="21"/>
      <c r="K3048" s="453" t="s">
        <v>288</v>
      </c>
      <c r="O3048" t="s">
        <v>2807</v>
      </c>
      <c r="R3048">
        <v>2004</v>
      </c>
    </row>
    <row r="3049" spans="1:18" ht="15.75" thickBot="1" x14ac:dyDescent="0.3">
      <c r="A3049" s="90"/>
      <c r="B3049" s="24"/>
      <c r="C3049" s="16">
        <v>100</v>
      </c>
      <c r="D3049" s="7" t="s">
        <v>179</v>
      </c>
      <c r="E3049" s="37">
        <f>G3049*C3045</f>
        <v>0</v>
      </c>
      <c r="F3049" s="3" t="s">
        <v>179</v>
      </c>
      <c r="G3049" s="36">
        <v>0</v>
      </c>
      <c r="H3049" s="3" t="s">
        <v>179</v>
      </c>
      <c r="I3049" s="23">
        <f>E3049*C3046</f>
        <v>0</v>
      </c>
      <c r="J3049" s="10" t="s">
        <v>61</v>
      </c>
      <c r="K3049" s="15">
        <f t="shared" ref="K3049:K3051" si="89">I3049/C3049</f>
        <v>0</v>
      </c>
      <c r="O3049" t="s">
        <v>2807</v>
      </c>
      <c r="R3049">
        <v>2005</v>
      </c>
    </row>
    <row r="3050" spans="1:18" ht="16.5" thickTop="1" thickBot="1" x14ac:dyDescent="0.3">
      <c r="A3050" s="235">
        <v>879</v>
      </c>
      <c r="B3050" s="258" t="s">
        <v>3340</v>
      </c>
      <c r="C3050" s="16">
        <v>100</v>
      </c>
      <c r="D3050" s="7" t="s">
        <v>179</v>
      </c>
      <c r="E3050" s="37">
        <f>G3050*C3045</f>
        <v>8</v>
      </c>
      <c r="F3050" s="3" t="s">
        <v>179</v>
      </c>
      <c r="G3050" s="36">
        <v>0.8</v>
      </c>
      <c r="H3050" s="3" t="s">
        <v>179</v>
      </c>
      <c r="I3050" s="23">
        <f>E3050*C3046</f>
        <v>400</v>
      </c>
      <c r="J3050" s="10" t="s">
        <v>61</v>
      </c>
      <c r="K3050" s="15">
        <f t="shared" si="89"/>
        <v>4</v>
      </c>
      <c r="L3050" s="45"/>
      <c r="O3050" t="s">
        <v>2807</v>
      </c>
      <c r="R3050">
        <v>2007</v>
      </c>
    </row>
    <row r="3051" spans="1:18" ht="16.5" thickTop="1" thickBot="1" x14ac:dyDescent="0.3">
      <c r="A3051" s="235">
        <v>880</v>
      </c>
      <c r="B3051" s="258" t="s">
        <v>3341</v>
      </c>
      <c r="C3051" s="16">
        <v>100</v>
      </c>
      <c r="D3051" s="7" t="s">
        <v>179</v>
      </c>
      <c r="E3051" s="37">
        <f>G3051*C3045</f>
        <v>8</v>
      </c>
      <c r="F3051" s="3" t="s">
        <v>179</v>
      </c>
      <c r="G3051" s="36">
        <v>0.8</v>
      </c>
      <c r="H3051" s="3" t="s">
        <v>179</v>
      </c>
      <c r="I3051" s="23">
        <f>E3051*C3046</f>
        <v>400</v>
      </c>
      <c r="J3051" s="10" t="s">
        <v>61</v>
      </c>
      <c r="K3051" s="15">
        <f t="shared" si="89"/>
        <v>4</v>
      </c>
      <c r="L3051" s="45"/>
      <c r="O3051" t="s">
        <v>2807</v>
      </c>
      <c r="R3051">
        <v>2008</v>
      </c>
    </row>
    <row r="3052" spans="1:18" ht="15.75" thickTop="1" x14ac:dyDescent="0.25">
      <c r="B3052" t="s">
        <v>180</v>
      </c>
      <c r="D3052" s="7"/>
      <c r="E3052" s="7"/>
      <c r="F3052" s="7"/>
      <c r="G3052" s="7"/>
      <c r="H3052" s="7"/>
      <c r="I3052" s="31"/>
      <c r="J3052" s="6"/>
      <c r="K3052" s="8">
        <f>C3046-SUM(K3049:K3051)</f>
        <v>42</v>
      </c>
      <c r="O3052" t="s">
        <v>2807</v>
      </c>
      <c r="R3052">
        <v>2009</v>
      </c>
    </row>
    <row r="3053" spans="1:18" ht="6" customHeight="1" thickBot="1" x14ac:dyDescent="0.25">
      <c r="A3053" s="13"/>
      <c r="B3053" s="13"/>
      <c r="C3053" s="13"/>
      <c r="D3053" s="13"/>
      <c r="E3053" s="13"/>
      <c r="F3053" s="13"/>
      <c r="G3053" s="13"/>
      <c r="H3053" s="13"/>
      <c r="I3053" s="13"/>
      <c r="J3053" s="13"/>
      <c r="K3053" s="13"/>
      <c r="L3053" s="13"/>
      <c r="M3053" s="13"/>
      <c r="N3053" s="13"/>
      <c r="O3053" s="13" t="s">
        <v>2807</v>
      </c>
      <c r="R3053">
        <v>2010</v>
      </c>
    </row>
    <row r="3054" spans="1:18" ht="17.25" thickTop="1" thickBot="1" x14ac:dyDescent="0.3">
      <c r="A3054" s="303">
        <v>250</v>
      </c>
      <c r="B3054" s="30"/>
      <c r="G3054" t="s">
        <v>333</v>
      </c>
      <c r="J3054" s="33">
        <v>20</v>
      </c>
      <c r="K3054" t="s">
        <v>334</v>
      </c>
      <c r="L3054" s="79">
        <f>J3054/C3055</f>
        <v>2</v>
      </c>
      <c r="N3054" s="24"/>
      <c r="O3054" t="s">
        <v>2807</v>
      </c>
      <c r="R3054">
        <v>2000</v>
      </c>
    </row>
    <row r="3055" spans="1:18" ht="16.5" thickTop="1" thickBot="1" x14ac:dyDescent="0.25">
      <c r="A3055" s="1">
        <f>A3054</f>
        <v>250</v>
      </c>
      <c r="B3055" s="27" t="s">
        <v>3345</v>
      </c>
      <c r="C3055" s="35">
        <v>10</v>
      </c>
      <c r="D3055" t="s">
        <v>63</v>
      </c>
      <c r="G3055" t="s">
        <v>332</v>
      </c>
      <c r="J3055">
        <f>C3056/(J3054/C3055)</f>
        <v>25</v>
      </c>
      <c r="K3055" s="11"/>
      <c r="O3055" t="s">
        <v>2807</v>
      </c>
      <c r="R3055">
        <v>2001</v>
      </c>
    </row>
    <row r="3056" spans="1:18" ht="14.25" thickTop="1" thickBot="1" x14ac:dyDescent="0.25">
      <c r="B3056" t="s">
        <v>55</v>
      </c>
      <c r="C3056" s="9">
        <v>50</v>
      </c>
      <c r="D3056" t="s">
        <v>334</v>
      </c>
      <c r="K3056" s="12"/>
      <c r="O3056" t="s">
        <v>2807</v>
      </c>
      <c r="R3056">
        <v>2002</v>
      </c>
    </row>
    <row r="3057" spans="1:18" ht="9" customHeight="1" thickTop="1" x14ac:dyDescent="0.2">
      <c r="O3057" t="s">
        <v>2807</v>
      </c>
      <c r="R3057">
        <v>2003</v>
      </c>
    </row>
    <row r="3058" spans="1:18" ht="26.25" customHeight="1" x14ac:dyDescent="0.2">
      <c r="C3058" s="487" t="s">
        <v>284</v>
      </c>
      <c r="D3058" s="488"/>
      <c r="E3058" s="489" t="s">
        <v>285</v>
      </c>
      <c r="F3058" s="487"/>
      <c r="G3058" s="490" t="s">
        <v>286</v>
      </c>
      <c r="H3058" s="491"/>
      <c r="I3058" s="20" t="s">
        <v>287</v>
      </c>
      <c r="J3058" s="21"/>
      <c r="K3058" s="453" t="s">
        <v>288</v>
      </c>
      <c r="O3058" t="s">
        <v>2807</v>
      </c>
      <c r="R3058">
        <v>2004</v>
      </c>
    </row>
    <row r="3059" spans="1:18" ht="15.75" thickBot="1" x14ac:dyDescent="0.3">
      <c r="A3059" s="90"/>
      <c r="B3059" s="24"/>
      <c r="C3059" s="16">
        <v>100</v>
      </c>
      <c r="D3059" s="7" t="s">
        <v>179</v>
      </c>
      <c r="E3059" s="37">
        <f>G3059*C3055</f>
        <v>0</v>
      </c>
      <c r="F3059" s="3" t="s">
        <v>179</v>
      </c>
      <c r="G3059" s="36">
        <v>0</v>
      </c>
      <c r="H3059" s="3" t="s">
        <v>179</v>
      </c>
      <c r="I3059" s="23">
        <f>E3059*C3056</f>
        <v>0</v>
      </c>
      <c r="J3059" s="10" t="s">
        <v>61</v>
      </c>
      <c r="K3059" s="15">
        <f t="shared" ref="K3059:K3061" si="90">I3059/C3059</f>
        <v>0</v>
      </c>
      <c r="O3059" t="s">
        <v>2807</v>
      </c>
      <c r="R3059">
        <v>2005</v>
      </c>
    </row>
    <row r="3060" spans="1:18" ht="16.5" thickTop="1" thickBot="1" x14ac:dyDescent="0.3">
      <c r="A3060" s="235">
        <v>877</v>
      </c>
      <c r="B3060" s="258" t="s">
        <v>3343</v>
      </c>
      <c r="C3060" s="16">
        <v>100</v>
      </c>
      <c r="D3060" s="7" t="s">
        <v>179</v>
      </c>
      <c r="E3060" s="37">
        <f>G3060*C3055</f>
        <v>8</v>
      </c>
      <c r="F3060" s="3" t="s">
        <v>179</v>
      </c>
      <c r="G3060" s="36">
        <v>0.8</v>
      </c>
      <c r="H3060" s="3" t="s">
        <v>179</v>
      </c>
      <c r="I3060" s="23">
        <f>E3060*C3056</f>
        <v>400</v>
      </c>
      <c r="J3060" s="10" t="s">
        <v>61</v>
      </c>
      <c r="K3060" s="15">
        <f t="shared" si="90"/>
        <v>4</v>
      </c>
      <c r="L3060" s="45"/>
      <c r="O3060" t="s">
        <v>2807</v>
      </c>
      <c r="R3060">
        <v>2007</v>
      </c>
    </row>
    <row r="3061" spans="1:18" ht="16.5" thickTop="1" thickBot="1" x14ac:dyDescent="0.3">
      <c r="A3061" s="235">
        <v>878</v>
      </c>
      <c r="B3061" s="258" t="s">
        <v>3344</v>
      </c>
      <c r="C3061" s="16">
        <v>100</v>
      </c>
      <c r="D3061" s="7" t="s">
        <v>179</v>
      </c>
      <c r="E3061" s="37">
        <f>G3061*C3055</f>
        <v>8</v>
      </c>
      <c r="F3061" s="3" t="s">
        <v>179</v>
      </c>
      <c r="G3061" s="36">
        <v>0.8</v>
      </c>
      <c r="H3061" s="3" t="s">
        <v>179</v>
      </c>
      <c r="I3061" s="23">
        <f>E3061*C3056</f>
        <v>400</v>
      </c>
      <c r="J3061" s="10" t="s">
        <v>61</v>
      </c>
      <c r="K3061" s="15">
        <f t="shared" si="90"/>
        <v>4</v>
      </c>
      <c r="L3061" s="45"/>
      <c r="O3061" t="s">
        <v>2807</v>
      </c>
      <c r="R3061">
        <v>2008</v>
      </c>
    </row>
    <row r="3062" spans="1:18" ht="15.75" thickTop="1" x14ac:dyDescent="0.25">
      <c r="B3062" t="s">
        <v>180</v>
      </c>
      <c r="D3062" s="7"/>
      <c r="E3062" s="7"/>
      <c r="F3062" s="7"/>
      <c r="G3062" s="7"/>
      <c r="H3062" s="7"/>
      <c r="I3062" s="31"/>
      <c r="J3062" s="6"/>
      <c r="K3062" s="8">
        <f>C3056-SUM(K3059:K3061)</f>
        <v>42</v>
      </c>
      <c r="O3062" t="s">
        <v>2807</v>
      </c>
      <c r="R3062">
        <v>2009</v>
      </c>
    </row>
    <row r="3063" spans="1:18" ht="6" customHeight="1" thickBot="1" x14ac:dyDescent="0.25">
      <c r="A3063" s="13"/>
      <c r="B3063" s="13"/>
      <c r="C3063" s="13"/>
      <c r="D3063" s="13"/>
      <c r="E3063" s="13"/>
      <c r="F3063" s="13"/>
      <c r="G3063" s="13"/>
      <c r="H3063" s="13"/>
      <c r="I3063" s="13"/>
      <c r="J3063" s="13"/>
      <c r="K3063" s="13"/>
      <c r="L3063" s="13"/>
      <c r="M3063" s="13"/>
      <c r="N3063" s="13"/>
      <c r="O3063" s="13" t="s">
        <v>2807</v>
      </c>
      <c r="R3063">
        <v>2010</v>
      </c>
    </row>
    <row r="3064" spans="1:18" ht="17.25" thickTop="1" thickBot="1" x14ac:dyDescent="0.3">
      <c r="A3064" s="303">
        <v>1008</v>
      </c>
      <c r="B3064" s="30"/>
      <c r="G3064" t="s">
        <v>333</v>
      </c>
      <c r="J3064" s="33">
        <v>20</v>
      </c>
      <c r="K3064" t="s">
        <v>334</v>
      </c>
      <c r="L3064" s="79">
        <f>J3064/C3065</f>
        <v>2</v>
      </c>
      <c r="O3064" t="s">
        <v>2807</v>
      </c>
    </row>
    <row r="3065" spans="1:18" ht="16.5" thickTop="1" thickBot="1" x14ac:dyDescent="0.25">
      <c r="A3065" s="1">
        <f>A3064</f>
        <v>1008</v>
      </c>
      <c r="B3065" s="27" t="s">
        <v>3331</v>
      </c>
      <c r="C3065" s="35">
        <v>10</v>
      </c>
      <c r="D3065" t="s">
        <v>63</v>
      </c>
      <c r="G3065" t="s">
        <v>332</v>
      </c>
      <c r="J3065">
        <f>C3066/(J3064/C3065)</f>
        <v>50</v>
      </c>
      <c r="K3065" s="11"/>
      <c r="O3065" t="s">
        <v>2807</v>
      </c>
    </row>
    <row r="3066" spans="1:18" ht="14.25" thickTop="1" thickBot="1" x14ac:dyDescent="0.25">
      <c r="B3066" t="s">
        <v>55</v>
      </c>
      <c r="C3066" s="9">
        <v>100</v>
      </c>
      <c r="D3066" t="s">
        <v>334</v>
      </c>
      <c r="K3066" s="12"/>
      <c r="O3066" t="s">
        <v>2807</v>
      </c>
    </row>
    <row r="3067" spans="1:18" ht="6.75" customHeight="1" thickTop="1" x14ac:dyDescent="0.2">
      <c r="O3067" t="s">
        <v>2807</v>
      </c>
    </row>
    <row r="3068" spans="1:18" ht="24.75" customHeight="1" x14ac:dyDescent="0.2">
      <c r="C3068" s="487" t="s">
        <v>284</v>
      </c>
      <c r="D3068" s="488"/>
      <c r="E3068" s="489" t="s">
        <v>285</v>
      </c>
      <c r="F3068" s="487"/>
      <c r="G3068" s="490" t="s">
        <v>286</v>
      </c>
      <c r="H3068" s="491"/>
      <c r="I3068" s="20" t="s">
        <v>287</v>
      </c>
      <c r="J3068" s="21"/>
      <c r="K3068" s="314" t="s">
        <v>288</v>
      </c>
      <c r="O3068" t="s">
        <v>2807</v>
      </c>
    </row>
    <row r="3069" spans="1:18" ht="15.75" thickBot="1" x14ac:dyDescent="0.3">
      <c r="A3069" s="235">
        <v>879</v>
      </c>
      <c r="B3069" s="258" t="s">
        <v>3058</v>
      </c>
      <c r="C3069" s="16">
        <v>100</v>
      </c>
      <c r="D3069" s="7" t="s">
        <v>179</v>
      </c>
      <c r="E3069" s="37">
        <f>G3069*C3065</f>
        <v>4</v>
      </c>
      <c r="F3069" s="3" t="s">
        <v>179</v>
      </c>
      <c r="G3069" s="36">
        <v>0.4</v>
      </c>
      <c r="H3069" s="3" t="s">
        <v>179</v>
      </c>
      <c r="I3069" s="23">
        <f>E3069*C3066</f>
        <v>400</v>
      </c>
      <c r="J3069" s="10" t="s">
        <v>61</v>
      </c>
      <c r="K3069" s="15">
        <f t="shared" ref="K3069:K3079" si="91">I3069/C3069</f>
        <v>4</v>
      </c>
      <c r="L3069" s="316">
        <f>SUM(G3069,G3071,G3073,G3075,G3077)</f>
        <v>2</v>
      </c>
      <c r="M3069" s="24" t="s">
        <v>3332</v>
      </c>
      <c r="O3069" t="s">
        <v>2807</v>
      </c>
    </row>
    <row r="3070" spans="1:18" ht="16.5" thickTop="1" thickBot="1" x14ac:dyDescent="0.3">
      <c r="A3070" s="235">
        <v>880</v>
      </c>
      <c r="B3070" s="258" t="s">
        <v>3060</v>
      </c>
      <c r="C3070" s="16">
        <v>100</v>
      </c>
      <c r="D3070" s="7" t="s">
        <v>179</v>
      </c>
      <c r="E3070" s="37">
        <f>G3070*C3065</f>
        <v>4</v>
      </c>
      <c r="F3070" s="3" t="s">
        <v>179</v>
      </c>
      <c r="G3070" s="36">
        <v>0.4</v>
      </c>
      <c r="H3070" s="3" t="s">
        <v>179</v>
      </c>
      <c r="I3070" s="23">
        <f>E3070*C3066</f>
        <v>400</v>
      </c>
      <c r="J3070" s="10" t="s">
        <v>61</v>
      </c>
      <c r="K3070" s="15">
        <f t="shared" si="91"/>
        <v>4</v>
      </c>
      <c r="L3070" s="316">
        <f>SUM(G3070,G3072,G3074,G3076,G3078)</f>
        <v>2</v>
      </c>
      <c r="M3070" s="24" t="s">
        <v>3333</v>
      </c>
      <c r="O3070" t="s">
        <v>2807</v>
      </c>
    </row>
    <row r="3071" spans="1:18" ht="16.5" thickTop="1" thickBot="1" x14ac:dyDescent="0.3">
      <c r="A3071" s="235">
        <v>877</v>
      </c>
      <c r="B3071" s="258" t="s">
        <v>3054</v>
      </c>
      <c r="C3071" s="16">
        <v>100</v>
      </c>
      <c r="D3071" s="7" t="s">
        <v>179</v>
      </c>
      <c r="E3071" s="37">
        <f>G3071*C3065</f>
        <v>4</v>
      </c>
      <c r="F3071" s="3" t="s">
        <v>179</v>
      </c>
      <c r="G3071" s="36">
        <v>0.4</v>
      </c>
      <c r="H3071" s="3" t="s">
        <v>179</v>
      </c>
      <c r="I3071" s="23">
        <f>E3071*C3066</f>
        <v>400</v>
      </c>
      <c r="J3071" s="10" t="s">
        <v>61</v>
      </c>
      <c r="K3071" s="15">
        <f t="shared" si="91"/>
        <v>4</v>
      </c>
      <c r="L3071" s="45"/>
      <c r="O3071" t="s">
        <v>2807</v>
      </c>
    </row>
    <row r="3072" spans="1:18" ht="16.5" thickTop="1" thickBot="1" x14ac:dyDescent="0.3">
      <c r="A3072" s="235">
        <v>878</v>
      </c>
      <c r="B3072" s="258" t="s">
        <v>3056</v>
      </c>
      <c r="C3072" s="16">
        <v>100</v>
      </c>
      <c r="D3072" s="7" t="s">
        <v>179</v>
      </c>
      <c r="E3072" s="37">
        <f>G3072*C3065</f>
        <v>4</v>
      </c>
      <c r="F3072" s="3" t="s">
        <v>179</v>
      </c>
      <c r="G3072" s="36">
        <v>0.4</v>
      </c>
      <c r="H3072" s="3" t="s">
        <v>179</v>
      </c>
      <c r="I3072" s="23">
        <f>E3072*C3066</f>
        <v>400</v>
      </c>
      <c r="J3072" s="10" t="s">
        <v>61</v>
      </c>
      <c r="K3072" s="15">
        <f t="shared" si="91"/>
        <v>4</v>
      </c>
      <c r="L3072" s="45"/>
      <c r="O3072" t="s">
        <v>2807</v>
      </c>
    </row>
    <row r="3073" spans="1:15" ht="16.5" thickTop="1" thickBot="1" x14ac:dyDescent="0.3">
      <c r="A3073" s="235">
        <v>881</v>
      </c>
      <c r="B3073" s="258" t="s">
        <v>3062</v>
      </c>
      <c r="C3073" s="16">
        <v>100</v>
      </c>
      <c r="D3073" s="7" t="s">
        <v>179</v>
      </c>
      <c r="E3073" s="37">
        <f>G3073*C3065</f>
        <v>4</v>
      </c>
      <c r="F3073" s="3" t="s">
        <v>179</v>
      </c>
      <c r="G3073" s="36">
        <v>0.4</v>
      </c>
      <c r="H3073" s="3" t="s">
        <v>179</v>
      </c>
      <c r="I3073" s="23">
        <f>E3073*C3066</f>
        <v>400</v>
      </c>
      <c r="J3073" s="10" t="s">
        <v>61</v>
      </c>
      <c r="K3073" s="15">
        <f t="shared" si="91"/>
        <v>4</v>
      </c>
      <c r="L3073" s="45"/>
      <c r="O3073" t="s">
        <v>2807</v>
      </c>
    </row>
    <row r="3074" spans="1:15" ht="16.5" thickTop="1" thickBot="1" x14ac:dyDescent="0.3">
      <c r="A3074" s="235">
        <v>882</v>
      </c>
      <c r="B3074" s="258" t="s">
        <v>3064</v>
      </c>
      <c r="C3074" s="16">
        <v>100</v>
      </c>
      <c r="D3074" s="7" t="s">
        <v>179</v>
      </c>
      <c r="E3074" s="37">
        <f>G3074*C3065</f>
        <v>4</v>
      </c>
      <c r="F3074" s="3" t="s">
        <v>179</v>
      </c>
      <c r="G3074" s="36">
        <v>0.4</v>
      </c>
      <c r="H3074" s="3" t="s">
        <v>179</v>
      </c>
      <c r="I3074" s="23">
        <f>E3074*C3066</f>
        <v>400</v>
      </c>
      <c r="J3074" s="10" t="s">
        <v>61</v>
      </c>
      <c r="K3074" s="15">
        <f t="shared" si="91"/>
        <v>4</v>
      </c>
      <c r="L3074" s="45"/>
      <c r="O3074" t="s">
        <v>2807</v>
      </c>
    </row>
    <row r="3075" spans="1:15" ht="16.5" thickTop="1" thickBot="1" x14ac:dyDescent="0.3">
      <c r="A3075" s="235">
        <v>883</v>
      </c>
      <c r="B3075" s="258" t="s">
        <v>3066</v>
      </c>
      <c r="C3075" s="16">
        <v>100</v>
      </c>
      <c r="D3075" s="7" t="s">
        <v>179</v>
      </c>
      <c r="E3075" s="37">
        <f>G3075*C3065</f>
        <v>4</v>
      </c>
      <c r="F3075" s="3" t="s">
        <v>179</v>
      </c>
      <c r="G3075" s="36">
        <v>0.4</v>
      </c>
      <c r="H3075" s="3" t="s">
        <v>179</v>
      </c>
      <c r="I3075" s="23">
        <f>E3075*C3066</f>
        <v>400</v>
      </c>
      <c r="J3075" s="10" t="s">
        <v>61</v>
      </c>
      <c r="K3075" s="15">
        <f t="shared" si="91"/>
        <v>4</v>
      </c>
      <c r="L3075" s="45"/>
      <c r="O3075" t="s">
        <v>2807</v>
      </c>
    </row>
    <row r="3076" spans="1:15" ht="16.5" thickTop="1" thickBot="1" x14ac:dyDescent="0.3">
      <c r="A3076" s="235">
        <v>884</v>
      </c>
      <c r="B3076" s="258" t="s">
        <v>3068</v>
      </c>
      <c r="C3076" s="16">
        <v>100</v>
      </c>
      <c r="D3076" s="7" t="s">
        <v>179</v>
      </c>
      <c r="E3076" s="37">
        <f>G3076*C3065</f>
        <v>4</v>
      </c>
      <c r="F3076" s="3" t="s">
        <v>179</v>
      </c>
      <c r="G3076" s="36">
        <v>0.4</v>
      </c>
      <c r="H3076" s="3" t="s">
        <v>179</v>
      </c>
      <c r="I3076" s="23">
        <f>E3076*C3066</f>
        <v>400</v>
      </c>
      <c r="J3076" s="10" t="s">
        <v>61</v>
      </c>
      <c r="K3076" s="15">
        <f t="shared" si="91"/>
        <v>4</v>
      </c>
      <c r="L3076" s="45"/>
      <c r="O3076" t="s">
        <v>2807</v>
      </c>
    </row>
    <row r="3077" spans="1:15" ht="16.5" thickTop="1" thickBot="1" x14ac:dyDescent="0.3">
      <c r="A3077" s="235">
        <v>885</v>
      </c>
      <c r="B3077" s="258" t="s">
        <v>3070</v>
      </c>
      <c r="C3077" s="16">
        <v>100</v>
      </c>
      <c r="D3077" s="7" t="s">
        <v>179</v>
      </c>
      <c r="E3077" s="37">
        <f>G3077*C3065</f>
        <v>4</v>
      </c>
      <c r="F3077" s="3" t="s">
        <v>179</v>
      </c>
      <c r="G3077" s="36">
        <v>0.4</v>
      </c>
      <c r="H3077" s="3" t="s">
        <v>179</v>
      </c>
      <c r="I3077" s="23">
        <f>E3077*C3066</f>
        <v>400</v>
      </c>
      <c r="J3077" s="10" t="s">
        <v>61</v>
      </c>
      <c r="K3077" s="15">
        <f t="shared" si="91"/>
        <v>4</v>
      </c>
      <c r="L3077" s="45"/>
      <c r="O3077" t="s">
        <v>2807</v>
      </c>
    </row>
    <row r="3078" spans="1:15" ht="16.5" thickTop="1" thickBot="1" x14ac:dyDescent="0.3">
      <c r="A3078" s="235">
        <v>886</v>
      </c>
      <c r="B3078" s="258" t="s">
        <v>3072</v>
      </c>
      <c r="C3078" s="16">
        <v>100</v>
      </c>
      <c r="D3078" s="7" t="s">
        <v>179</v>
      </c>
      <c r="E3078" s="37">
        <f>G3078*C3065</f>
        <v>4</v>
      </c>
      <c r="F3078" s="3" t="s">
        <v>179</v>
      </c>
      <c r="G3078" s="36">
        <v>0.4</v>
      </c>
      <c r="H3078" s="3" t="s">
        <v>179</v>
      </c>
      <c r="I3078" s="23">
        <f>E3078*C3066</f>
        <v>400</v>
      </c>
      <c r="J3078" s="10" t="s">
        <v>61</v>
      </c>
      <c r="K3078" s="15">
        <f t="shared" si="91"/>
        <v>4</v>
      </c>
      <c r="L3078" s="45"/>
      <c r="O3078" t="s">
        <v>2807</v>
      </c>
    </row>
    <row r="3079" spans="1:15" ht="16.5" thickTop="1" thickBot="1" x14ac:dyDescent="0.3">
      <c r="A3079" s="235"/>
      <c r="B3079" s="258"/>
      <c r="C3079" s="16">
        <v>100</v>
      </c>
      <c r="D3079" s="7" t="s">
        <v>179</v>
      </c>
      <c r="E3079" s="37">
        <f>G3079*C3065</f>
        <v>0</v>
      </c>
      <c r="F3079" s="3" t="s">
        <v>179</v>
      </c>
      <c r="G3079" s="36"/>
      <c r="H3079" s="3" t="s">
        <v>179</v>
      </c>
      <c r="I3079" s="23">
        <f>E3079*C3066</f>
        <v>0</v>
      </c>
      <c r="J3079" s="10" t="s">
        <v>61</v>
      </c>
      <c r="K3079" s="15">
        <f t="shared" si="91"/>
        <v>0</v>
      </c>
      <c r="L3079" s="45"/>
      <c r="O3079" t="s">
        <v>2807</v>
      </c>
    </row>
    <row r="3080" spans="1:15" ht="15.75" thickTop="1" x14ac:dyDescent="0.25">
      <c r="B3080" t="s">
        <v>180</v>
      </c>
      <c r="D3080" s="7"/>
      <c r="E3080" s="7"/>
      <c r="F3080" s="7"/>
      <c r="G3080" s="315">
        <f>SUM(G3069:G3079)</f>
        <v>3.9999999999999996</v>
      </c>
      <c r="H3080" s="7"/>
      <c r="I3080" s="31"/>
      <c r="J3080" s="6"/>
      <c r="K3080" s="8">
        <f>C3066-SUM(K3069:K3079)</f>
        <v>60</v>
      </c>
      <c r="O3080" t="s">
        <v>2807</v>
      </c>
    </row>
    <row r="3081" spans="1:15" ht="6" customHeight="1" thickBot="1" x14ac:dyDescent="0.25">
      <c r="A3081" s="13"/>
      <c r="B3081" s="13"/>
      <c r="C3081" s="13"/>
      <c r="D3081" s="13"/>
      <c r="E3081" s="13"/>
      <c r="F3081" s="13"/>
      <c r="G3081" s="13"/>
      <c r="H3081" s="13"/>
      <c r="I3081" s="13"/>
      <c r="J3081" s="13"/>
      <c r="K3081" s="13"/>
      <c r="L3081" s="13"/>
      <c r="O3081" t="s">
        <v>2807</v>
      </c>
    </row>
    <row r="3082" spans="1:15" ht="17.25" thickTop="1" thickBot="1" x14ac:dyDescent="0.3">
      <c r="A3082" s="303">
        <v>1009</v>
      </c>
      <c r="B3082" s="30"/>
      <c r="G3082" t="s">
        <v>333</v>
      </c>
      <c r="J3082" s="33">
        <v>20</v>
      </c>
      <c r="K3082" t="s">
        <v>334</v>
      </c>
      <c r="L3082" s="79">
        <f>J3082/C3083</f>
        <v>2</v>
      </c>
      <c r="O3082" t="s">
        <v>2807</v>
      </c>
    </row>
    <row r="3083" spans="1:15" ht="16.5" thickTop="1" thickBot="1" x14ac:dyDescent="0.25">
      <c r="A3083" s="1">
        <f>A3082</f>
        <v>1009</v>
      </c>
      <c r="B3083" s="27" t="s">
        <v>3346</v>
      </c>
      <c r="C3083" s="35">
        <v>10</v>
      </c>
      <c r="D3083" t="s">
        <v>63</v>
      </c>
      <c r="G3083" t="s">
        <v>332</v>
      </c>
      <c r="J3083">
        <f>C3084/(J3082/C3083)</f>
        <v>50</v>
      </c>
      <c r="K3083" s="11"/>
      <c r="O3083" t="s">
        <v>2807</v>
      </c>
    </row>
    <row r="3084" spans="1:15" ht="14.25" thickTop="1" thickBot="1" x14ac:dyDescent="0.25">
      <c r="B3084" t="s">
        <v>55</v>
      </c>
      <c r="C3084" s="9">
        <v>100</v>
      </c>
      <c r="D3084" t="s">
        <v>334</v>
      </c>
      <c r="K3084" s="12"/>
      <c r="O3084" t="s">
        <v>2807</v>
      </c>
    </row>
    <row r="3085" spans="1:15" ht="6.75" customHeight="1" thickTop="1" x14ac:dyDescent="0.2">
      <c r="O3085" t="s">
        <v>2807</v>
      </c>
    </row>
    <row r="3086" spans="1:15" ht="24.75" customHeight="1" x14ac:dyDescent="0.2">
      <c r="C3086" s="487" t="s">
        <v>284</v>
      </c>
      <c r="D3086" s="488"/>
      <c r="E3086" s="489" t="s">
        <v>285</v>
      </c>
      <c r="F3086" s="487"/>
      <c r="G3086" s="490" t="s">
        <v>286</v>
      </c>
      <c r="H3086" s="491"/>
      <c r="I3086" s="20" t="s">
        <v>287</v>
      </c>
      <c r="J3086" s="21"/>
      <c r="K3086" s="453" t="s">
        <v>288</v>
      </c>
      <c r="O3086" t="s">
        <v>2807</v>
      </c>
    </row>
    <row r="3087" spans="1:15" ht="15.75" thickBot="1" x14ac:dyDescent="0.3">
      <c r="A3087" s="235">
        <v>841</v>
      </c>
      <c r="B3087" s="258" t="s">
        <v>2964</v>
      </c>
      <c r="C3087" s="16">
        <v>100</v>
      </c>
      <c r="D3087" s="7" t="s">
        <v>179</v>
      </c>
      <c r="E3087" s="37">
        <f>G3087*C3083</f>
        <v>5</v>
      </c>
      <c r="F3087" s="3" t="s">
        <v>179</v>
      </c>
      <c r="G3087" s="36">
        <v>0.5</v>
      </c>
      <c r="H3087" s="3" t="s">
        <v>179</v>
      </c>
      <c r="I3087" s="23">
        <f>E3087*C3084</f>
        <v>500</v>
      </c>
      <c r="J3087" s="10" t="s">
        <v>61</v>
      </c>
      <c r="K3087" s="15">
        <f t="shared" ref="K3087:K3093" si="92">I3087/C3087</f>
        <v>5</v>
      </c>
      <c r="L3087" s="316">
        <f>SUM(G3087,G3088,G3089)</f>
        <v>1.5</v>
      </c>
      <c r="M3087" s="24" t="s">
        <v>3332</v>
      </c>
      <c r="O3087" t="s">
        <v>2807</v>
      </c>
    </row>
    <row r="3088" spans="1:15" ht="16.5" thickTop="1" thickBot="1" x14ac:dyDescent="0.3">
      <c r="A3088" s="235">
        <v>842</v>
      </c>
      <c r="B3088" s="258" t="s">
        <v>2966</v>
      </c>
      <c r="C3088" s="16">
        <v>100</v>
      </c>
      <c r="D3088" s="7" t="s">
        <v>179</v>
      </c>
      <c r="E3088" s="37">
        <f>G3088*C3083</f>
        <v>5</v>
      </c>
      <c r="F3088" s="3" t="s">
        <v>179</v>
      </c>
      <c r="G3088" s="36">
        <v>0.5</v>
      </c>
      <c r="H3088" s="3" t="s">
        <v>179</v>
      </c>
      <c r="I3088" s="23">
        <f>E3088*C3084</f>
        <v>500</v>
      </c>
      <c r="J3088" s="10" t="s">
        <v>61</v>
      </c>
      <c r="K3088" s="15">
        <f t="shared" si="92"/>
        <v>5</v>
      </c>
      <c r="L3088" s="316">
        <f>SUM(G3090,G3091,G3092)</f>
        <v>1.5</v>
      </c>
      <c r="M3088" s="24" t="s">
        <v>3333</v>
      </c>
      <c r="O3088" t="s">
        <v>2807</v>
      </c>
    </row>
    <row r="3089" spans="1:15" ht="16.5" thickTop="1" thickBot="1" x14ac:dyDescent="0.3">
      <c r="A3089" s="235">
        <v>843</v>
      </c>
      <c r="B3089" s="258" t="s">
        <v>2968</v>
      </c>
      <c r="C3089" s="16">
        <v>100</v>
      </c>
      <c r="D3089" s="7" t="s">
        <v>179</v>
      </c>
      <c r="E3089" s="37">
        <f>G3089*C3083</f>
        <v>5</v>
      </c>
      <c r="F3089" s="3" t="s">
        <v>179</v>
      </c>
      <c r="G3089" s="36">
        <v>0.5</v>
      </c>
      <c r="H3089" s="3" t="s">
        <v>179</v>
      </c>
      <c r="I3089" s="23">
        <f>E3089*C3084</f>
        <v>500</v>
      </c>
      <c r="J3089" s="10" t="s">
        <v>61</v>
      </c>
      <c r="K3089" s="15">
        <f t="shared" si="92"/>
        <v>5</v>
      </c>
      <c r="L3089" s="45"/>
      <c r="O3089" t="s">
        <v>2807</v>
      </c>
    </row>
    <row r="3090" spans="1:15" ht="16.5" thickTop="1" thickBot="1" x14ac:dyDescent="0.3">
      <c r="A3090" s="235">
        <v>839</v>
      </c>
      <c r="B3090" s="258" t="s">
        <v>2960</v>
      </c>
      <c r="C3090" s="16">
        <v>100</v>
      </c>
      <c r="D3090" s="7" t="s">
        <v>179</v>
      </c>
      <c r="E3090" s="37">
        <f>G3090*C3083</f>
        <v>5</v>
      </c>
      <c r="F3090" s="3" t="s">
        <v>179</v>
      </c>
      <c r="G3090" s="36">
        <v>0.5</v>
      </c>
      <c r="H3090" s="3" t="s">
        <v>179</v>
      </c>
      <c r="I3090" s="23">
        <f>E3090*C3084</f>
        <v>500</v>
      </c>
      <c r="J3090" s="10" t="s">
        <v>61</v>
      </c>
      <c r="K3090" s="15">
        <f t="shared" si="92"/>
        <v>5</v>
      </c>
      <c r="L3090" s="45"/>
      <c r="O3090" t="s">
        <v>2807</v>
      </c>
    </row>
    <row r="3091" spans="1:15" ht="16.5" thickTop="1" thickBot="1" x14ac:dyDescent="0.3">
      <c r="A3091" s="235">
        <v>878</v>
      </c>
      <c r="B3091" s="258" t="s">
        <v>3056</v>
      </c>
      <c r="C3091" s="16">
        <v>100</v>
      </c>
      <c r="D3091" s="7" t="s">
        <v>179</v>
      </c>
      <c r="E3091" s="37">
        <f>G3091*C3083</f>
        <v>5</v>
      </c>
      <c r="F3091" s="3" t="s">
        <v>179</v>
      </c>
      <c r="G3091" s="36">
        <v>0.5</v>
      </c>
      <c r="H3091" s="3" t="s">
        <v>179</v>
      </c>
      <c r="I3091" s="23">
        <f>E3091*C3084</f>
        <v>500</v>
      </c>
      <c r="J3091" s="10" t="s">
        <v>61</v>
      </c>
      <c r="K3091" s="15">
        <f t="shared" si="92"/>
        <v>5</v>
      </c>
      <c r="L3091" s="45"/>
      <c r="O3091" t="s">
        <v>2807</v>
      </c>
    </row>
    <row r="3092" spans="1:15" ht="16.5" thickTop="1" thickBot="1" x14ac:dyDescent="0.3">
      <c r="A3092" s="235">
        <v>857</v>
      </c>
      <c r="B3092" s="258" t="s">
        <v>3016</v>
      </c>
      <c r="C3092" s="16">
        <v>100</v>
      </c>
      <c r="D3092" s="7" t="s">
        <v>179</v>
      </c>
      <c r="E3092" s="37">
        <f>G3092*C3083</f>
        <v>5</v>
      </c>
      <c r="F3092" s="3" t="s">
        <v>179</v>
      </c>
      <c r="G3092" s="36">
        <v>0.5</v>
      </c>
      <c r="H3092" s="3" t="s">
        <v>179</v>
      </c>
      <c r="I3092" s="23">
        <f>E3092*C3084</f>
        <v>500</v>
      </c>
      <c r="J3092" s="10" t="s">
        <v>61</v>
      </c>
      <c r="K3092" s="15">
        <f t="shared" si="92"/>
        <v>5</v>
      </c>
      <c r="L3092" s="45"/>
      <c r="O3092" t="s">
        <v>2807</v>
      </c>
    </row>
    <row r="3093" spans="1:15" ht="16.5" thickTop="1" thickBot="1" x14ac:dyDescent="0.3">
      <c r="A3093" s="235"/>
      <c r="B3093" s="258"/>
      <c r="C3093" s="16">
        <v>100</v>
      </c>
      <c r="D3093" s="7" t="s">
        <v>179</v>
      </c>
      <c r="E3093" s="37">
        <f>G3093*C3083</f>
        <v>0</v>
      </c>
      <c r="F3093" s="3" t="s">
        <v>179</v>
      </c>
      <c r="G3093" s="36"/>
      <c r="H3093" s="3" t="s">
        <v>179</v>
      </c>
      <c r="I3093" s="23">
        <f>E3093*C3084</f>
        <v>0</v>
      </c>
      <c r="J3093" s="10" t="s">
        <v>61</v>
      </c>
      <c r="K3093" s="15">
        <f t="shared" si="92"/>
        <v>0</v>
      </c>
      <c r="L3093" s="45"/>
      <c r="O3093" t="s">
        <v>2807</v>
      </c>
    </row>
    <row r="3094" spans="1:15" ht="15.75" thickTop="1" x14ac:dyDescent="0.25">
      <c r="B3094" t="s">
        <v>180</v>
      </c>
      <c r="D3094" s="7"/>
      <c r="E3094" s="7"/>
      <c r="F3094" s="7"/>
      <c r="G3094" s="315">
        <f>SUM(G3087:G3093)</f>
        <v>3</v>
      </c>
      <c r="H3094" s="7"/>
      <c r="I3094" s="31"/>
      <c r="J3094" s="6"/>
      <c r="K3094" s="8">
        <f>C3084-SUM(K3087:K3093)</f>
        <v>70</v>
      </c>
      <c r="O3094" t="s">
        <v>2807</v>
      </c>
    </row>
    <row r="3095" spans="1:15" ht="6" customHeight="1" thickBot="1" x14ac:dyDescent="0.25">
      <c r="A3095" s="13"/>
      <c r="B3095" s="13"/>
      <c r="C3095" s="13"/>
      <c r="D3095" s="13"/>
      <c r="E3095" s="13"/>
      <c r="F3095" s="13"/>
      <c r="G3095" s="13"/>
      <c r="H3095" s="13"/>
      <c r="I3095" s="13"/>
      <c r="J3095" s="13"/>
      <c r="K3095" s="13"/>
      <c r="L3095" s="13"/>
      <c r="O3095" t="s">
        <v>2807</v>
      </c>
    </row>
    <row r="3096" spans="1:15" ht="17.25" thickTop="1" thickBot="1" x14ac:dyDescent="0.3">
      <c r="A3096" s="303">
        <v>1010</v>
      </c>
      <c r="B3096" s="30"/>
      <c r="G3096" t="s">
        <v>333</v>
      </c>
      <c r="J3096" s="33">
        <v>20</v>
      </c>
      <c r="K3096" t="s">
        <v>334</v>
      </c>
      <c r="L3096" s="79">
        <f>J3096/C3097</f>
        <v>2</v>
      </c>
      <c r="O3096" t="s">
        <v>2807</v>
      </c>
    </row>
    <row r="3097" spans="1:15" ht="16.5" thickTop="1" thickBot="1" x14ac:dyDescent="0.25">
      <c r="A3097" s="1">
        <f>A3096</f>
        <v>1010</v>
      </c>
      <c r="B3097" s="27" t="s">
        <v>3368</v>
      </c>
      <c r="C3097" s="35">
        <v>10</v>
      </c>
      <c r="D3097" t="s">
        <v>63</v>
      </c>
      <c r="G3097" t="s">
        <v>332</v>
      </c>
      <c r="J3097">
        <f>C3098/(J3096/C3097)</f>
        <v>50</v>
      </c>
      <c r="K3097" s="11"/>
      <c r="O3097" t="s">
        <v>2807</v>
      </c>
    </row>
    <row r="3098" spans="1:15" ht="14.25" thickTop="1" thickBot="1" x14ac:dyDescent="0.25">
      <c r="B3098" t="s">
        <v>55</v>
      </c>
      <c r="C3098" s="9">
        <v>100</v>
      </c>
      <c r="D3098" t="s">
        <v>334</v>
      </c>
      <c r="K3098" s="12"/>
      <c r="O3098" t="s">
        <v>2807</v>
      </c>
    </row>
    <row r="3099" spans="1:15" ht="6.75" customHeight="1" thickTop="1" x14ac:dyDescent="0.2">
      <c r="O3099" t="s">
        <v>2807</v>
      </c>
    </row>
    <row r="3100" spans="1:15" ht="24.75" customHeight="1" x14ac:dyDescent="0.2">
      <c r="C3100" s="487" t="s">
        <v>284</v>
      </c>
      <c r="D3100" s="488"/>
      <c r="E3100" s="489" t="s">
        <v>285</v>
      </c>
      <c r="F3100" s="487"/>
      <c r="G3100" s="490" t="s">
        <v>286</v>
      </c>
      <c r="H3100" s="491"/>
      <c r="I3100" s="20" t="s">
        <v>287</v>
      </c>
      <c r="J3100" s="21"/>
      <c r="K3100" s="453" t="s">
        <v>288</v>
      </c>
      <c r="O3100" t="s">
        <v>2807</v>
      </c>
    </row>
    <row r="3101" spans="1:15" ht="15.75" thickBot="1" x14ac:dyDescent="0.3">
      <c r="A3101" s="235">
        <v>792</v>
      </c>
      <c r="B3101" s="258" t="s">
        <v>2829</v>
      </c>
      <c r="C3101" s="16">
        <v>100</v>
      </c>
      <c r="D3101" s="7" t="s">
        <v>179</v>
      </c>
      <c r="E3101" s="37">
        <f>G3101*C3097</f>
        <v>4</v>
      </c>
      <c r="F3101" s="3" t="s">
        <v>179</v>
      </c>
      <c r="G3101" s="36">
        <v>0.4</v>
      </c>
      <c r="H3101" s="3" t="s">
        <v>179</v>
      </c>
      <c r="I3101" s="23">
        <f>E3101*C3098</f>
        <v>400</v>
      </c>
      <c r="J3101" s="10" t="s">
        <v>61</v>
      </c>
      <c r="K3101" s="15">
        <f t="shared" ref="K3101:K3111" si="93">I3101/C3101</f>
        <v>4</v>
      </c>
      <c r="O3101" t="s">
        <v>2807</v>
      </c>
    </row>
    <row r="3102" spans="1:15" ht="16.5" thickTop="1" thickBot="1" x14ac:dyDescent="0.3">
      <c r="A3102" s="235">
        <v>793</v>
      </c>
      <c r="B3102" s="258" t="s">
        <v>2830</v>
      </c>
      <c r="C3102" s="16">
        <v>100</v>
      </c>
      <c r="D3102" s="7" t="s">
        <v>179</v>
      </c>
      <c r="E3102" s="37">
        <f>G3102*C3097</f>
        <v>4</v>
      </c>
      <c r="F3102" s="3" t="s">
        <v>179</v>
      </c>
      <c r="G3102" s="36">
        <v>0.4</v>
      </c>
      <c r="H3102" s="3" t="s">
        <v>179</v>
      </c>
      <c r="I3102" s="23">
        <f>E3102*C3098</f>
        <v>400</v>
      </c>
      <c r="J3102" s="10" t="s">
        <v>61</v>
      </c>
      <c r="K3102" s="15">
        <f t="shared" si="93"/>
        <v>4</v>
      </c>
      <c r="O3102" t="s">
        <v>2807</v>
      </c>
    </row>
    <row r="3103" spans="1:15" ht="16.5" thickTop="1" thickBot="1" x14ac:dyDescent="0.3">
      <c r="A3103" s="235">
        <v>794</v>
      </c>
      <c r="B3103" s="258" t="s">
        <v>2903</v>
      </c>
      <c r="C3103" s="16">
        <v>100</v>
      </c>
      <c r="D3103" s="7" t="s">
        <v>179</v>
      </c>
      <c r="E3103" s="37">
        <f>G3103*C3097</f>
        <v>4</v>
      </c>
      <c r="F3103" s="3" t="s">
        <v>179</v>
      </c>
      <c r="G3103" s="36">
        <v>0.4</v>
      </c>
      <c r="H3103" s="3" t="s">
        <v>179</v>
      </c>
      <c r="I3103" s="23">
        <f>E3103*C3098</f>
        <v>400</v>
      </c>
      <c r="J3103" s="10" t="s">
        <v>61</v>
      </c>
      <c r="K3103" s="15">
        <f t="shared" si="93"/>
        <v>4</v>
      </c>
      <c r="L3103" s="316">
        <f>SUM(G3101,G3103,G3105,G3107,G3109)</f>
        <v>2</v>
      </c>
      <c r="M3103" s="24" t="s">
        <v>3332</v>
      </c>
      <c r="O3103" t="s">
        <v>2807</v>
      </c>
    </row>
    <row r="3104" spans="1:15" ht="16.5" thickTop="1" thickBot="1" x14ac:dyDescent="0.3">
      <c r="A3104" s="235">
        <v>795</v>
      </c>
      <c r="B3104" s="258" t="s">
        <v>2904</v>
      </c>
      <c r="C3104" s="16">
        <v>100</v>
      </c>
      <c r="D3104" s="7" t="s">
        <v>179</v>
      </c>
      <c r="E3104" s="37">
        <f>G3104*C3097</f>
        <v>4</v>
      </c>
      <c r="F3104" s="3" t="s">
        <v>179</v>
      </c>
      <c r="G3104" s="36">
        <v>0.4</v>
      </c>
      <c r="H3104" s="3" t="s">
        <v>179</v>
      </c>
      <c r="I3104" s="23">
        <f>E3104*C3098</f>
        <v>400</v>
      </c>
      <c r="J3104" s="10" t="s">
        <v>61</v>
      </c>
      <c r="K3104" s="15">
        <f t="shared" si="93"/>
        <v>4</v>
      </c>
      <c r="L3104" s="316">
        <f>SUM(G3102,G3104,G3106,G3108,G3110)</f>
        <v>2</v>
      </c>
      <c r="M3104" s="24" t="s">
        <v>3333</v>
      </c>
      <c r="O3104" t="s">
        <v>2807</v>
      </c>
    </row>
    <row r="3105" spans="1:15" ht="16.5" thickTop="1" thickBot="1" x14ac:dyDescent="0.3">
      <c r="A3105" s="235">
        <v>712</v>
      </c>
      <c r="B3105" s="258" t="s">
        <v>2827</v>
      </c>
      <c r="C3105" s="16">
        <v>100</v>
      </c>
      <c r="D3105" s="7" t="s">
        <v>179</v>
      </c>
      <c r="E3105" s="37">
        <f>G3105*C3097</f>
        <v>4</v>
      </c>
      <c r="F3105" s="3" t="s">
        <v>179</v>
      </c>
      <c r="G3105" s="36">
        <v>0.4</v>
      </c>
      <c r="H3105" s="3" t="s">
        <v>179</v>
      </c>
      <c r="I3105" s="23">
        <f>E3105*C3098</f>
        <v>400</v>
      </c>
      <c r="J3105" s="10" t="s">
        <v>61</v>
      </c>
      <c r="K3105" s="15">
        <f t="shared" si="93"/>
        <v>4</v>
      </c>
      <c r="L3105" s="45"/>
      <c r="O3105" t="s">
        <v>2807</v>
      </c>
    </row>
    <row r="3106" spans="1:15" ht="16.5" thickTop="1" thickBot="1" x14ac:dyDescent="0.3">
      <c r="A3106" s="235">
        <v>713</v>
      </c>
      <c r="B3106" s="258" t="s">
        <v>2828</v>
      </c>
      <c r="C3106" s="16">
        <v>100</v>
      </c>
      <c r="D3106" s="7" t="s">
        <v>179</v>
      </c>
      <c r="E3106" s="37">
        <f>G3106*C3097</f>
        <v>4</v>
      </c>
      <c r="F3106" s="3" t="s">
        <v>179</v>
      </c>
      <c r="G3106" s="36">
        <v>0.4</v>
      </c>
      <c r="H3106" s="3" t="s">
        <v>179</v>
      </c>
      <c r="I3106" s="23">
        <f>E3106*C3098</f>
        <v>400</v>
      </c>
      <c r="J3106" s="10" t="s">
        <v>61</v>
      </c>
      <c r="K3106" s="15">
        <f t="shared" si="93"/>
        <v>4</v>
      </c>
      <c r="L3106" s="45"/>
      <c r="O3106" t="s">
        <v>2807</v>
      </c>
    </row>
    <row r="3107" spans="1:15" ht="16.5" thickTop="1" thickBot="1" x14ac:dyDescent="0.3">
      <c r="A3107" s="235">
        <v>788</v>
      </c>
      <c r="B3107" s="258" t="s">
        <v>2825</v>
      </c>
      <c r="C3107" s="16">
        <v>100</v>
      </c>
      <c r="D3107" s="7" t="s">
        <v>179</v>
      </c>
      <c r="E3107" s="37">
        <f>G3107*C3097</f>
        <v>4</v>
      </c>
      <c r="F3107" s="3" t="s">
        <v>179</v>
      </c>
      <c r="G3107" s="36">
        <v>0.4</v>
      </c>
      <c r="H3107" s="3" t="s">
        <v>179</v>
      </c>
      <c r="I3107" s="23">
        <f>E3107*C3098</f>
        <v>400</v>
      </c>
      <c r="J3107" s="10" t="s">
        <v>61</v>
      </c>
      <c r="K3107" s="15">
        <f t="shared" si="93"/>
        <v>4</v>
      </c>
      <c r="L3107" s="45"/>
      <c r="O3107" t="s">
        <v>2807</v>
      </c>
    </row>
    <row r="3108" spans="1:15" ht="16.5" thickTop="1" thickBot="1" x14ac:dyDescent="0.3">
      <c r="A3108" s="235">
        <v>789</v>
      </c>
      <c r="B3108" s="258" t="s">
        <v>2826</v>
      </c>
      <c r="C3108" s="16">
        <v>100</v>
      </c>
      <c r="D3108" s="7" t="s">
        <v>179</v>
      </c>
      <c r="E3108" s="37">
        <f>G3108*C3097</f>
        <v>4</v>
      </c>
      <c r="F3108" s="3" t="s">
        <v>179</v>
      </c>
      <c r="G3108" s="36">
        <v>0.4</v>
      </c>
      <c r="H3108" s="3" t="s">
        <v>179</v>
      </c>
      <c r="I3108" s="23">
        <f>E3108*C3098</f>
        <v>400</v>
      </c>
      <c r="J3108" s="10" t="s">
        <v>61</v>
      </c>
      <c r="K3108" s="15">
        <f t="shared" si="93"/>
        <v>4</v>
      </c>
      <c r="L3108" s="45"/>
      <c r="O3108" t="s">
        <v>2807</v>
      </c>
    </row>
    <row r="3109" spans="1:15" ht="16.5" thickTop="1" thickBot="1" x14ac:dyDescent="0.3">
      <c r="A3109" s="235">
        <v>853</v>
      </c>
      <c r="B3109" s="258" t="s">
        <v>3008</v>
      </c>
      <c r="C3109" s="16">
        <v>100</v>
      </c>
      <c r="D3109" s="7" t="s">
        <v>179</v>
      </c>
      <c r="E3109" s="37">
        <f>G3109*C3097</f>
        <v>4</v>
      </c>
      <c r="F3109" s="3" t="s">
        <v>179</v>
      </c>
      <c r="G3109" s="36">
        <v>0.4</v>
      </c>
      <c r="H3109" s="3" t="s">
        <v>179</v>
      </c>
      <c r="I3109" s="23">
        <f>E3109*C3098</f>
        <v>400</v>
      </c>
      <c r="J3109" s="10" t="s">
        <v>61</v>
      </c>
      <c r="K3109" s="15">
        <f t="shared" si="93"/>
        <v>4</v>
      </c>
      <c r="L3109" s="45"/>
      <c r="O3109" t="s">
        <v>2807</v>
      </c>
    </row>
    <row r="3110" spans="1:15" ht="16.5" thickTop="1" thickBot="1" x14ac:dyDescent="0.3">
      <c r="A3110" s="235">
        <v>854</v>
      </c>
      <c r="B3110" s="258" t="s">
        <v>3010</v>
      </c>
      <c r="C3110" s="16">
        <v>100</v>
      </c>
      <c r="D3110" s="7" t="s">
        <v>179</v>
      </c>
      <c r="E3110" s="37">
        <f>G3110*C3097</f>
        <v>4</v>
      </c>
      <c r="F3110" s="3" t="s">
        <v>179</v>
      </c>
      <c r="G3110" s="36">
        <v>0.4</v>
      </c>
      <c r="H3110" s="3" t="s">
        <v>179</v>
      </c>
      <c r="I3110" s="23">
        <f>E3110*C3098</f>
        <v>400</v>
      </c>
      <c r="J3110" s="10" t="s">
        <v>61</v>
      </c>
      <c r="K3110" s="15">
        <f t="shared" si="93"/>
        <v>4</v>
      </c>
      <c r="L3110" s="45"/>
      <c r="O3110" t="s">
        <v>2807</v>
      </c>
    </row>
    <row r="3111" spans="1:15" ht="16.5" thickTop="1" thickBot="1" x14ac:dyDescent="0.3">
      <c r="A3111" s="235"/>
      <c r="B3111" s="258"/>
      <c r="C3111" s="16">
        <v>100</v>
      </c>
      <c r="D3111" s="7" t="s">
        <v>179</v>
      </c>
      <c r="E3111" s="37">
        <f>G3111*C3097</f>
        <v>0</v>
      </c>
      <c r="F3111" s="3" t="s">
        <v>179</v>
      </c>
      <c r="G3111" s="36"/>
      <c r="H3111" s="3" t="s">
        <v>179</v>
      </c>
      <c r="I3111" s="23">
        <f>E3111*C3098</f>
        <v>0</v>
      </c>
      <c r="J3111" s="10" t="s">
        <v>61</v>
      </c>
      <c r="K3111" s="15">
        <f t="shared" si="93"/>
        <v>0</v>
      </c>
      <c r="L3111" s="45"/>
      <c r="O3111" t="s">
        <v>2807</v>
      </c>
    </row>
    <row r="3112" spans="1:15" ht="15.75" thickTop="1" x14ac:dyDescent="0.25">
      <c r="B3112" t="s">
        <v>180</v>
      </c>
      <c r="D3112" s="7"/>
      <c r="E3112" s="7"/>
      <c r="F3112" s="7"/>
      <c r="G3112" s="315">
        <f>SUM(G3103:G3111)</f>
        <v>3.1999999999999997</v>
      </c>
      <c r="H3112" s="7"/>
      <c r="I3112" s="31"/>
      <c r="J3112" s="6"/>
      <c r="K3112" s="8">
        <f>C3098-SUM(K3101:K3111)</f>
        <v>60</v>
      </c>
      <c r="O3112" t="s">
        <v>2807</v>
      </c>
    </row>
    <row r="3113" spans="1:15" ht="6" customHeight="1" thickBot="1" x14ac:dyDescent="0.25">
      <c r="A3113" s="13"/>
      <c r="B3113" s="13"/>
      <c r="C3113" s="13"/>
      <c r="D3113" s="13"/>
      <c r="E3113" s="13"/>
      <c r="F3113" s="13"/>
      <c r="G3113" s="13"/>
      <c r="H3113" s="13"/>
      <c r="I3113" s="13"/>
      <c r="J3113" s="13"/>
      <c r="K3113" s="13"/>
      <c r="L3113" s="13"/>
      <c r="O3113" t="s">
        <v>2807</v>
      </c>
    </row>
    <row r="3114" spans="1:15" ht="17.25" thickTop="1" thickBot="1" x14ac:dyDescent="0.3">
      <c r="A3114" s="303" t="s">
        <v>58</v>
      </c>
      <c r="B3114" s="30"/>
      <c r="G3114" t="s">
        <v>333</v>
      </c>
      <c r="J3114" s="33">
        <v>20</v>
      </c>
      <c r="K3114" t="s">
        <v>334</v>
      </c>
      <c r="L3114" s="79">
        <f>J3114/C3115</f>
        <v>2</v>
      </c>
      <c r="O3114" t="s">
        <v>2807</v>
      </c>
    </row>
    <row r="3115" spans="1:15" ht="16.5" thickTop="1" thickBot="1" x14ac:dyDescent="0.25">
      <c r="A3115" s="1" t="str">
        <f>A3114</f>
        <v>x</v>
      </c>
      <c r="B3115" s="27" t="s">
        <v>3346</v>
      </c>
      <c r="C3115" s="35">
        <v>10</v>
      </c>
      <c r="D3115" t="s">
        <v>63</v>
      </c>
      <c r="G3115" t="s">
        <v>332</v>
      </c>
      <c r="J3115">
        <f>C3116/(J3114/C3115)</f>
        <v>25</v>
      </c>
      <c r="K3115" s="11"/>
      <c r="O3115" t="s">
        <v>2807</v>
      </c>
    </row>
    <row r="3116" spans="1:15" ht="14.25" thickTop="1" thickBot="1" x14ac:dyDescent="0.25">
      <c r="B3116" t="s">
        <v>55</v>
      </c>
      <c r="C3116" s="9">
        <v>50</v>
      </c>
      <c r="D3116" t="s">
        <v>334</v>
      </c>
      <c r="K3116" s="12"/>
      <c r="O3116" t="s">
        <v>2807</v>
      </c>
    </row>
    <row r="3117" spans="1:15" ht="6.75" customHeight="1" thickTop="1" x14ac:dyDescent="0.2">
      <c r="O3117" t="s">
        <v>2807</v>
      </c>
    </row>
    <row r="3118" spans="1:15" ht="24.75" customHeight="1" x14ac:dyDescent="0.2">
      <c r="C3118" s="487" t="s">
        <v>284</v>
      </c>
      <c r="D3118" s="488"/>
      <c r="E3118" s="489" t="s">
        <v>285</v>
      </c>
      <c r="F3118" s="487"/>
      <c r="G3118" s="490" t="s">
        <v>286</v>
      </c>
      <c r="H3118" s="491"/>
      <c r="I3118" s="20" t="s">
        <v>287</v>
      </c>
      <c r="J3118" s="21"/>
      <c r="K3118" s="459" t="s">
        <v>288</v>
      </c>
      <c r="O3118" t="s">
        <v>2807</v>
      </c>
    </row>
    <row r="3119" spans="1:15" ht="15.75" thickBot="1" x14ac:dyDescent="0.3">
      <c r="A3119" s="90"/>
      <c r="B3119" s="24"/>
      <c r="C3119" s="16">
        <v>100</v>
      </c>
      <c r="D3119" s="7" t="s">
        <v>179</v>
      </c>
      <c r="E3119" s="37">
        <f>G3119*C3115</f>
        <v>0</v>
      </c>
      <c r="F3119" s="3" t="s">
        <v>179</v>
      </c>
      <c r="G3119" s="36">
        <v>0</v>
      </c>
      <c r="H3119" s="3" t="s">
        <v>179</v>
      </c>
      <c r="I3119" s="23">
        <f>E3119*C3116</f>
        <v>0</v>
      </c>
      <c r="J3119" s="10" t="s">
        <v>61</v>
      </c>
      <c r="K3119" s="15">
        <f t="shared" ref="K3119:K3136" si="94">I3119/C3119</f>
        <v>0</v>
      </c>
      <c r="O3119" t="s">
        <v>2807</v>
      </c>
    </row>
    <row r="3120" spans="1:15" ht="16.5" thickTop="1" thickBot="1" x14ac:dyDescent="0.3">
      <c r="B3120" s="273" t="s">
        <v>2896</v>
      </c>
      <c r="C3120" s="16">
        <v>1000</v>
      </c>
      <c r="D3120" s="7" t="s">
        <v>179</v>
      </c>
      <c r="E3120" s="37">
        <f>G3120*C3115</f>
        <v>500</v>
      </c>
      <c r="F3120" s="3" t="s">
        <v>179</v>
      </c>
      <c r="G3120" s="36">
        <v>50</v>
      </c>
      <c r="H3120" s="3" t="s">
        <v>179</v>
      </c>
      <c r="I3120" s="23">
        <f>E3120*C3116</f>
        <v>25000</v>
      </c>
      <c r="J3120" s="10" t="s">
        <v>61</v>
      </c>
      <c r="K3120" s="15">
        <f t="shared" si="94"/>
        <v>25</v>
      </c>
      <c r="O3120" t="s">
        <v>2807</v>
      </c>
    </row>
    <row r="3121" spans="1:15" ht="16.5" thickTop="1" thickBot="1" x14ac:dyDescent="0.3">
      <c r="A3121" s="235"/>
      <c r="B3121" s="258"/>
      <c r="C3121" s="16">
        <v>100</v>
      </c>
      <c r="D3121" s="7" t="s">
        <v>179</v>
      </c>
      <c r="E3121" s="37">
        <f>G3121*C3115</f>
        <v>2</v>
      </c>
      <c r="F3121" s="3" t="s">
        <v>179</v>
      </c>
      <c r="G3121" s="36">
        <v>0.2</v>
      </c>
      <c r="H3121" s="3" t="s">
        <v>179</v>
      </c>
      <c r="I3121" s="23">
        <f>E3121*C3116</f>
        <v>100</v>
      </c>
      <c r="J3121" s="10" t="s">
        <v>61</v>
      </c>
      <c r="K3121" s="15">
        <f t="shared" si="94"/>
        <v>1</v>
      </c>
      <c r="L3121" s="316">
        <f>SUM(G3121,G3122,G3123,G3126)</f>
        <v>0.90000000000000013</v>
      </c>
      <c r="M3121" s="24" t="s">
        <v>3332</v>
      </c>
      <c r="O3121" t="s">
        <v>2807</v>
      </c>
    </row>
    <row r="3122" spans="1:15" ht="16.5" thickTop="1" thickBot="1" x14ac:dyDescent="0.3">
      <c r="A3122" s="235"/>
      <c r="B3122" s="258"/>
      <c r="C3122" s="16">
        <v>100</v>
      </c>
      <c r="D3122" s="7" t="s">
        <v>179</v>
      </c>
      <c r="E3122" s="37">
        <f>G3122*C3115</f>
        <v>2</v>
      </c>
      <c r="F3122" s="3" t="s">
        <v>179</v>
      </c>
      <c r="G3122" s="36">
        <v>0.2</v>
      </c>
      <c r="H3122" s="3" t="s">
        <v>179</v>
      </c>
      <c r="I3122" s="23">
        <f>E3122*C3116</f>
        <v>100</v>
      </c>
      <c r="J3122" s="10" t="s">
        <v>61</v>
      </c>
      <c r="K3122" s="15">
        <f t="shared" si="94"/>
        <v>1</v>
      </c>
      <c r="L3122" s="316">
        <f>SUM(G3124,G3125,G3127)</f>
        <v>0.89999999999999991</v>
      </c>
      <c r="M3122" s="24" t="s">
        <v>3333</v>
      </c>
      <c r="O3122" t="s">
        <v>2807</v>
      </c>
    </row>
    <row r="3123" spans="1:15" ht="16.5" thickTop="1" thickBot="1" x14ac:dyDescent="0.3">
      <c r="A3123" s="235"/>
      <c r="B3123" s="258"/>
      <c r="C3123" s="16">
        <v>100</v>
      </c>
      <c r="D3123" s="7" t="s">
        <v>179</v>
      </c>
      <c r="E3123" s="37">
        <f>G3123*C3115</f>
        <v>2</v>
      </c>
      <c r="F3123" s="3" t="s">
        <v>179</v>
      </c>
      <c r="G3123" s="36">
        <v>0.2</v>
      </c>
      <c r="H3123" s="3" t="s">
        <v>179</v>
      </c>
      <c r="I3123" s="23">
        <f>E3123*C3116</f>
        <v>100</v>
      </c>
      <c r="J3123" s="10" t="s">
        <v>61</v>
      </c>
      <c r="K3123" s="15">
        <f t="shared" si="94"/>
        <v>1</v>
      </c>
      <c r="L3123" s="45"/>
      <c r="O3123" t="s">
        <v>2807</v>
      </c>
    </row>
    <row r="3124" spans="1:15" ht="16.5" thickTop="1" thickBot="1" x14ac:dyDescent="0.3">
      <c r="A3124" s="235"/>
      <c r="B3124" s="258"/>
      <c r="C3124" s="16">
        <v>100</v>
      </c>
      <c r="D3124" s="7" t="s">
        <v>179</v>
      </c>
      <c r="E3124" s="37">
        <f>G3124*C3115</f>
        <v>3</v>
      </c>
      <c r="F3124" s="3" t="s">
        <v>179</v>
      </c>
      <c r="G3124" s="36">
        <v>0.3</v>
      </c>
      <c r="H3124" s="3" t="s">
        <v>179</v>
      </c>
      <c r="I3124" s="23">
        <f>E3124*C3116</f>
        <v>150</v>
      </c>
      <c r="J3124" s="10" t="s">
        <v>61</v>
      </c>
      <c r="K3124" s="15">
        <f t="shared" si="94"/>
        <v>1.5</v>
      </c>
      <c r="L3124" s="45"/>
      <c r="O3124" t="s">
        <v>2807</v>
      </c>
    </row>
    <row r="3125" spans="1:15" ht="16.5" thickTop="1" thickBot="1" x14ac:dyDescent="0.3">
      <c r="A3125" s="235"/>
      <c r="B3125" s="258"/>
      <c r="C3125" s="16">
        <v>100</v>
      </c>
      <c r="D3125" s="7" t="s">
        <v>179</v>
      </c>
      <c r="E3125" s="37">
        <f>G3125*C3115</f>
        <v>3</v>
      </c>
      <c r="F3125" s="3" t="s">
        <v>179</v>
      </c>
      <c r="G3125" s="36">
        <v>0.3</v>
      </c>
      <c r="H3125" s="3" t="s">
        <v>179</v>
      </c>
      <c r="I3125" s="23">
        <f>E3125*C3116</f>
        <v>150</v>
      </c>
      <c r="J3125" s="10" t="s">
        <v>61</v>
      </c>
      <c r="K3125" s="15">
        <f t="shared" si="94"/>
        <v>1.5</v>
      </c>
      <c r="L3125" s="45"/>
      <c r="O3125" t="s">
        <v>2807</v>
      </c>
    </row>
    <row r="3126" spans="1:15" ht="16.5" thickTop="1" thickBot="1" x14ac:dyDescent="0.3">
      <c r="A3126" s="235"/>
      <c r="B3126" s="258"/>
      <c r="C3126" s="16">
        <v>100</v>
      </c>
      <c r="D3126" s="7" t="s">
        <v>179</v>
      </c>
      <c r="E3126" s="37">
        <f>G3126*C3115</f>
        <v>3</v>
      </c>
      <c r="F3126" s="3" t="s">
        <v>179</v>
      </c>
      <c r="G3126" s="36">
        <v>0.3</v>
      </c>
      <c r="H3126" s="3" t="s">
        <v>179</v>
      </c>
      <c r="I3126" s="23">
        <f>E3126*C3116</f>
        <v>150</v>
      </c>
      <c r="J3126" s="10" t="s">
        <v>61</v>
      </c>
      <c r="K3126" s="15">
        <f t="shared" si="94"/>
        <v>1.5</v>
      </c>
      <c r="L3126" s="45"/>
      <c r="O3126" t="s">
        <v>2807</v>
      </c>
    </row>
    <row r="3127" spans="1:15" ht="16.5" thickTop="1" thickBot="1" x14ac:dyDescent="0.3">
      <c r="A3127" s="235"/>
      <c r="B3127" s="258"/>
      <c r="C3127" s="16">
        <v>100</v>
      </c>
      <c r="D3127" s="7" t="s">
        <v>179</v>
      </c>
      <c r="E3127" s="37">
        <f>G3127*C3115</f>
        <v>3</v>
      </c>
      <c r="F3127" s="3" t="s">
        <v>179</v>
      </c>
      <c r="G3127" s="36">
        <v>0.3</v>
      </c>
      <c r="H3127" s="3" t="s">
        <v>179</v>
      </c>
      <c r="I3127" s="23">
        <f>E3127*C3116</f>
        <v>150</v>
      </c>
      <c r="J3127" s="10" t="s">
        <v>61</v>
      </c>
      <c r="K3127" s="15">
        <f t="shared" si="94"/>
        <v>1.5</v>
      </c>
      <c r="L3127" s="45"/>
      <c r="O3127" t="s">
        <v>2807</v>
      </c>
    </row>
    <row r="3128" spans="1:15" ht="16.5" thickTop="1" thickBot="1" x14ac:dyDescent="0.3">
      <c r="A3128" s="235"/>
      <c r="B3128" s="258"/>
      <c r="C3128" s="16">
        <v>100</v>
      </c>
      <c r="D3128" s="7" t="s">
        <v>179</v>
      </c>
      <c r="E3128" s="37">
        <f>G3128*C3115</f>
        <v>0</v>
      </c>
      <c r="F3128" s="3" t="s">
        <v>179</v>
      </c>
      <c r="G3128" s="36"/>
      <c r="H3128" s="3" t="s">
        <v>179</v>
      </c>
      <c r="I3128" s="23">
        <f>E3128*C3116</f>
        <v>0</v>
      </c>
      <c r="J3128" s="10" t="s">
        <v>61</v>
      </c>
      <c r="K3128" s="15">
        <f t="shared" si="94"/>
        <v>0</v>
      </c>
      <c r="L3128" s="45"/>
      <c r="O3128" t="s">
        <v>2807</v>
      </c>
    </row>
    <row r="3129" spans="1:15" ht="16.5" thickTop="1" thickBot="1" x14ac:dyDescent="0.3">
      <c r="A3129" s="235"/>
      <c r="B3129" s="258"/>
      <c r="C3129" s="16">
        <v>100</v>
      </c>
      <c r="D3129" s="7" t="s">
        <v>179</v>
      </c>
      <c r="E3129" s="37">
        <f>G3129*C3115</f>
        <v>0</v>
      </c>
      <c r="F3129" s="3" t="s">
        <v>179</v>
      </c>
      <c r="G3129" s="36"/>
      <c r="H3129" s="3" t="s">
        <v>179</v>
      </c>
      <c r="I3129" s="23">
        <f>E3129*C3116</f>
        <v>0</v>
      </c>
      <c r="J3129" s="10" t="s">
        <v>61</v>
      </c>
      <c r="K3129" s="15">
        <f t="shared" si="94"/>
        <v>0</v>
      </c>
      <c r="L3129" s="45"/>
      <c r="O3129" t="s">
        <v>2807</v>
      </c>
    </row>
    <row r="3130" spans="1:15" ht="16.5" thickTop="1" thickBot="1" x14ac:dyDescent="0.3">
      <c r="A3130" s="235"/>
      <c r="B3130" s="258"/>
      <c r="C3130" s="16">
        <v>100</v>
      </c>
      <c r="D3130" s="7" t="s">
        <v>179</v>
      </c>
      <c r="E3130" s="37">
        <f>G3130*C3115</f>
        <v>0</v>
      </c>
      <c r="F3130" s="3" t="s">
        <v>179</v>
      </c>
      <c r="G3130" s="36"/>
      <c r="H3130" s="3" t="s">
        <v>179</v>
      </c>
      <c r="I3130" s="23">
        <f>E3130*C3116</f>
        <v>0</v>
      </c>
      <c r="J3130" s="10" t="s">
        <v>61</v>
      </c>
      <c r="K3130" s="15">
        <f t="shared" si="94"/>
        <v>0</v>
      </c>
      <c r="L3130" s="45"/>
      <c r="O3130" t="s">
        <v>2807</v>
      </c>
    </row>
    <row r="3131" spans="1:15" ht="16.5" thickTop="1" thickBot="1" x14ac:dyDescent="0.3">
      <c r="A3131" s="235"/>
      <c r="B3131" s="258"/>
      <c r="C3131" s="16">
        <v>100</v>
      </c>
      <c r="D3131" s="7" t="s">
        <v>179</v>
      </c>
      <c r="E3131" s="37">
        <f>G3131*C3115</f>
        <v>0</v>
      </c>
      <c r="F3131" s="3" t="s">
        <v>179</v>
      </c>
      <c r="G3131" s="36"/>
      <c r="H3131" s="3" t="s">
        <v>179</v>
      </c>
      <c r="I3131" s="23">
        <f>E3131*C3116</f>
        <v>0</v>
      </c>
      <c r="J3131" s="10" t="s">
        <v>61</v>
      </c>
      <c r="K3131" s="15">
        <f t="shared" si="94"/>
        <v>0</v>
      </c>
      <c r="L3131" s="45"/>
      <c r="O3131" t="s">
        <v>2807</v>
      </c>
    </row>
    <row r="3132" spans="1:15" ht="16.5" thickTop="1" thickBot="1" x14ac:dyDescent="0.3">
      <c r="A3132" s="235"/>
      <c r="B3132" s="258"/>
      <c r="C3132" s="16">
        <v>100</v>
      </c>
      <c r="D3132" s="7" t="s">
        <v>179</v>
      </c>
      <c r="E3132" s="37">
        <f>G3132*C3115</f>
        <v>0</v>
      </c>
      <c r="F3132" s="3" t="s">
        <v>179</v>
      </c>
      <c r="G3132" s="36"/>
      <c r="H3132" s="3" t="s">
        <v>179</v>
      </c>
      <c r="I3132" s="23">
        <f>E3132*C3116</f>
        <v>0</v>
      </c>
      <c r="J3132" s="10" t="s">
        <v>61</v>
      </c>
      <c r="K3132" s="15">
        <f t="shared" si="94"/>
        <v>0</v>
      </c>
      <c r="L3132" s="45"/>
      <c r="O3132" t="s">
        <v>2807</v>
      </c>
    </row>
    <row r="3133" spans="1:15" ht="16.5" thickTop="1" thickBot="1" x14ac:dyDescent="0.3">
      <c r="A3133" s="235"/>
      <c r="B3133" s="258"/>
      <c r="C3133" s="16">
        <v>100</v>
      </c>
      <c r="D3133" s="7" t="s">
        <v>179</v>
      </c>
      <c r="E3133" s="37">
        <f>G3133*C3115</f>
        <v>0</v>
      </c>
      <c r="F3133" s="3" t="s">
        <v>179</v>
      </c>
      <c r="G3133" s="36"/>
      <c r="H3133" s="3" t="s">
        <v>179</v>
      </c>
      <c r="I3133" s="23">
        <f>E3133*C3116</f>
        <v>0</v>
      </c>
      <c r="J3133" s="10" t="s">
        <v>61</v>
      </c>
      <c r="K3133" s="15">
        <f t="shared" si="94"/>
        <v>0</v>
      </c>
      <c r="L3133" s="45"/>
      <c r="O3133" t="s">
        <v>2807</v>
      </c>
    </row>
    <row r="3134" spans="1:15" ht="16.5" thickTop="1" thickBot="1" x14ac:dyDescent="0.3">
      <c r="A3134" s="235"/>
      <c r="B3134" s="258"/>
      <c r="C3134" s="16">
        <v>100</v>
      </c>
      <c r="D3134" s="7" t="s">
        <v>179</v>
      </c>
      <c r="E3134" s="37">
        <f>G3134*C3115</f>
        <v>0</v>
      </c>
      <c r="F3134" s="3" t="s">
        <v>179</v>
      </c>
      <c r="G3134" s="36"/>
      <c r="H3134" s="3" t="s">
        <v>179</v>
      </c>
      <c r="I3134" s="23">
        <f>E3134*C3116</f>
        <v>0</v>
      </c>
      <c r="J3134" s="10" t="s">
        <v>61</v>
      </c>
      <c r="K3134" s="15">
        <f t="shared" si="94"/>
        <v>0</v>
      </c>
      <c r="L3134" s="45"/>
      <c r="O3134" t="s">
        <v>2807</v>
      </c>
    </row>
    <row r="3135" spans="1:15" ht="16.5" thickTop="1" thickBot="1" x14ac:dyDescent="0.3">
      <c r="A3135" s="235"/>
      <c r="B3135" s="258"/>
      <c r="C3135" s="16">
        <v>100</v>
      </c>
      <c r="D3135" s="7" t="s">
        <v>179</v>
      </c>
      <c r="E3135" s="37">
        <f>G3135*C3115</f>
        <v>0</v>
      </c>
      <c r="F3135" s="3" t="s">
        <v>179</v>
      </c>
      <c r="G3135" s="36"/>
      <c r="H3135" s="3" t="s">
        <v>179</v>
      </c>
      <c r="I3135" s="23">
        <f>E3135*C3116</f>
        <v>0</v>
      </c>
      <c r="J3135" s="10" t="s">
        <v>61</v>
      </c>
      <c r="K3135" s="15">
        <f t="shared" si="94"/>
        <v>0</v>
      </c>
      <c r="L3135" s="45"/>
      <c r="O3135" t="s">
        <v>2807</v>
      </c>
    </row>
    <row r="3136" spans="1:15" ht="16.5" thickTop="1" thickBot="1" x14ac:dyDescent="0.3">
      <c r="A3136" s="235"/>
      <c r="B3136" s="258"/>
      <c r="C3136" s="16">
        <v>100</v>
      </c>
      <c r="D3136" s="7" t="s">
        <v>179</v>
      </c>
      <c r="E3136" s="37">
        <f>G3136*C3115</f>
        <v>0</v>
      </c>
      <c r="F3136" s="3" t="s">
        <v>179</v>
      </c>
      <c r="G3136" s="36"/>
      <c r="H3136" s="3" t="s">
        <v>179</v>
      </c>
      <c r="I3136" s="23">
        <f>E3136*C3116</f>
        <v>0</v>
      </c>
      <c r="J3136" s="10" t="s">
        <v>61</v>
      </c>
      <c r="K3136" s="15">
        <f t="shared" si="94"/>
        <v>0</v>
      </c>
      <c r="L3136" s="45"/>
      <c r="O3136" t="s">
        <v>2807</v>
      </c>
    </row>
    <row r="3137" spans="1:15" ht="15.75" thickTop="1" x14ac:dyDescent="0.25">
      <c r="B3137" t="s">
        <v>180</v>
      </c>
      <c r="D3137" s="7"/>
      <c r="E3137" s="7"/>
      <c r="F3137" s="7"/>
      <c r="G3137" s="315">
        <f>SUM(G3121:G3136)</f>
        <v>1.8000000000000003</v>
      </c>
      <c r="H3137" s="7"/>
      <c r="I3137" s="31"/>
      <c r="J3137" s="6"/>
      <c r="K3137" s="8">
        <f>C3116-SUM(K3119:K3136)</f>
        <v>16</v>
      </c>
      <c r="O3137" t="s">
        <v>2807</v>
      </c>
    </row>
    <row r="3138" spans="1:15" ht="6" customHeight="1" thickBot="1" x14ac:dyDescent="0.25">
      <c r="A3138" s="13"/>
      <c r="B3138" s="13"/>
      <c r="C3138" s="13"/>
      <c r="D3138" s="13"/>
      <c r="E3138" s="13"/>
      <c r="F3138" s="13"/>
      <c r="G3138" s="13"/>
      <c r="H3138" s="13"/>
      <c r="I3138" s="13"/>
      <c r="J3138" s="13"/>
      <c r="K3138" s="13"/>
      <c r="L3138" s="13"/>
      <c r="O3138" t="s">
        <v>2807</v>
      </c>
    </row>
  </sheetData>
  <protectedRanges>
    <protectedRange sqref="A24:A31 A22 B22:F31 B670 G24:K31 B589 A593:B595 B599 A603:B605 B609 A613:B615 B640 B650 B660 L23:L31 A1291:A1297 A1289 B1289:F1297 G1291:K1297 M1289:Q1289 A1343:A1349 A1341 B1341:F1345 G1343:K1349 M1341:Q1341 B1349:F1349 B1346:B1348 D1346:F1348 A1353:A1359 A1351 B1351:F1359 G1353:K1359 M1351:M1359 L1352:L1359 A1374:A1380 A1372 B1372:F1376 G1374:K1376 M1372:Q1372 G1379:K1380 H1377:K1378 B1380:F1380 B1377:B1379 D1377:F1379 A1384:A1390 A1382 B1382:F1386 G1384:K1386 M1382:M1390 L1383:L1390 G1389:K1390 H1387:K1388 B1390:F1390 B1387:B1389 D1387:F1389 B1393 A1405:A1411 A1403 B1403:F1407 G1405:K1407 M1403:M1411 L1404:L1411 G1410:K1411 H1408:K1409 B1411:F1411 B1408:B1410 D1408:F1410 A1415:A1421 A1413 B1413:F1417 G1415:K1417 M1413:Q1413 G1420:K1421 H1418:K1419 B1421:F1421 B1418:B1420 D1418:F1420 A1425:A1431 A1423 B1423:F1427 G1425:K1427 M1423:Q1423 G1430:K1431 H1428:K1429 B1431:F1431 B1428:B1430 D1428:F1430 A1435:A1441 A1433 B1433:F1437 G1435:K1437 M1433:M1441 L1434:L1441 G1440:K1441 H1438:K1439 B1441:F1441 B1438:B1440 D1438:F1440 A1445:A1451 A1443 B1443:F1447 G1445:K1447 M1443:M1451 L1444:L1451 G1450:K1451 H1448:K1449 B1451:F1451 B1448:B1450 D1448:F1450 A1467:A1473 A1465 B1465:F1469 G1467:K1469 M1465:Q1473 L1466:L1473 G1472:K1473 H1470:K1471 B1473:F1473 B1470:B1472 D1470:F1472 C1476 C1485 A1495:A1501 A1493 B1493:F1497 G1495:K1497 M1493:Q1501 L1494:L1501 G1500:K1501 H1498:K1499 B1501:F1501 B1498:B1500 D1498:F1500 A1505:A1511 A1503 B1503:F1507 G1505:K1507 M1503:Q1511 L1504:L1511 G1510:K1511 H1508:K1509 B1511:F1511 D1508:F1510 A1515:A1521 A1513 B1513:F1517 G1515:K1517 M1513:Q1521 L1514:L1521 G1520:K1521 H1518:K1519 B1521:F1521 B1518:B1520 D1518:F1520 B1508:B1510 A1525:A1527 A1523 B1523:F1527 G1525:K1527 M1523:Q1523 G1530:K1531 H1528:K1529 D1528:F1530 A1535:A1537 A1533 B1533:F1537 G1535:K1537 M1533:M1541 L1534:L1541 G1540:K1541 H1538:K1539 D1538:F1540 A1545:A1551 A1543 B1543:F1547 G1545:K1547 M1543:M1551 L1544:L1551 G1550:K1551 H1548:K1549 B1551:F1551 B1548:B1550 D1548:F1550 A1555:A1557 A1553 B1553:F1557 G1555:K1557 M1553:M1561 L1554:L1561 G1560:K1561 H1558:K1559 D1558:F1560 A1561:F1561 A1565:A1567 A1563 B1563:F1567 G1565:K1567 M1563:Q1563 G1570:K1571 H1568:K1569 D1568:F1570 A1571:F1571 A1568:B1570 A1575:A1577 A1573 B1573:F1577 G1575:K1577 M1573 G1580:K1581 H1578:K1579 D1578:F1580 A1581:F1581 A1578:B1580 A1585:A1587 A1583 B1583:F1587 G1585:K1587 M1583:M1591 L1584:L1591 G1590:K1591 H1588:K1589 D1588:F1590 A1605:A1607 A1603 B1603:F1607 G1605:K1607 M1603:Q1603 H1608:K1609 D1608:F1610 A1611:F1611 A1608:B1610 G1610:K1611 A1531:F1531 A1541:F1541 A1591:F1591 G1620 G1640 G1600 B1644 A1648:B1650 G1650 B1654 A1658:B1660 G1660 B1664 A1668:B1670 G1670 G1757 M22:Q31 L1290:M1297 O1290:Q1297 N1290:N1298 L1342:M1349 O1342:Q1349 O1351:Q1359 N1342:N1360 L1373:M1380 O1373:Q1380 O1382:Q1390 O1403:Q1411 N1373:N1412 L1414:M1421 O1414:Q1421 N1414:N1422 L1424:M1431 O1424:Q1431 O1433:Q1441 O1443:Q1451 N1424:N1452 L1604:M1611 O1604:Q1611 N1604:N1612 L1564:M1571 O1564:Q1571 N1564:N1572 L1524:M1531 O1524:Q1531 O1533:Q1541 N1524:N1542 L1574:M1581 O1583:Q1591 N1583:N1592 O1543:Q1551 O1553:Q1561 O1573:Q1581 G1785 G1795 G1630 S1465:IV1473 S1493:IV1501 S1503:IV1511 S1513:IV1521 S22:IV31 S1289:IV1297 S1341:IV1349 S1351:IV1359 S1372:IV1380 S1382:IV1390 S1403:IV1411 S1413:IV1421 S1423:IV1431 S1433:IV1441 S1443:IV1451 S1603:IV1611 S1563:IV1571 S1523:IV1531 S1533:IV1541 S1583:IV1591 S1543:IV1551 S1553:IV1561 S1573:IV1581 B2306 A2310:B2312 G2312 B2316 G2322 A2320:B2322 B2326 G2332 A2330:B2332 B2336 G2342 A2340:B2342 B2346 G2352 A2350:B2352 B2406 G2412 A2410:B2412 B2356 G2362 A2360:B2362 B2366 G2372 A2370:B2372 B2376 G2382 A2380:B2382 B2386 G2392 A2390:B2392 B2396 G2402 A2400:B2402 B2501 G2507 A2505:B2507 B2511 G2517 A2515:B2517 B2521 G2527 A2525:B2527 B2549 G2555 A2555:B2555 B2559 G2565 A2565:B2565 B2569 G2575 A2575:B2575 B2588 G2594 A2594:B2594 B2598 G2604 A2604:B2604 B2608 G2614 A2614:B2614 B2618 G2624 A2624:B2624 B2639 G2645 A2645:B2645 B2649 G2655 A2655:B2655 B2673 G2679 A2679:B2679" name="mix2"/>
    <protectedRange sqref="C1684 C1693 C1702 C1711 C1721 C1731 C1741 C1761 C1770 C1779 C1789 C1833" name="mix2_1"/>
    <protectedRange sqref="G1688:G1689 G1697:G1698 G1715:G1717 G1706:G1707 G1725:G1727 G1735:G1737 G1745:G1747 G1774:G1775 G1765:G1766 G1837:G1838" name="mix2_2"/>
    <protectedRange sqref="B1684 M1683:Q1683 A1685:K1687 D1684:F1684 A1690:K1690 B1693 M1692:Q1699 A1694:K1696 D1693:F1693 A1699:K1699 B1702 M1701:Q1708 A1703:K1705 D1702:F1702 A1708:K1708 L1693:L1699 D1715:F1717 B1711 M1710:Q1710 A1712:K1714 D1711:F1711 A1718:K1718 H1715:K1717 H1688:K1689 D1688:F1689 H1697:K1698 D1697:F1698 H1706:K1707 D1706:F1707 L1702:L1708 L1721:L1728 D1725:F1727 A1720:F1720 M1720:M1728 A1722:K1724 D1721:F1721 A1728:K1728 H1725:K1727 D1735:F1737 A1730:F1730 M1730:Q1730 A1732:K1734 D1731:F1731 A1738:K1738 H1735:K1737 L1741:L1748 D1745:F1747 A1740:F1740 M1740:Q1748 A1742:K1744 D1741:F1741 A1748:K1748 H1745:K1747 D1755:F1757 A1750:F1750 M1750:Q1750 A1752:K1754 D1751:F1751 A1758:K1758 H1755:K1757 L1731:M1738 O1731:Q1738 N1731:N1739 L1711:M1718 O1711:Q1718 O1720:Q1728 N1711:N1729 L1684:M1690 O1684:Q1690 N1684:N1691 L1751:M1758 O1751:Q1758 N1751:N1759 B1761 M1760:Q1767 A1762:K1764 D1761:F1761 A1767:K1767 H1765:K1766 D1765:F1766 L1761:L1767 B1770 M1769:Q1776 A1771:K1773 D1770:F1770 A1776:K1776 H1774:K1775 D1774:F1775 L1770:L1776 D1783:F1785 A1778:F1778 M1778:Q1778 A1780:K1782 D1779:F1779 A1786:K1786 H1783:K1785 L1779:M1786 O1779:Q1786 N1779:N1787 D1793:F1795 A1788:F1788 M1788:Q1788 A1790:K1792 D1789:F1789 A1796:K1796 H1793:K1795 L1789:M1796 O1789:Q1796 N1789:N1797 A1832:F1832 M1832:Q1839 A1834:K1836 D1833:F1833 A1839:K1839 L1833:L1839 H1837:K1838 D1837:F1838 S1692:IV1699 S1701:IV1708 S1740:IV1748 S1730:IV1738 S1710:IV1718 S1720:IV1728 S1683:IV1690 S1750:IV1758 S1760:IV1767 S1769:IV1776 S1778:IV1786 S1788:IV1796 S1832:IV1839 A1760 C1760:F1760 A1769 C1769:F1769 A1710 C1710:F1710 B1721 A1701 C1701:F1701 A1692 C1692:F1692 A1683 C1683:F1683" name="mix2_6"/>
    <protectedRange sqref="B1751 B1833 B1789 B1779 B1731 B1741" name="mix2_7_1"/>
    <protectedRange sqref="A1688:B1689 A1697:B1698 A1715:B1717 A1706:B1707 A1725:B1727 A1735:B1737 A1745:B1747 A1755:B1757 A1765:B1766 A1774:B1775 A1783:B1785 A1795:B1795 A1837:B1838" name="mix2_7_3"/>
  </protectedRanges>
  <autoFilter ref="N1:N2647"/>
  <mergeCells count="357">
    <mergeCell ref="C3100:D3100"/>
    <mergeCell ref="E3100:F3100"/>
    <mergeCell ref="G3100:H3100"/>
    <mergeCell ref="C3038:D3038"/>
    <mergeCell ref="E3038:F3038"/>
    <mergeCell ref="G3038:H3038"/>
    <mergeCell ref="C3048:D3048"/>
    <mergeCell ref="E3048:F3048"/>
    <mergeCell ref="G3048:H3048"/>
    <mergeCell ref="C3058:D3058"/>
    <mergeCell ref="E3058:F3058"/>
    <mergeCell ref="G3058:H3058"/>
    <mergeCell ref="C3086:D3086"/>
    <mergeCell ref="E3086:F3086"/>
    <mergeCell ref="G3086:H3086"/>
    <mergeCell ref="C3018:D3018"/>
    <mergeCell ref="E3018:F3018"/>
    <mergeCell ref="G3018:H3018"/>
    <mergeCell ref="C3028:D3028"/>
    <mergeCell ref="E3028:F3028"/>
    <mergeCell ref="G3028:H3028"/>
    <mergeCell ref="C3068:D3068"/>
    <mergeCell ref="E3068:F3068"/>
    <mergeCell ref="G3068:H3068"/>
    <mergeCell ref="C3005:D3005"/>
    <mergeCell ref="E3005:F3005"/>
    <mergeCell ref="G3005:H3005"/>
    <mergeCell ref="C2951:D2951"/>
    <mergeCell ref="E2951:F2951"/>
    <mergeCell ref="G2951:H2951"/>
    <mergeCell ref="C2972:D2972"/>
    <mergeCell ref="E2972:F2972"/>
    <mergeCell ref="G2972:H2972"/>
    <mergeCell ref="C2989:D2989"/>
    <mergeCell ref="E2989:F2989"/>
    <mergeCell ref="G2989:H2989"/>
    <mergeCell ref="C2829:D2829"/>
    <mergeCell ref="E2829:F2829"/>
    <mergeCell ref="G2829:H2829"/>
    <mergeCell ref="C2862:D2862"/>
    <mergeCell ref="E2862:F2862"/>
    <mergeCell ref="G2862:H2862"/>
    <mergeCell ref="C2818:D2818"/>
    <mergeCell ref="E2818:F2818"/>
    <mergeCell ref="G2818:H2818"/>
    <mergeCell ref="C2840:D2840"/>
    <mergeCell ref="E2840:F2840"/>
    <mergeCell ref="G2840:H2840"/>
    <mergeCell ref="C2851:D2851"/>
    <mergeCell ref="E2851:F2851"/>
    <mergeCell ref="G2851:H2851"/>
    <mergeCell ref="C2741:D2741"/>
    <mergeCell ref="E2741:F2741"/>
    <mergeCell ref="G2741:H2741"/>
    <mergeCell ref="C2752:D2752"/>
    <mergeCell ref="E2752:F2752"/>
    <mergeCell ref="G2752:H2752"/>
    <mergeCell ref="C2763:D2763"/>
    <mergeCell ref="E2763:F2763"/>
    <mergeCell ref="G2763:H2763"/>
    <mergeCell ref="C2730:D2730"/>
    <mergeCell ref="E2730:F2730"/>
    <mergeCell ref="G2730:H2730"/>
    <mergeCell ref="C2662:D2662"/>
    <mergeCell ref="E2662:F2662"/>
    <mergeCell ref="G2662:H2662"/>
    <mergeCell ref="C2676:D2676"/>
    <mergeCell ref="E2676:F2676"/>
    <mergeCell ref="G2676:H2676"/>
    <mergeCell ref="C2686:D2686"/>
    <mergeCell ref="E2686:F2686"/>
    <mergeCell ref="G2686:H2686"/>
    <mergeCell ref="C2697:D2697"/>
    <mergeCell ref="E2697:F2697"/>
    <mergeCell ref="G2697:H2697"/>
    <mergeCell ref="C2708:D2708"/>
    <mergeCell ref="E2708:F2708"/>
    <mergeCell ref="G2708:H2708"/>
    <mergeCell ref="C2719:D2719"/>
    <mergeCell ref="E2719:F2719"/>
    <mergeCell ref="G2719:H2719"/>
    <mergeCell ref="C2194:D2194"/>
    <mergeCell ref="E2194:F2194"/>
    <mergeCell ref="G2194:H2194"/>
    <mergeCell ref="C2486:D2486"/>
    <mergeCell ref="E2486:F2486"/>
    <mergeCell ref="G2486:H2486"/>
    <mergeCell ref="C2147:D2147"/>
    <mergeCell ref="E2147:F2147"/>
    <mergeCell ref="G2147:H2147"/>
    <mergeCell ref="C2171:D2171"/>
    <mergeCell ref="E2171:F2171"/>
    <mergeCell ref="G2171:H2171"/>
    <mergeCell ref="C2263:D2263"/>
    <mergeCell ref="E2263:F2263"/>
    <mergeCell ref="G2263:H2263"/>
    <mergeCell ref="C2028:D2028"/>
    <mergeCell ref="E2028:F2028"/>
    <mergeCell ref="G2028:H2028"/>
    <mergeCell ref="C1990:D1990"/>
    <mergeCell ref="E1990:F1990"/>
    <mergeCell ref="G1990:H1990"/>
    <mergeCell ref="C2053:D2053"/>
    <mergeCell ref="E2053:F2053"/>
    <mergeCell ref="G2053:H2053"/>
    <mergeCell ref="C2077:D2077"/>
    <mergeCell ref="E2077:F2077"/>
    <mergeCell ref="G2077:H2077"/>
    <mergeCell ref="C2101:D2101"/>
    <mergeCell ref="E2101:F2101"/>
    <mergeCell ref="G2101:H2101"/>
    <mergeCell ref="C2124:D2124"/>
    <mergeCell ref="E2124:F2124"/>
    <mergeCell ref="G2124:H2124"/>
    <mergeCell ref="C1967:D1967"/>
    <mergeCell ref="E1967:F1967"/>
    <mergeCell ref="G1967:H1967"/>
    <mergeCell ref="C1944:D1944"/>
    <mergeCell ref="E1944:F1944"/>
    <mergeCell ref="G1944:H1944"/>
    <mergeCell ref="C2014:D2014"/>
    <mergeCell ref="E2014:F2014"/>
    <mergeCell ref="G2014:H2014"/>
    <mergeCell ref="C1921:D1921"/>
    <mergeCell ref="E1921:F1921"/>
    <mergeCell ref="G1921:H1921"/>
    <mergeCell ref="C1865:D1865"/>
    <mergeCell ref="E1865:F1865"/>
    <mergeCell ref="G1865:H1865"/>
    <mergeCell ref="C1879:D1879"/>
    <mergeCell ref="E1879:F1879"/>
    <mergeCell ref="G1879:H1879"/>
    <mergeCell ref="C1889:D1889"/>
    <mergeCell ref="E1889:F1889"/>
    <mergeCell ref="G1889:H1889"/>
    <mergeCell ref="C1324:D1324"/>
    <mergeCell ref="E1324:F1324"/>
    <mergeCell ref="G1324:H1324"/>
    <mergeCell ref="C1274:D1274"/>
    <mergeCell ref="E1274:F1274"/>
    <mergeCell ref="G1274:H1274"/>
    <mergeCell ref="C1898:D1898"/>
    <mergeCell ref="E1898:F1898"/>
    <mergeCell ref="G1898:H1898"/>
    <mergeCell ref="C1479:D1479"/>
    <mergeCell ref="E1479:F1479"/>
    <mergeCell ref="G1479:H1479"/>
    <mergeCell ref="C1488:D1488"/>
    <mergeCell ref="E1488:F1488"/>
    <mergeCell ref="G1488:H1488"/>
    <mergeCell ref="C1822:D1822"/>
    <mergeCell ref="E1822:F1822"/>
    <mergeCell ref="G1822:H1822"/>
    <mergeCell ref="C1247:D1247"/>
    <mergeCell ref="E1247:F1247"/>
    <mergeCell ref="G1247:H1247"/>
    <mergeCell ref="C1265:D1265"/>
    <mergeCell ref="E1265:F1265"/>
    <mergeCell ref="G1265:H1265"/>
    <mergeCell ref="C1315:D1315"/>
    <mergeCell ref="E1315:F1315"/>
    <mergeCell ref="G1315:H1315"/>
    <mergeCell ref="E456:F456"/>
    <mergeCell ref="G456:H456"/>
    <mergeCell ref="C1154:D1154"/>
    <mergeCell ref="E1154:F1154"/>
    <mergeCell ref="G1154:H1154"/>
    <mergeCell ref="C1163:D1163"/>
    <mergeCell ref="E1163:F1163"/>
    <mergeCell ref="G1163:H1163"/>
    <mergeCell ref="C1136:D1136"/>
    <mergeCell ref="E1136:F1136"/>
    <mergeCell ref="G1136:H1136"/>
    <mergeCell ref="C1145:D1145"/>
    <mergeCell ref="E1145:F1145"/>
    <mergeCell ref="G1145:H1145"/>
    <mergeCell ref="C456:D456"/>
    <mergeCell ref="G505:H505"/>
    <mergeCell ref="C490:D490"/>
    <mergeCell ref="C471:D471"/>
    <mergeCell ref="E471:F471"/>
    <mergeCell ref="G471:H471"/>
    <mergeCell ref="C481:D481"/>
    <mergeCell ref="E481:F481"/>
    <mergeCell ref="G481:H481"/>
    <mergeCell ref="C983:D983"/>
    <mergeCell ref="C307:D307"/>
    <mergeCell ref="E307:F307"/>
    <mergeCell ref="G307:H307"/>
    <mergeCell ref="C317:D317"/>
    <mergeCell ref="E317:F317"/>
    <mergeCell ref="G317:H317"/>
    <mergeCell ref="C407:D407"/>
    <mergeCell ref="E407:F407"/>
    <mergeCell ref="G407:H407"/>
    <mergeCell ref="C327:D327"/>
    <mergeCell ref="E327:F327"/>
    <mergeCell ref="G327:H327"/>
    <mergeCell ref="C347:D347"/>
    <mergeCell ref="E347:F347"/>
    <mergeCell ref="G347:H347"/>
    <mergeCell ref="C337:D337"/>
    <mergeCell ref="E337:F337"/>
    <mergeCell ref="G337:H337"/>
    <mergeCell ref="C441:D441"/>
    <mergeCell ref="E441:F441"/>
    <mergeCell ref="G441:H441"/>
    <mergeCell ref="C380:D380"/>
    <mergeCell ref="E380:F380"/>
    <mergeCell ref="G380:H380"/>
    <mergeCell ref="C357:D357"/>
    <mergeCell ref="E357:F357"/>
    <mergeCell ref="G357:H357"/>
    <mergeCell ref="C367:D367"/>
    <mergeCell ref="E367:F367"/>
    <mergeCell ref="G367:H367"/>
    <mergeCell ref="C426:D426"/>
    <mergeCell ref="E426:F426"/>
    <mergeCell ref="G426:H426"/>
    <mergeCell ref="C417:D417"/>
    <mergeCell ref="E417:F417"/>
    <mergeCell ref="G417:H417"/>
    <mergeCell ref="C393:D393"/>
    <mergeCell ref="E393:F393"/>
    <mergeCell ref="G393:H393"/>
    <mergeCell ref="E983:F983"/>
    <mergeCell ref="G983:H983"/>
    <mergeCell ref="C836:D836"/>
    <mergeCell ref="E836:F836"/>
    <mergeCell ref="G836:H836"/>
    <mergeCell ref="C935:D935"/>
    <mergeCell ref="E935:F935"/>
    <mergeCell ref="G935:H935"/>
    <mergeCell ref="E490:F490"/>
    <mergeCell ref="G490:H490"/>
    <mergeCell ref="C505:D505"/>
    <mergeCell ref="E505:F505"/>
    <mergeCell ref="C849:D849"/>
    <mergeCell ref="E849:F849"/>
    <mergeCell ref="G849:H849"/>
    <mergeCell ref="G723:H723"/>
    <mergeCell ref="C723:D723"/>
    <mergeCell ref="E723:F723"/>
    <mergeCell ref="C992:D992"/>
    <mergeCell ref="E992:F992"/>
    <mergeCell ref="G992:H992"/>
    <mergeCell ref="C1001:D1001"/>
    <mergeCell ref="E1001:F1001"/>
    <mergeCell ref="G1001:H1001"/>
    <mergeCell ref="C1010:D1010"/>
    <mergeCell ref="E1010:F1010"/>
    <mergeCell ref="G1010:H1010"/>
    <mergeCell ref="C1037:D1037"/>
    <mergeCell ref="E1037:F1037"/>
    <mergeCell ref="G1037:H1037"/>
    <mergeCell ref="C1019:D1019"/>
    <mergeCell ref="E1019:F1019"/>
    <mergeCell ref="G1019:H1019"/>
    <mergeCell ref="C1028:D1028"/>
    <mergeCell ref="E1028:F1028"/>
    <mergeCell ref="G1028:H1028"/>
    <mergeCell ref="C1118:D1118"/>
    <mergeCell ref="E1118:F1118"/>
    <mergeCell ref="G1118:H1118"/>
    <mergeCell ref="C1127:D1127"/>
    <mergeCell ref="E1127:F1127"/>
    <mergeCell ref="G1127:H1127"/>
    <mergeCell ref="C1256:D1256"/>
    <mergeCell ref="E1256:F1256"/>
    <mergeCell ref="G1256:H1256"/>
    <mergeCell ref="C1229:D1229"/>
    <mergeCell ref="E1229:F1229"/>
    <mergeCell ref="G1229:H1229"/>
    <mergeCell ref="C1172:D1172"/>
    <mergeCell ref="E1172:F1172"/>
    <mergeCell ref="G1172:H1172"/>
    <mergeCell ref="C1181:D1181"/>
    <mergeCell ref="E1181:F1181"/>
    <mergeCell ref="G1181:H1181"/>
    <mergeCell ref="C1220:D1220"/>
    <mergeCell ref="E1220:F1220"/>
    <mergeCell ref="G1220:H1220"/>
    <mergeCell ref="C1238:D1238"/>
    <mergeCell ref="E1238:F1238"/>
    <mergeCell ref="G1238:H1238"/>
    <mergeCell ref="C2495:D2495"/>
    <mergeCell ref="E2495:F2495"/>
    <mergeCell ref="G2495:H2495"/>
    <mergeCell ref="C2217:D2217"/>
    <mergeCell ref="E2217:F2217"/>
    <mergeCell ref="G2217:H2217"/>
    <mergeCell ref="C2240:D2240"/>
    <mergeCell ref="E2240:F2240"/>
    <mergeCell ref="G2240:H2240"/>
    <mergeCell ref="C2461:D2461"/>
    <mergeCell ref="E2461:F2461"/>
    <mergeCell ref="G2461:H2461"/>
    <mergeCell ref="C2443:D2443"/>
    <mergeCell ref="E2443:F2443"/>
    <mergeCell ref="G2443:H2443"/>
    <mergeCell ref="C2452:D2452"/>
    <mergeCell ref="E2452:F2452"/>
    <mergeCell ref="G2452:H2452"/>
    <mergeCell ref="C2419:D2419"/>
    <mergeCell ref="E2419:F2419"/>
    <mergeCell ref="G2419:H2419"/>
    <mergeCell ref="C2286:D2286"/>
    <mergeCell ref="E2286:F2286"/>
    <mergeCell ref="G2286:H2286"/>
    <mergeCell ref="C2631:D2631"/>
    <mergeCell ref="E2631:F2631"/>
    <mergeCell ref="G2631:H2631"/>
    <mergeCell ref="C2534:D2534"/>
    <mergeCell ref="E2534:F2534"/>
    <mergeCell ref="G2534:H2534"/>
    <mergeCell ref="C2543:D2543"/>
    <mergeCell ref="E2543:F2543"/>
    <mergeCell ref="G2543:H2543"/>
    <mergeCell ref="C2582:D2582"/>
    <mergeCell ref="E2582:F2582"/>
    <mergeCell ref="G2582:H2582"/>
    <mergeCell ref="C2774:D2774"/>
    <mergeCell ref="E2774:F2774"/>
    <mergeCell ref="G2774:H2774"/>
    <mergeCell ref="C2807:D2807"/>
    <mergeCell ref="E2807:F2807"/>
    <mergeCell ref="G2807:H2807"/>
    <mergeCell ref="C2785:D2785"/>
    <mergeCell ref="E2785:F2785"/>
    <mergeCell ref="G2785:H2785"/>
    <mergeCell ref="C2796:D2796"/>
    <mergeCell ref="E2796:F2796"/>
    <mergeCell ref="G2796:H2796"/>
    <mergeCell ref="C3118:D3118"/>
    <mergeCell ref="E3118:F3118"/>
    <mergeCell ref="G3118:H3118"/>
    <mergeCell ref="C2873:D2873"/>
    <mergeCell ref="E2873:F2873"/>
    <mergeCell ref="G2873:H2873"/>
    <mergeCell ref="C2884:D2884"/>
    <mergeCell ref="E2884:F2884"/>
    <mergeCell ref="G2884:H2884"/>
    <mergeCell ref="C2906:D2906"/>
    <mergeCell ref="E2906:F2906"/>
    <mergeCell ref="G2906:H2906"/>
    <mergeCell ref="C2895:D2895"/>
    <mergeCell ref="E2895:F2895"/>
    <mergeCell ref="G2895:H2895"/>
    <mergeCell ref="C2928:D2928"/>
    <mergeCell ref="E2928:F2928"/>
    <mergeCell ref="G2928:H2928"/>
    <mergeCell ref="C2940:D2940"/>
    <mergeCell ref="E2940:F2940"/>
    <mergeCell ref="G2940:H2940"/>
    <mergeCell ref="C2917:D2917"/>
    <mergeCell ref="E2917:F2917"/>
    <mergeCell ref="G2917:H2917"/>
  </mergeCells>
  <phoneticPr fontId="0" type="noConversion"/>
  <conditionalFormatting sqref="B1644:B1649 J1643:K1643 I1647:K1650 O1674:Q1680 I1645:K1645 G1644:K1644 A1644:A1650 D1644:F1650 C1646:C1650 G1645:H1650 B1339 I1331:K1331 G1330:K1330 J1329:K1329 G1331:H1337 I1333:K1337 B1330:B1335 O1330:Q1337 D804:F809 B820 B813:C816 A813:A820 I814:K814 G813:K813 J812:K812 O758:Q760 I816:K818 G814:H818 C817:C818 D813:F818 B680:B685 A728:A730 O710:Q717 I694:K697 I713:K716 I711:K711 B710:B713 C710:F716 G711:H716 J709:K709 G710:K710 O701:Q707 I702:K702 G701:K701 J700:K700 I704:K706 G702:H706 C705:C706 D701:F706 B701:C704 A701:A707 A710:A716 B688 I681:K681 G680:K680 J679:K679 G681:H686 B630:B635 I683:K686 I562:K565 D425:H425 A414:C420 G157:H163 O126:Q133 G127:H133 I119:K123 G117:H123 I129:K133 O136:Q143 O146:Q153 O33:Q40 G147:H153 I139:K143 G137:H143 I149:K153 I95:K95 G4:H10 I6:K10 G146:K146 L23:Q30 O43:Q51 O54:Q61 I26:K30 G24:H30 G3:K3 I36:K40 G34:H40 I46:K51 G44:H51 O64:Q71 O74:Q81 G65:H71 I57:K61 G55:H61 I67:K71 O84:Q91 G85:H91 I77:K81 G75:H81 I106:K106 I87:K91 G84:K84 I97:K99 O94:Q102 O105:Q113 G94:K94 I108:K110 O156:Q163 G23:K23 G43:K43 G136:K136 G64:K64 G126:K126 G74:K74 G105:K105 G54:K54 G116:K116 I167:K167 A105:A113 A94:A102 O166:Q173 I159:K163 I179:K183 G156:K156 I177:K177 O3:IV3 I169:K173 G166:K166 O116:Q123 I189:K193 G187:H193 O176:Q183 I199:K203 G197:H203 O186:Q193 I209:K213 G207:H213 O196:Q203 I219:K223 G217:H223 O206:Q213 I229:K233 G227:H233 O216:Q223 I239:K243 G237:H243 O226:Q233 I249:K253 G247:H253 O236:Q243 A304:C311 D328:D331 Q347:Q351 I259:K261 O246:Q253 I281:K281 I293:K293 G268:K268 I307:K311 G305:H311 O268:Q277 G280:K280 I295:K297 J353:K353 D318:D321 D418:D420 D346:H346 D314:K315 O404:Q411 P347 P349:P351 O364:Q374 D368 D406:H406 D364:K365 G176:K176 G186:K186 G216:K216 G236:K236 G206:K206 G269:H277 O280:Q289 G196:K196 G226:K226 I257:K257 G256:K256 I283:K285 G246:K246 G33:K33 I271:K273 O292:Q301 O256:Q265 J323:K323 D308:D311 A314:C321 G292:K292 D304:D306 O304:Q311 A324:H326 A327:C331 D348:D351 O354:Q361 D356:H356 I324:K325 O347:O351 D358:D361 O324:Q331 O314:Q321 D366:H366 D354:K355 D408:D411 O414:Q420 D416:H416 A404:C411 A487:C499 D316:H316 J313:K313 A344:C351 J343:K343 A354:C361 D344:K345 A364:C368 J363:K363 J403:K403 D404:K405 D414:K415 J413:K413 J422:K422 D423:K424 E426:F427 A423:C432 G304:K304 D506 D502:K503 J501:K501 D504:H504 O487:Q499 A502:C506 E428:E435 D489:H489 A478:C484 D482:D484 O468:Q475 D470:H470 D472:D475 O478:Q484 D480:H480 A468:C475 J467:K467 D468:K469 D478:K479 J477:K477 J486:K486 D487:K488 G426:H432 O344:Q346 A433:D435 F433:H435 D427:D432 F428:F432 O423:Q435 D491:D499 A823:A829 I1677:K1680 I4:K4 J2:K2 A23:F30 I24:K24 J22:K22 A33:F40 I34:K34 J32:K32 A43:F51 I44:K44 J42:K42 A54:F61 I55:K55 J53:K53 A64:F71 I65:K65 J63:K63 A74:F81 I75:K75 J73:K73 A84:F91 I85:K85 J83:K83 B94:F99 G95:H99 J93:K93 B105:F110 G106:H110 J104:K104 A116:F123 I117:K117 J115:K115 A126:F133 I127:K127 J125:K125 A136:F143 I137:K137 J135:K135 A146:F153 I147:K147 J145:K145 A156:F163 I157:K157 J155:K155 A166:F173 G167:H173 J165:K165 A176:F183 G177:H183 J175:K175 A186:F193 I187:K187 J185:K185 A196:F203 I197:K197 J195:K195 A206:F213 I207:K207 J205:K205 A216:F223 I217:K217 J215:K215 A226:F233 I227:K227 J225:K225 A236:F243 I237:K237 J235:K235 A246:F253 I247:K247 J245:K245 A256:F265 G257:H265 J255:K255 A268:F277 I269:K269 J267:K267 A280:F289 G281:H289 J279:K279 A292:F301 G293:H301 J291:K291 E304:F311 I305:K305 J303:K303 B534 I527:K527 G515:K515 G526:K526 J525:K525 I516:K516 J514:K514 B526:B531 A515:F520 I518:K520 O526:Q532 G516:H520 G527:H532 B537:B542 I529:K532 O502:Q512 B545 O548:Q554 I538:K538 G537:K537 J536:K536 G538:H543 B559:B564 I540:K543 B569:B574 I560:K560 G559:K559 J558:K558 G560:H565 O537:Q543 I572:K575 B589:B594 O559:Q566 I570:K570 G569:K569 J568:K568 G570:H575 B599:B604 I592:K595 G590:H595 I590:K590 G589:K589 J588:K588 B609:B614 J598:K598 O599:Q606 I602:K605 G600:H605 I600:K600 G599:K599 J608:K608 A743:A748 O609:Q616 I612:K615 G610:H615 O569:Q576 I610:K610 G609:K609 J629:K629 I620:K620 G619:K619 J618:K618 B627 G631:H636 I633:K636 B523 I631:K631 G630:K630 O619:Q627 I622:K624 G620:H624 C623:C624 D619:F624 B619:C622 A619:A627 O589:Q596 B640:B645 J639:K639 G640:K640 O640:Q647 I643:K646 G641:H646 I641:K641 A640:A646 C640:F646 C650:F656 B650:B655 J649:K649 G650:K650 O650:Q657 I653:K656 G651:H656 I651:K651 A650:A656 A660:A666 C660:F666 B660:B665 J659:K659 G660:K660 O660:Q667 I663:K666 G661:H666 O670:Q677 I661:K661 I671:K671 A670:A676 C670:F676 B670:B675 J669:K669 G670:K670 O630:Q637 I673:K676 G671:H676 B691:B696 I692:K692 A691:A697 C691:F697 G692:H697 J690:K690 G691:K691 O680:Q686 D724:D730 D722:H722 J719:K719 O720:Q731 O734:Q740 C720:C730 B720:B723 A720:A725 I737:K739 O691:Q698 I735:K735 B734:B737 C734:F739 G735:H739 J733:K733 G734:K734 A609:A615 C609:F615 A599:A605 C599:F605 A589:A595 B1052 I1044:K1044 G1043:K1043 J1042:K1042 G1044:H1050 I1046:K1050 B1043:B1048 O813:Q820 S1043:IV1050 Q1043:Q1046 B1309 I1301:K1301 G1300:K1300 J1299:K1299 G1301:H1307 I1303:K1307 B1300:B1305 O1043:P1050 O1300:Q1307 G1378 C1379 G1388 C1389 O1368:Q1370 G1409 C1410 G1419 C1420 G1429 C1430 G1439 C1440 G1449 C1450 B1463 I1455:K1455 G1454:K1454 J1453:K1453 G1455:H1461 I1457:K1461 B1454:B1459 O1399:Q1401 O1454:Q1461 G1471 C1472 G1499 C1500 G1509 C1510 G1519 C1520 G1529 C1530 G1539 C1540 G1549 C1550 G1559 C1560 G1569 C1570 G1579 C1580 G1589 C1590 C1610 G1609 G1639 G1619 G1599 B1654:B1659 J1653:K1653 I1657:K1660 I1655:K1655 G1654:K1654 A1654:A1660 D1654:F1660 C1656:C1660 G1655:H1660 B1664:B1669 J1663:K1663 I1667:K1670 O1654:Q1661 I1665:K1665 G1664:K1664 A1664:A1670 D1664:F1670 C1666:C1670 G1665:H1670 B548:B553 B556 O515:Q520 I549:K549 G548:K548 J547:K547 G549:H554 I551:K554 B1674:B1679 O1664:Q1671 I1675:K1675 G1674:K1674 J1673:K1673 G1675:H1680 L3:M10 L166:M173 L156:M163 L105:M110 B100:M102 L94:M99 L84:M91 L74:M81 L64:M71 L54:M61 L43:M51 L33:M40 L146:M153 L136:M143 B111:M113 L126:M133 L116:M123 L176:M183 L186:M193 L196:M203 L206:M213 L216:M223 L226:M233 L236:M243 L246:M253 I262:M265 L256:M261 I298:M301 L280:M285 L292:M297 I286:M289 I274:M277 L268:M273 L304:M311 L314:M316 E317:M321 L364:M366 A369:M374 E367:M368 E327:M331 L324:M326 E347:M351 E357:M361 L354:M356 L344:M346 I426:M435 E417:M420 L414:M416 E407:M411 L404:M406 L423:M425 E490:M499 E481:M484 L478:M480 E471:M475 L468:M470 L487:M489 A507:M512 L502:M504 E505:M506 L526:M532 L515:M520 L548:M554 L537:M543 A566:M566 L559:M565 L569:M575 A576:M576 L609:M615 A616:M616 L599:M605 A606:M606 L589:M595 A596:M596 C625:M627 L619:M624 L630:M636 A637:M637 A677:M677 L660:M666 A667:M667 L650:M656 A657:M657 L640:M646 A647:M647 L670:M676 L680:M686 A698:M698 L691:M697 L734:M739 A731:M731 D720:M721 L722:M722 L701:M706 B707:M707 L710:M716 A717:M717 E723:M730 A740:M740 A749:M749 C758:M760 L813:M818 C819:M820 L1043:M1050 G1050:M1050 L1300:M1307 L1330:M1337 C1368:M1370 C1399:M1401 L1454:M1461 L1654:M1660 A1661:M1661 L1664:M1670 A1671:M1671 L1674:M1680 L1644:M1650 A1651:M1651 O1644:Q1651 S515:IV520 S1664:IV1670 S1654:IV1660 S1454:IV1457 S1458:IT1461 S1399:IV1401 S1368:IV1370 S1300:IV1303 S1304:IT1307 S813:IV820 S691:IV697 S734:IV739 S720:IV730 S680:IV686 S698:XFD698 S660:IV666 S650:IV656 S640:IV646 S596:XFD596 S619:IV627 S630:IV636 S576:XFD576 S609:IV615 S616:XFD616 S599:IV605 S606:XFD606 S589:IV595 S559:IV565 S569:IV575 S537:IV543 S566:XFD566 S548:IV554 S502:IV506 S526:IV532 S423:IV435 S478:IV484 S468:IV475 S487:IV499 S507:XFD512 S414:IV420 S314:IV321 S324:IV331 S354:IV361 S304:IV311 S256:IV265 S292:IV301 S280:IV289 S369:XFD374 S404:IV411 S364:IV368 S268:IV277 S246:IV253 S344:IV351 S236:IV243 S226:IV233 S216:IV223 S206:IV213 S196:IV203 S186:IV193 S176:IV183 S116:IV123 O4:Q10 S4:IV10 S166:IV173 S156:IV163 S105:IV113 S94:IV102 S84:IV91 S74:IV81 S64:IV71 S54:IV61 S43:IV51 S23:IV30 S33:IV40 S146:IV153 S136:IV143 S126:IV133 S670:IV676 S701:IV707 S710:IV716 S740:XFD740 S758:IV760 S1330:IV1333 S1334:IT1337 S1674:IV1680 S1644:IV1650 R1707 R5 R7 R9 R11 R13 R15 R17 R19 R21 R23 R25 R27 R29 R31 R33 R35 R37 R39 R41 R43 R45 R47 R49 R51 R53 R55 R57 R59 R61 R63 R65 R67 R69 R71 R73 R75 R77 R79 R81 R83 R85 R87 R89 R91 R93 R95 R97 R99 R101 R103 R105 R107 R109 R111 R113 R115 R117 R119 R121 R123 R125 R127 R129 R131 R133 R135 R137 R139 R141 R143 R145 R147 R149 R151 R153 R155 R157 R159 R161 R163 R165 R167 R169 R171 R173 R175 R177 R179 R181 R183 R185 R187 R189 R191 R193 R195 R197 R199 R201 R203 R205 R207 R209 R211 R213 R215 R217 R219 R221 R223 R225 R227 R229 R231 R233 R235 R237 R239 R241 R243 R245 R247 R249 R251 R253 R255 R257 R259 R261 R263 R265 R267 R269 R271 R273 R275 R277 R279 R281 R283 R285 R287 R289 R291 R293 R295 R297 R299 R301 R303 R305 R307 R309 R311 R313 R315 R317 R319 R321 R323 R325 R327 R329 R331 R333 R335 R337 R339 R341 R343 R345 R347 R349 R351 R353 R355 R357 R359 R361 R363 R365 R367 R369 R371 R373 R375 R377 R379 R381 R383 R385 R387 R389 R391 R393 R395 R397 R399 R401 R403 R405 R407 R409 R411 R413 R415 R417 R419 R421 R423 R425 R427 R429 R431 R433 R435 R437 R439 R441 R443 R445 R447 R449 R451 R453 R455 R457 R459 R461 R463 R465 R467 R469 R471 R473 R475 R477 R479 R481 R483 R485 R487 R489 R491 R493 R495 R497 R499 R501 R503 R505 R507 R509 R511 R513 R515 R517 R519 R521 R523 R525 R527 R529 R531 R533 R535 R537 R539 R541 R543 R545 R547 R549 R551 R553 R555 R557 R559 R561 R563 R565 R567 R569 R571 R573 R575 R577 R579 R581 R583 R585 R587 R589 R591 R593 R595 R597 R599 R601 R603 R605 R607 R609 R611 R613 R615 R617 R619 R621 R623 R625 R627 R629 R631 R633 R635 R637:XFD637 R639 R641 R643 R645 R647:XFD647 R649 R651 R653 R655 R657:XFD657 R659 R661 R663 R665 R667:XFD667 R669 R671 R673 R675 R677:XFD677 R679 R681 R683 R685 R687 R689 R691 R693 R695 R697 R699 R701 R703 R705 R707 R709 R711 R713 R715 R717:XFD717 R719 R721 R723 R725 R727 R729 R731:XFD731 R733 R735 R737 R739 R741 R743 R745 R747 O749:XFD749 R751 R753 R755 R757 R759 R761 R763 R765 R767 R769 R771 R773 R775 R777 R779 R781 R783 R785 R787 R789 R791 R793 R795 R797 R799 R801 R803 R805 R807 R809 R811 R813 R815 R817 R819 R821 R823 R825 R827 R829 R831 R833 R835 R837 R839 R841 R843 R845 R847 R849 R851 R853 R855 R857 R859 R861 R863 R865 R867 R869 R871 R873 R875 R877 R879 R881 R883 R885 R887 R889 R891 R893 R895 R897 R899 R901 R903 R905 R907 R909 R911 R913 R915 R917 R919 R921 R923 R925 R927 R929 R931 R933 R935 R937 R939 R941 R943 R945 R947 R949 R951 R953 R955 R957 R959 R961 R963 R965 R967 R969 R971 R973 R975 R977 R979 R981 R983 R985 R987 R989 R991 R993 R995 R997 R999 R1001 R1003 R1005 R1007 R1009 R1011 R1013 R1015 R1017 R1019 R1021 R1023 R1025 R1027 R1029 R1031 R1033 R1035 R1037 R1039 R1041 R1043 R1045 R1047 R1049 R1051 R1053 R1055 R1057 R1059 R1061 R1063 R1065 R1067 R1069 R1071 R1073 R1075 R1077 R1079 R1081 R1083 R1085 R1087 R1089 R1091 R1093 R1095 R1097 R1099 R1101 R1103 R1105 R1107 R1109 R1111 R1113 R1115 R1117 R1119 R1121 R1123 R1125 R1127 R1129 R1131 R1133 R1135 R1137 R1139 R1141 R1143 R1145 R1147 R1149 R1151 R1153 R1155 R1157 R1159 R1161 R1163 R1165 R1167 R1169 R1171 R1173 R1175 R1177 R1179 R1181 R1183 R1185 R1187 R1189 R1191 R1193 R1195 R1197 R1199 R1201 R1203 R1205 R1207 R1209 R1211 R1213 R1215 R1217 R1219 R1221 R1223 R1225 R1227 R1229 R1231 R1233 R1235 R1237 R1239 R1241 R1243 R1245 R1247 R1249 R1251 R1253 R1255 R1257 R1259 R1261 R1263 R1265 R1267 R1269 R1271 R1273 R1275 R1277 R1279 R1281 R1283 R1285 R1287 R1289 R1291 R1293 R1295 R1297 R1299 R1301 R1303 R1305 R1307 R1309 R1311 R1313 R1315 R1317 R1319 R1321 R1323 R1325 R1327 R1329 R1331 R1333 R1335 R1337 R1339 R1341 R1343 R1345 R1347 R1349 R1351 R1353 R1355 R1357 R1359 R1361 R1363 R1365 R1367 R1369 R1371 R1373 R1375 R1377 R1379 R1381 R1383 R1385 R1387 R1389 R1391 R1393 R1395 R1397 R1399 R1401 R1403 R1405 R1407 R1409 R1411 R1413 R1415 R1417 R1419 R1421 R1423 R1425 R1427 R1429 R1431 R1433 R1435 R1437 R1439 R1441 R1443 R1445 R1447 R1449 R1451 R1453 R1455 R1457 R1459 R1461 R1463 R1465 R1467 R1469 R1471 R1473 R1475 R1477 R1479 R1481 R1483 R1485 R1487 R1489 R1491 R1493 R1495 R1497 R1499 R1501 R1503 R1505 R1507 R1509 R1511 R1513 R1515 R1517 R1519 R1521 R1523 R1525 R1527 R1529 R1531 R1533 R1535 R1537 R1539 R1541 R1543 R1545 R1547 R1549 R1551 R1553 R1555 R1557 R1559 R1561 R1563 R1565 R1567 R1569 R1571 R1573 R1575 R1577 R1579 R1581 R1583 R1585 R1587 R1589 R1591 R1593 R1595 R1597 R1599 R1601 R1603 R1605 R1607 R1609 R1611 R1613 R1615 R1617 R1619 R1621 R1623 R1625 R1627 R1629 R1631 R1633 R1635 R1637 R1639 R1641 R1643 R1645 R1647 R1649 R1651:XFD1651 R1653 R1655 R1657 R1659 R1661:XFD1661 R1663 R1665 R1667 R1669 R1671:XFD1671 R1673 R1675 R1677 R1679 R1681 R1683 R1685 R1687 R1689 R1691 R1693 R1695 R1697 R1699 R1701 R1703 R1705 R1709 R1711 R1713 R1715 R1717 R1719 R1721 R1723 R1725 R1727 R1729 R1731 R1733 R1735 R1737 R1739 R1741 R1743 R1745 R1747 R1749 R1751 R1753 R1755 R1757 R1759 R1761 R1763 R1765 R1767 R1769 R1771 R1773 R1775 R1777 R1779 R1781 R1783 R1785 R1787 R1789 R1791 R1793 R1795 R1797 R1799 R1801 R1803 R1805 R1807 R1809 R1811 R1813 R1815 R1819 R1821 R1823 R1825 R1827 R1829 R1877 R1831 R1833 R1835 R1837 R1839 R1841 R1843 R1845 R1847 R1849 R1851 R1853 R1855 R1857 R1859 R1861 R1863 R1865 R1867 R1869 R1871 R1873 R1875 R1879 R1881 R1883 R1885 R1887 R1889 R1891 R1893 R1895 R1897 R1899 R1901 R1903 R1905 R1907 R1909 R1911 R1913 R1915 R1917 R1919 R1921 R1923 R1925 R1927 R1929 R1931 R1933 R1935 R1937 R1939 R1941 R1943 R1945 R1947 R1949 R1951 R1953 R1955 R1957 R1959 R1961 R1963 R1965 R1967 R1969 R1971 R1973 R1975 R1977 R1979 R1981 R1983 R1985 R1987 R1989 R1991 R1993 R1995 R1997 R1999 R2001 R2003 R2005 R2007 R2009 R2011 R2013 R2015 R2017 R2019 R2021 R2023 R2025 R2027 R2029 R2031 R2033 R2035 R2037 R2039 R2041 R2043 R2045 R2047 R2049 R2051 R2053 R2055 R2057 R2059 R2061 R2063 R2065 R2067 R2069 R2071 R2073 R2075 R2077 R2079 R2081 R2083 R2085 R2087 R2089 R2091 R2093 R2095 R2097 R2099 R2101 R2103 R2105 R2107 R2109 R2111 R2113 R2115 R2117 R2119 R2121 R2123 R2125 R2127 R2129 R2131 R2133 R2135 R2137 R2139 R2141 R2143 R2145 R2147 R2149 R2151 R2153 R2155 R2157 R2159 R2161 R2163 R2165 R2167 R2169 R2171 R2173 R2175 R2177 R2179 R2181 R2183 R2185 R2187 R2189 R2191 R2193 R2195 R2197 R2199 R2201 R2203 R2205 R2207 R2209 R2211 R2213 R2215 R2217 R2219 R2221 R2223 R2225 R2227 R2229 R2231 R2233 R2235 R2237 R2239 R2241 R2243 R2245 R2247 R2249 R2251 R2253 R2255 R2257 R2259 R2261 R2263 R2265 R2267 R2269 R2271 R2273 R2275 R2277 R2279 R2281 R2283 R2285 R2287 R2289 R2291 R2293 R2295 R2297 R2299 R2301 R2303 R2306 R2308 R2310 R2312 R2314 R2316 R2318 R2320 R2322 R2324 R2326 R2328 R2330 R2332 R2334 R2336 R2338 R2340 R2342 R2344 R2346 R2348 R2350 R2352 R2354 R2356 R2358 R2360 R2362 R2364 R2366 R2368 R2370:R2371 R2373 R2382 R2391 R2400 R2409 R2418 R2427 R2375 R2384 R2393 R2402 R2411 R2420 R2429 R2377 R2386 R2395 R2404 R2413 R2422 R2379:R2380 R2388:R2389 R2397:R2398 R2406:R2407 R2415:R2416 R2424:R2425 S2445 R2670">
    <cfRule type="cellIs" dxfId="741" priority="823" stopIfTrue="1" operator="equal">
      <formula>0</formula>
    </cfRule>
  </conditionalFormatting>
  <conditionalFormatting sqref="B1681">
    <cfRule type="cellIs" dxfId="740" priority="751" stopIfTrue="1" operator="equal">
      <formula>0</formula>
    </cfRule>
  </conditionalFormatting>
  <conditionalFormatting sqref="G14:H20 I16:K20 G13:K13 J12:K12 I14:K14 L13:M20 O13:Q20 S13:IV20">
    <cfRule type="cellIs" dxfId="739" priority="750" stopIfTrue="1" operator="equal">
      <formula>0</formula>
    </cfRule>
  </conditionalFormatting>
  <conditionalFormatting sqref="C769:M771 O769:Q771 S769:IV771">
    <cfRule type="cellIs" dxfId="738" priority="749" stopIfTrue="1" operator="equal">
      <formula>0</formula>
    </cfRule>
  </conditionalFormatting>
  <conditionalFormatting sqref="C780:M782 O780:Q782 S780:IV782">
    <cfRule type="cellIs" dxfId="737" priority="748" stopIfTrue="1" operator="equal">
      <formula>0</formula>
    </cfRule>
  </conditionalFormatting>
  <conditionalFormatting sqref="G1755:G1757">
    <cfRule type="cellIs" dxfId="736" priority="747" stopIfTrue="1" operator="equal">
      <formula>0</formula>
    </cfRule>
  </conditionalFormatting>
  <conditionalFormatting sqref="G1783:G1785">
    <cfRule type="cellIs" dxfId="735" priority="746" stopIfTrue="1" operator="equal">
      <formula>0</formula>
    </cfRule>
  </conditionalFormatting>
  <conditionalFormatting sqref="G1793:G1795">
    <cfRule type="cellIs" dxfId="734" priority="745" stopIfTrue="1" operator="equal">
      <formula>0</formula>
    </cfRule>
  </conditionalFormatting>
  <conditionalFormatting sqref="I1802:K1806 G1800:H1806 O1799:Q1806 G1799:K1799 A1799:F1806 I1800:K1800 J1798:K1798 L1799:M1806 S1799:IV1806">
    <cfRule type="cellIs" dxfId="733" priority="744" stopIfTrue="1" operator="equal">
      <formula>0</formula>
    </cfRule>
  </conditionalFormatting>
  <conditionalFormatting sqref="G1629">
    <cfRule type="cellIs" dxfId="732" priority="743" stopIfTrue="1" operator="equal">
      <formula>0</formula>
    </cfRule>
  </conditionalFormatting>
  <conditionalFormatting sqref="I1812:K1816 G1810:H1816 O1809:Q1816 G1809:K1809 A1809:F1816 I1810:K1810 J1808:K1808 L1809:M1816 S1809:IV1816">
    <cfRule type="cellIs" dxfId="731" priority="742" stopIfTrue="1" operator="equal">
      <formula>0</formula>
    </cfRule>
  </conditionalFormatting>
  <conditionalFormatting sqref="B1819">
    <cfRule type="cellIs" dxfId="730" priority="740" stopIfTrue="1" operator="equal">
      <formula>0</formula>
    </cfRule>
  </conditionalFormatting>
  <conditionalFormatting sqref="I1845:K1849 G1843:H1849 O1842:Q1849 G1842:K1842 A1842:F1849 I1843:K1843 J1841:K1841 L1842:M1849 S1842:IV1849">
    <cfRule type="cellIs" dxfId="729" priority="739" stopIfTrue="1" operator="equal">
      <formula>0</formula>
    </cfRule>
  </conditionalFormatting>
  <conditionalFormatting sqref="I1855:K1859 G1853:H1859 G1852:K1852 I1853:K1853 J1851:K1851 L1852:M1859 A1852:F1859">
    <cfRule type="cellIs" dxfId="728" priority="738" stopIfTrue="1" operator="equal">
      <formula>0</formula>
    </cfRule>
  </conditionalFormatting>
  <conditionalFormatting sqref="V1857">
    <cfRule type="duplicateValues" dxfId="727" priority="736"/>
  </conditionalFormatting>
  <conditionalFormatting sqref="B1862">
    <cfRule type="cellIs" dxfId="726" priority="735" stopIfTrue="1" operator="equal">
      <formula>0</formula>
    </cfRule>
  </conditionalFormatting>
  <conditionalFormatting sqref="B1876">
    <cfRule type="cellIs" dxfId="725" priority="734" stopIfTrue="1" operator="equal">
      <formula>0</formula>
    </cfRule>
  </conditionalFormatting>
  <conditionalFormatting sqref="B1886">
    <cfRule type="cellIs" dxfId="724" priority="733" stopIfTrue="1" operator="equal">
      <formula>0</formula>
    </cfRule>
  </conditionalFormatting>
  <conditionalFormatting sqref="B1895">
    <cfRule type="cellIs" dxfId="723" priority="731" stopIfTrue="1" operator="equal">
      <formula>0</formula>
    </cfRule>
  </conditionalFormatting>
  <conditionalFormatting sqref="B1918">
    <cfRule type="cellIs" dxfId="722" priority="727" stopIfTrue="1" operator="equal">
      <formula>0</formula>
    </cfRule>
  </conditionalFormatting>
  <conditionalFormatting sqref="B1941">
    <cfRule type="cellIs" dxfId="721" priority="723" stopIfTrue="1" operator="equal">
      <formula>0</formula>
    </cfRule>
  </conditionalFormatting>
  <conditionalFormatting sqref="B1964">
    <cfRule type="cellIs" dxfId="720" priority="719" stopIfTrue="1" operator="equal">
      <formula>0</formula>
    </cfRule>
  </conditionalFormatting>
  <conditionalFormatting sqref="K1:K243 K2439:K2447 I2439:I2447 E2439:E2447 K3139:K1048576 I3139:I1048576 E3139:E1048576 K2636 E2636 I2636 K1818:K1985 K255:K1816 K245:K253 K2658:K2670 E2658:E2670 I2658:I2670 K2947:K2954 I2947:I2954 K2985:K2992 I2985:I2992 K3079 I3079 E3079 K3093 I3093 E3093 K3111 I3111 E3111 K3014:K3021 I3014:I3021 K3024:K3031 I3024:I3031 K3034:K3041 I3034:I3041 K3044:K3051 I3044:I3051 K3054:K3061 I3054:I3061 K3064:K3070 I3064:I3070 K3082:K3088 I3082:I3088">
    <cfRule type="cellIs" dxfId="719" priority="716" operator="equal">
      <formula>0</formula>
    </cfRule>
  </conditionalFormatting>
  <conditionalFormatting sqref="I1:I243 E1:E243 E1818:E1985 I1818:I1985 E255:E1816 I255:I1816 E245:E253 I245:I253">
    <cfRule type="cellIs" dxfId="718" priority="715" operator="equal">
      <formula>0</formula>
    </cfRule>
  </conditionalFormatting>
  <conditionalFormatting sqref="B1987">
    <cfRule type="cellIs" dxfId="717" priority="713" stopIfTrue="1" operator="equal">
      <formula>0</formula>
    </cfRule>
  </conditionalFormatting>
  <conditionalFormatting sqref="K1986:K2004 K2006:K2009">
    <cfRule type="cellIs" dxfId="716" priority="710" operator="equal">
      <formula>0</formula>
    </cfRule>
  </conditionalFormatting>
  <conditionalFormatting sqref="I1986:I2004 E1986:E2004 E2006:E2009 I2006:I2009">
    <cfRule type="cellIs" dxfId="715" priority="709" operator="equal">
      <formula>0</formula>
    </cfRule>
  </conditionalFormatting>
  <conditionalFormatting sqref="K2005">
    <cfRule type="cellIs" dxfId="714" priority="707" operator="equal">
      <formula>0</formula>
    </cfRule>
  </conditionalFormatting>
  <conditionalFormatting sqref="E2005 I2005">
    <cfRule type="cellIs" dxfId="713" priority="706" operator="equal">
      <formula>0</formula>
    </cfRule>
  </conditionalFormatting>
  <conditionalFormatting sqref="K2010:K2023">
    <cfRule type="cellIs" dxfId="712" priority="705" operator="equal">
      <formula>0</formula>
    </cfRule>
  </conditionalFormatting>
  <conditionalFormatting sqref="I2010:I2023 E2010:E2023">
    <cfRule type="cellIs" dxfId="711" priority="704" operator="equal">
      <formula>0</formula>
    </cfRule>
  </conditionalFormatting>
  <conditionalFormatting sqref="K2024:K2042 K2044:K2048">
    <cfRule type="cellIs" dxfId="710" priority="697" operator="equal">
      <formula>0</formula>
    </cfRule>
  </conditionalFormatting>
  <conditionalFormatting sqref="I2024:I2042 E2024:E2042 E2044:E2048 I2044:I2048">
    <cfRule type="cellIs" dxfId="709" priority="696" operator="equal">
      <formula>0</formula>
    </cfRule>
  </conditionalFormatting>
  <conditionalFormatting sqref="K2043">
    <cfRule type="cellIs" dxfId="708" priority="695" operator="equal">
      <formula>0</formula>
    </cfRule>
  </conditionalFormatting>
  <conditionalFormatting sqref="E2043 I2043">
    <cfRule type="cellIs" dxfId="707" priority="694" operator="equal">
      <formula>0</formula>
    </cfRule>
  </conditionalFormatting>
  <conditionalFormatting sqref="B2025">
    <cfRule type="cellIs" dxfId="706" priority="692" stopIfTrue="1" operator="equal">
      <formula>0</formula>
    </cfRule>
  </conditionalFormatting>
  <conditionalFormatting sqref="B2050">
    <cfRule type="cellIs" dxfId="705" priority="691" stopIfTrue="1" operator="equal">
      <formula>0</formula>
    </cfRule>
  </conditionalFormatting>
  <conditionalFormatting sqref="K2049:K2067 K2069:K2072">
    <cfRule type="cellIs" dxfId="704" priority="690" operator="equal">
      <formula>0</formula>
    </cfRule>
  </conditionalFormatting>
  <conditionalFormatting sqref="I2049:I2067 E2049:E2067 E2069:E2072 I2069:I2072">
    <cfRule type="cellIs" dxfId="703" priority="689" operator="equal">
      <formula>0</formula>
    </cfRule>
  </conditionalFormatting>
  <conditionalFormatting sqref="K2068">
    <cfRule type="cellIs" dxfId="702" priority="688" operator="equal">
      <formula>0</formula>
    </cfRule>
  </conditionalFormatting>
  <conditionalFormatting sqref="E2068 I2068">
    <cfRule type="cellIs" dxfId="701" priority="687" operator="equal">
      <formula>0</formula>
    </cfRule>
  </conditionalFormatting>
  <conditionalFormatting sqref="E2092 I2092">
    <cfRule type="cellIs" dxfId="700" priority="682" operator="equal">
      <formula>0</formula>
    </cfRule>
  </conditionalFormatting>
  <conditionalFormatting sqref="B2074">
    <cfRule type="cellIs" dxfId="699" priority="686" stopIfTrue="1" operator="equal">
      <formula>0</formula>
    </cfRule>
  </conditionalFormatting>
  <conditionalFormatting sqref="K2073:K2091 K2093:K2096">
    <cfRule type="cellIs" dxfId="698" priority="685" operator="equal">
      <formula>0</formula>
    </cfRule>
  </conditionalFormatting>
  <conditionalFormatting sqref="I2073:I2091 E2073:E2091 E2093:E2096 I2093:I2096">
    <cfRule type="cellIs" dxfId="697" priority="684" operator="equal">
      <formula>0</formula>
    </cfRule>
  </conditionalFormatting>
  <conditionalFormatting sqref="K2092">
    <cfRule type="cellIs" dxfId="696" priority="683" operator="equal">
      <formula>0</formula>
    </cfRule>
  </conditionalFormatting>
  <conditionalFormatting sqref="B2098">
    <cfRule type="cellIs" dxfId="695" priority="681" stopIfTrue="1" operator="equal">
      <formula>0</formula>
    </cfRule>
  </conditionalFormatting>
  <conditionalFormatting sqref="K2097:K2119">
    <cfRule type="cellIs" dxfId="694" priority="680" operator="equal">
      <formula>0</formula>
    </cfRule>
  </conditionalFormatting>
  <conditionalFormatting sqref="I2097:I2119 E2097:E2101 E2119">
    <cfRule type="cellIs" dxfId="693" priority="679" operator="equal">
      <formula>0</formula>
    </cfRule>
  </conditionalFormatting>
  <conditionalFormatting sqref="E2102:E2115 E2117:E2118">
    <cfRule type="cellIs" dxfId="692" priority="678" operator="equal">
      <formula>0</formula>
    </cfRule>
  </conditionalFormatting>
  <conditionalFormatting sqref="E2116">
    <cfRule type="cellIs" dxfId="691" priority="677" operator="equal">
      <formula>0</formula>
    </cfRule>
  </conditionalFormatting>
  <conditionalFormatting sqref="B2121">
    <cfRule type="cellIs" dxfId="690" priority="676" stopIfTrue="1" operator="equal">
      <formula>0</formula>
    </cfRule>
  </conditionalFormatting>
  <conditionalFormatting sqref="K2120:K2142">
    <cfRule type="cellIs" dxfId="689" priority="675" operator="equal">
      <formula>0</formula>
    </cfRule>
  </conditionalFormatting>
  <conditionalFormatting sqref="I2120:I2142 E2120:E2124 E2142">
    <cfRule type="cellIs" dxfId="688" priority="674" operator="equal">
      <formula>0</formula>
    </cfRule>
  </conditionalFormatting>
  <conditionalFormatting sqref="E2125:E2138 E2140:E2141">
    <cfRule type="cellIs" dxfId="687" priority="673" operator="equal">
      <formula>0</formula>
    </cfRule>
  </conditionalFormatting>
  <conditionalFormatting sqref="E2139">
    <cfRule type="cellIs" dxfId="686" priority="672" operator="equal">
      <formula>0</formula>
    </cfRule>
  </conditionalFormatting>
  <conditionalFormatting sqref="B2144">
    <cfRule type="cellIs" dxfId="685" priority="671" stopIfTrue="1" operator="equal">
      <formula>0</formula>
    </cfRule>
  </conditionalFormatting>
  <conditionalFormatting sqref="K2143:K2161 K2163:K2166">
    <cfRule type="cellIs" dxfId="684" priority="670" operator="equal">
      <formula>0</formula>
    </cfRule>
  </conditionalFormatting>
  <conditionalFormatting sqref="I2143:I2161 E2143:E2161 E2163:E2166 I2163:I2166">
    <cfRule type="cellIs" dxfId="683" priority="669" operator="equal">
      <formula>0</formula>
    </cfRule>
  </conditionalFormatting>
  <conditionalFormatting sqref="K2162">
    <cfRule type="cellIs" dxfId="682" priority="668" operator="equal">
      <formula>0</formula>
    </cfRule>
  </conditionalFormatting>
  <conditionalFormatting sqref="E2162 I2162">
    <cfRule type="cellIs" dxfId="681" priority="667" operator="equal">
      <formula>0</formula>
    </cfRule>
  </conditionalFormatting>
  <conditionalFormatting sqref="B2168">
    <cfRule type="cellIs" dxfId="680" priority="661" stopIfTrue="1" operator="equal">
      <formula>0</formula>
    </cfRule>
  </conditionalFormatting>
  <conditionalFormatting sqref="K2167:K2188">
    <cfRule type="cellIs" dxfId="679" priority="660" operator="equal">
      <formula>0</formula>
    </cfRule>
  </conditionalFormatting>
  <conditionalFormatting sqref="I2167:I2188 E2167:E2171">
    <cfRule type="cellIs" dxfId="678" priority="659" operator="equal">
      <formula>0</formula>
    </cfRule>
  </conditionalFormatting>
  <conditionalFormatting sqref="E2172:E2188">
    <cfRule type="cellIs" dxfId="677" priority="658" operator="equal">
      <formula>0</formula>
    </cfRule>
  </conditionalFormatting>
  <conditionalFormatting sqref="B2191">
    <cfRule type="cellIs" dxfId="676" priority="657" stopIfTrue="1" operator="equal">
      <formula>0</formula>
    </cfRule>
  </conditionalFormatting>
  <conditionalFormatting sqref="K2190:K2211">
    <cfRule type="cellIs" dxfId="675" priority="656" operator="equal">
      <formula>0</formula>
    </cfRule>
  </conditionalFormatting>
  <conditionalFormatting sqref="I2190:I2211 E2190:E2194">
    <cfRule type="cellIs" dxfId="674" priority="655" operator="equal">
      <formula>0</formula>
    </cfRule>
  </conditionalFormatting>
  <conditionalFormatting sqref="E2195:E2211">
    <cfRule type="cellIs" dxfId="673" priority="654" operator="equal">
      <formula>0</formula>
    </cfRule>
  </conditionalFormatting>
  <conditionalFormatting sqref="B2214">
    <cfRule type="cellIs" dxfId="672" priority="653" stopIfTrue="1" operator="equal">
      <formula>0</formula>
    </cfRule>
  </conditionalFormatting>
  <conditionalFormatting sqref="K2213:K2234">
    <cfRule type="cellIs" dxfId="671" priority="652" operator="equal">
      <formula>0</formula>
    </cfRule>
  </conditionalFormatting>
  <conditionalFormatting sqref="I2213:I2234 E2213:E2217">
    <cfRule type="cellIs" dxfId="670" priority="651" operator="equal">
      <formula>0</formula>
    </cfRule>
  </conditionalFormatting>
  <conditionalFormatting sqref="E2218:E2234">
    <cfRule type="cellIs" dxfId="669" priority="650" operator="equal">
      <formula>0</formula>
    </cfRule>
  </conditionalFormatting>
  <conditionalFormatting sqref="B2237">
    <cfRule type="cellIs" dxfId="668" priority="649" stopIfTrue="1" operator="equal">
      <formula>0</formula>
    </cfRule>
  </conditionalFormatting>
  <conditionalFormatting sqref="K2236:K2257">
    <cfRule type="cellIs" dxfId="667" priority="648" operator="equal">
      <formula>0</formula>
    </cfRule>
  </conditionalFormatting>
  <conditionalFormatting sqref="I2236:I2257 E2236:E2240">
    <cfRule type="cellIs" dxfId="666" priority="647" operator="equal">
      <formula>0</formula>
    </cfRule>
  </conditionalFormatting>
  <conditionalFormatting sqref="E2241:E2257">
    <cfRule type="cellIs" dxfId="665" priority="646" operator="equal">
      <formula>0</formula>
    </cfRule>
  </conditionalFormatting>
  <conditionalFormatting sqref="B2260">
    <cfRule type="cellIs" dxfId="664" priority="645" stopIfTrue="1" operator="equal">
      <formula>0</formula>
    </cfRule>
  </conditionalFormatting>
  <conditionalFormatting sqref="K2259:K2280">
    <cfRule type="cellIs" dxfId="663" priority="644" operator="equal">
      <formula>0</formula>
    </cfRule>
  </conditionalFormatting>
  <conditionalFormatting sqref="I2259:I2280 E2259:E2263">
    <cfRule type="cellIs" dxfId="662" priority="643" operator="equal">
      <formula>0</formula>
    </cfRule>
  </conditionalFormatting>
  <conditionalFormatting sqref="E2264:E2280">
    <cfRule type="cellIs" dxfId="661" priority="642" operator="equal">
      <formula>0</formula>
    </cfRule>
  </conditionalFormatting>
  <conditionalFormatting sqref="B2283">
    <cfRule type="cellIs" dxfId="660" priority="641" stopIfTrue="1" operator="equal">
      <formula>0</formula>
    </cfRule>
  </conditionalFormatting>
  <conditionalFormatting sqref="K2282:K2303">
    <cfRule type="cellIs" dxfId="659" priority="640" operator="equal">
      <formula>0</formula>
    </cfRule>
  </conditionalFormatting>
  <conditionalFormatting sqref="I2282:I2303 E2282:E2286">
    <cfRule type="cellIs" dxfId="658" priority="639" operator="equal">
      <formula>0</formula>
    </cfRule>
  </conditionalFormatting>
  <conditionalFormatting sqref="E2287:E2303">
    <cfRule type="cellIs" dxfId="657" priority="638" operator="equal">
      <formula>0</formula>
    </cfRule>
  </conditionalFormatting>
  <conditionalFormatting sqref="K2189">
    <cfRule type="cellIs" dxfId="656" priority="637" operator="equal">
      <formula>0</formula>
    </cfRule>
  </conditionalFormatting>
  <conditionalFormatting sqref="I2189 E2189">
    <cfRule type="cellIs" dxfId="655" priority="636" operator="equal">
      <formula>0</formula>
    </cfRule>
  </conditionalFormatting>
  <conditionalFormatting sqref="K2212">
    <cfRule type="cellIs" dxfId="654" priority="635" operator="equal">
      <formula>0</formula>
    </cfRule>
  </conditionalFormatting>
  <conditionalFormatting sqref="I2212 E2212">
    <cfRule type="cellIs" dxfId="653" priority="634" operator="equal">
      <formula>0</formula>
    </cfRule>
  </conditionalFormatting>
  <conditionalFormatting sqref="K2235">
    <cfRule type="cellIs" dxfId="652" priority="633" operator="equal">
      <formula>0</formula>
    </cfRule>
  </conditionalFormatting>
  <conditionalFormatting sqref="I2235 E2235">
    <cfRule type="cellIs" dxfId="651" priority="632" operator="equal">
      <formula>0</formula>
    </cfRule>
  </conditionalFormatting>
  <conditionalFormatting sqref="K2258">
    <cfRule type="cellIs" dxfId="650" priority="631" operator="equal">
      <formula>0</formula>
    </cfRule>
  </conditionalFormatting>
  <conditionalFormatting sqref="I2258 E2258">
    <cfRule type="cellIs" dxfId="649" priority="630" operator="equal">
      <formula>0</formula>
    </cfRule>
  </conditionalFormatting>
  <conditionalFormatting sqref="K2281">
    <cfRule type="cellIs" dxfId="648" priority="629" operator="equal">
      <formula>0</formula>
    </cfRule>
  </conditionalFormatting>
  <conditionalFormatting sqref="I2281 E2281">
    <cfRule type="cellIs" dxfId="647" priority="628" operator="equal">
      <formula>0</formula>
    </cfRule>
  </conditionalFormatting>
  <conditionalFormatting sqref="B2306:B2311 J2305:K2305 I2309:K2312 I2307:K2307 G2306:K2306 A2306:A2312 D2306:F2312 C2308:C2311 L2306:M2312 A2313:M2313 O2306:Q2313 S2371:IV2377 S2378:XFD2378 G2307:H2312">
    <cfRule type="cellIs" dxfId="646" priority="627" stopIfTrue="1" operator="equal">
      <formula>0</formula>
    </cfRule>
  </conditionalFormatting>
  <conditionalFormatting sqref="K2305:K2314">
    <cfRule type="cellIs" dxfId="645" priority="626" operator="equal">
      <formula>0</formula>
    </cfRule>
  </conditionalFormatting>
  <conditionalFormatting sqref="I2305:I2314 E2305:E2314">
    <cfRule type="cellIs" dxfId="644" priority="625" operator="equal">
      <formula>0</formula>
    </cfRule>
  </conditionalFormatting>
  <conditionalFormatting sqref="B2316:B2319 J2315:K2315 I2319:K2322 I2317:K2317 G2316:K2316 A2316:A2322 D2316:F2322 C2318:C2321 L2316:M2322 A2323:M2323 O2316:Q2323 S2381:IV2387 S2388:XFD2388 G2317:H2322">
    <cfRule type="cellIs" dxfId="643" priority="624" stopIfTrue="1" operator="equal">
      <formula>0</formula>
    </cfRule>
  </conditionalFormatting>
  <conditionalFormatting sqref="K2315:K2324">
    <cfRule type="cellIs" dxfId="642" priority="623" operator="equal">
      <formula>0</formula>
    </cfRule>
  </conditionalFormatting>
  <conditionalFormatting sqref="I2315:I2324 E2315:E2324">
    <cfRule type="cellIs" dxfId="641" priority="622" operator="equal">
      <formula>0</formula>
    </cfRule>
  </conditionalFormatting>
  <conditionalFormatting sqref="B2320:B2321">
    <cfRule type="cellIs" dxfId="640" priority="621" stopIfTrue="1" operator="equal">
      <formula>0</formula>
    </cfRule>
  </conditionalFormatting>
  <conditionalFormatting sqref="B2326:B2329 J2325:K2325 I2329:K2332 I2327:K2327 G2326:K2326 A2326:A2330 D2326:F2332 C2328:C2331 L2326:M2332 A2333:M2333 O2326:Q2333 S2391:IV2397 S2398:XFD2398 G2327:H2332 A2332">
    <cfRule type="cellIs" dxfId="639" priority="620" stopIfTrue="1" operator="equal">
      <formula>0</formula>
    </cfRule>
  </conditionalFormatting>
  <conditionalFormatting sqref="K2325:K2334">
    <cfRule type="cellIs" dxfId="638" priority="619" operator="equal">
      <formula>0</formula>
    </cfRule>
  </conditionalFormatting>
  <conditionalFormatting sqref="I2325:I2334 E2325:E2334">
    <cfRule type="cellIs" dxfId="637" priority="618" operator="equal">
      <formula>0</formula>
    </cfRule>
  </conditionalFormatting>
  <conditionalFormatting sqref="B2330">
    <cfRule type="cellIs" dxfId="636" priority="617" stopIfTrue="1" operator="equal">
      <formula>0</formula>
    </cfRule>
  </conditionalFormatting>
  <conditionalFormatting sqref="A2331:B2331">
    <cfRule type="cellIs" dxfId="635" priority="616" stopIfTrue="1" operator="equal">
      <formula>0</formula>
    </cfRule>
  </conditionalFormatting>
  <conditionalFormatting sqref="B2336:B2339 J2335:K2335 I2339:K2342 I2337:K2337 G2336:K2336 A2336:A2340 D2336:F2342 C2338:C2340 L2336:M2342 A2343:M2343 O2336:Q2343 S2401:IV2407 S2408:XFD2408 G2337:H2342 A2342">
    <cfRule type="cellIs" dxfId="634" priority="615" stopIfTrue="1" operator="equal">
      <formula>0</formula>
    </cfRule>
  </conditionalFormatting>
  <conditionalFormatting sqref="K2335:K2344">
    <cfRule type="cellIs" dxfId="633" priority="614" operator="equal">
      <formula>0</formula>
    </cfRule>
  </conditionalFormatting>
  <conditionalFormatting sqref="I2335:I2344 E2335:E2344">
    <cfRule type="cellIs" dxfId="632" priority="613" operator="equal">
      <formula>0</formula>
    </cfRule>
  </conditionalFormatting>
  <conditionalFormatting sqref="B2340">
    <cfRule type="cellIs" dxfId="631" priority="612" stopIfTrue="1" operator="equal">
      <formula>0</formula>
    </cfRule>
  </conditionalFormatting>
  <conditionalFormatting sqref="B2411">
    <cfRule type="cellIs" dxfId="630" priority="558" stopIfTrue="1" operator="equal">
      <formula>0</formula>
    </cfRule>
  </conditionalFormatting>
  <conditionalFormatting sqref="A2341">
    <cfRule type="cellIs" dxfId="629" priority="610" stopIfTrue="1" operator="equal">
      <formula>0</formula>
    </cfRule>
  </conditionalFormatting>
  <conditionalFormatting sqref="B2341">
    <cfRule type="cellIs" dxfId="628" priority="609" stopIfTrue="1" operator="equal">
      <formula>0</formula>
    </cfRule>
  </conditionalFormatting>
  <conditionalFormatting sqref="B2346:B2349 J2345:K2345 I2349:K2352 I2347:K2347 G2346:K2346 A2346:A2350 D2346:F2352 C2348:C2351 L2346:M2352 A2353:M2353 O2346:Q2353 S2411:S2418 G2347:H2352 A2352">
    <cfRule type="cellIs" dxfId="627" priority="608" stopIfTrue="1" operator="equal">
      <formula>0</formula>
    </cfRule>
  </conditionalFormatting>
  <conditionalFormatting sqref="K2345:K2354">
    <cfRule type="cellIs" dxfId="626" priority="607" operator="equal">
      <formula>0</formula>
    </cfRule>
  </conditionalFormatting>
  <conditionalFormatting sqref="I2345:I2354 E2345:E2354">
    <cfRule type="cellIs" dxfId="625" priority="606" operator="equal">
      <formula>0</formula>
    </cfRule>
  </conditionalFormatting>
  <conditionalFormatting sqref="B2350">
    <cfRule type="cellIs" dxfId="624" priority="605" stopIfTrue="1" operator="equal">
      <formula>0</formula>
    </cfRule>
  </conditionalFormatting>
  <conditionalFormatting sqref="A2351:B2351">
    <cfRule type="cellIs" dxfId="623" priority="604" stopIfTrue="1" operator="equal">
      <formula>0</formula>
    </cfRule>
  </conditionalFormatting>
  <conditionalFormatting sqref="B2356:B2359 J2355:K2355 I2359:K2362 I2357:K2357 G2356:K2356 A2356:A2360 D2356:F2362 C2358:C2361 L2356:M2362 A2363:M2363 O2356:Q2363 S2421:S2428 G2357:H2362 A2362">
    <cfRule type="cellIs" dxfId="622" priority="595" stopIfTrue="1" operator="equal">
      <formula>0</formula>
    </cfRule>
  </conditionalFormatting>
  <conditionalFormatting sqref="K2355:K2364">
    <cfRule type="cellIs" dxfId="621" priority="594" operator="equal">
      <formula>0</formula>
    </cfRule>
  </conditionalFormatting>
  <conditionalFormatting sqref="I2355:I2364 E2355:E2364">
    <cfRule type="cellIs" dxfId="620" priority="593" operator="equal">
      <formula>0</formula>
    </cfRule>
  </conditionalFormatting>
  <conditionalFormatting sqref="B2360">
    <cfRule type="cellIs" dxfId="619" priority="592" stopIfTrue="1" operator="equal">
      <formula>0</formula>
    </cfRule>
  </conditionalFormatting>
  <conditionalFormatting sqref="A2361:B2361">
    <cfRule type="cellIs" dxfId="618" priority="591" stopIfTrue="1" operator="equal">
      <formula>0</formula>
    </cfRule>
  </conditionalFormatting>
  <conditionalFormatting sqref="B2366:B2369 J2365:K2365 I2369:K2372 I2367:K2367 G2366:K2366 A2366:A2370 D2366:F2372 C2368:C2370 L2366:M2372 A2373:M2373 O2366:Q2373 S2431:S2437 R2432 R2434 R2436 R2438:S2438 G2367:H2372 A2372">
    <cfRule type="cellIs" dxfId="617" priority="590" stopIfTrue="1" operator="equal">
      <formula>0</formula>
    </cfRule>
  </conditionalFormatting>
  <conditionalFormatting sqref="K2365:K2374">
    <cfRule type="cellIs" dxfId="616" priority="589" operator="equal">
      <formula>0</formula>
    </cfRule>
  </conditionalFormatting>
  <conditionalFormatting sqref="I2365:I2374 E2365:E2374">
    <cfRule type="cellIs" dxfId="615" priority="588" operator="equal">
      <formula>0</formula>
    </cfRule>
  </conditionalFormatting>
  <conditionalFormatting sqref="B2370">
    <cfRule type="cellIs" dxfId="614" priority="587" stopIfTrue="1" operator="equal">
      <formula>0</formula>
    </cfRule>
  </conditionalFormatting>
  <conditionalFormatting sqref="A2371">
    <cfRule type="cellIs" dxfId="613" priority="585" stopIfTrue="1" operator="equal">
      <formula>0</formula>
    </cfRule>
  </conditionalFormatting>
  <conditionalFormatting sqref="B2371">
    <cfRule type="cellIs" dxfId="612" priority="584" stopIfTrue="1" operator="equal">
      <formula>0</formula>
    </cfRule>
  </conditionalFormatting>
  <conditionalFormatting sqref="B2376:B2379 J2375:K2375 I2379:K2382 I2377:K2377 G2376:K2376 A2376:A2380 D2376:F2382 C2378:C2381 L2376:M2382 A2383:M2383 O2376:Q2383 S2441:S2443 R2440 R2442 G2377:H2382 A2382">
    <cfRule type="cellIs" dxfId="611" priority="583" stopIfTrue="1" operator="equal">
      <formula>0</formula>
    </cfRule>
  </conditionalFormatting>
  <conditionalFormatting sqref="K2375:K2384">
    <cfRule type="cellIs" dxfId="610" priority="582" operator="equal">
      <formula>0</formula>
    </cfRule>
  </conditionalFormatting>
  <conditionalFormatting sqref="I2375:I2384 E2375:E2384">
    <cfRule type="cellIs" dxfId="609" priority="581" operator="equal">
      <formula>0</formula>
    </cfRule>
  </conditionalFormatting>
  <conditionalFormatting sqref="B2380">
    <cfRule type="cellIs" dxfId="608" priority="580" stopIfTrue="1" operator="equal">
      <formula>0</formula>
    </cfRule>
  </conditionalFormatting>
  <conditionalFormatting sqref="A2381:B2381">
    <cfRule type="cellIs" dxfId="607" priority="579" stopIfTrue="1" operator="equal">
      <formula>0</formula>
    </cfRule>
  </conditionalFormatting>
  <conditionalFormatting sqref="B2386:B2389 J2385:K2385 I2389:K2392 I2387:K2387 G2386:K2386 A2386:A2390 D2386:F2392 C2388:C2390 L2386:M2392 A2393:M2393 O2386:Q2393 R2444:R2445 G2387:H2392 A2392">
    <cfRule type="cellIs" dxfId="606" priority="578" stopIfTrue="1" operator="equal">
      <formula>0</formula>
    </cfRule>
  </conditionalFormatting>
  <conditionalFormatting sqref="K2385:K2394">
    <cfRule type="cellIs" dxfId="605" priority="577" operator="equal">
      <formula>0</formula>
    </cfRule>
  </conditionalFormatting>
  <conditionalFormatting sqref="I2385:I2394 E2385:E2394">
    <cfRule type="cellIs" dxfId="604" priority="576" operator="equal">
      <formula>0</formula>
    </cfRule>
  </conditionalFormatting>
  <conditionalFormatting sqref="B2390">
    <cfRule type="cellIs" dxfId="603" priority="575" stopIfTrue="1" operator="equal">
      <formula>0</formula>
    </cfRule>
  </conditionalFormatting>
  <conditionalFormatting sqref="A2391">
    <cfRule type="cellIs" dxfId="602" priority="573" stopIfTrue="1" operator="equal">
      <formula>0</formula>
    </cfRule>
  </conditionalFormatting>
  <conditionalFormatting sqref="B2391">
    <cfRule type="cellIs" dxfId="601" priority="572" stopIfTrue="1" operator="equal">
      <formula>0</formula>
    </cfRule>
  </conditionalFormatting>
  <conditionalFormatting sqref="B2396:B2399 J2395:K2395 I2399:K2402 I2397:K2397 G2396:K2396 A2396:A2400 D2396:F2402 C2398:C2401 L2396:M2402 A2403:M2403 O2396:Q2403 S2447:S2453 R2446 R2448 R2450 R2452 R2454:S2454 G2397:H2402 A2402">
    <cfRule type="cellIs" dxfId="600" priority="571" stopIfTrue="1" operator="equal">
      <formula>0</formula>
    </cfRule>
  </conditionalFormatting>
  <conditionalFormatting sqref="K2395:K2404">
    <cfRule type="cellIs" dxfId="599" priority="570" operator="equal">
      <formula>0</formula>
    </cfRule>
  </conditionalFormatting>
  <conditionalFormatting sqref="I2395:I2404 E2395:E2404">
    <cfRule type="cellIs" dxfId="598" priority="569" operator="equal">
      <formula>0</formula>
    </cfRule>
  </conditionalFormatting>
  <conditionalFormatting sqref="B2400">
    <cfRule type="cellIs" dxfId="597" priority="568" stopIfTrue="1" operator="equal">
      <formula>0</formula>
    </cfRule>
  </conditionalFormatting>
  <conditionalFormatting sqref="A2411">
    <cfRule type="cellIs" dxfId="596" priority="559" stopIfTrue="1" operator="equal">
      <formula>0</formula>
    </cfRule>
  </conditionalFormatting>
  <conditionalFormatting sqref="A2401:B2401">
    <cfRule type="cellIs" dxfId="595" priority="565" stopIfTrue="1" operator="equal">
      <formula>0</formula>
    </cfRule>
  </conditionalFormatting>
  <conditionalFormatting sqref="B2406:B2409 J2405:K2405 I2409:K2412 I2407:K2407 G2406:K2406 A2406:A2410 D2406:F2412 C2408:C2410 L2406:M2412 A2413:M2413 O2406:Q2413 S2457:S2463 R2456 R2458 R2460 R2462 R2464:S2464 G2407:H2412 A2412 C2412 R2466 R2468 R2470 R2472 R2474 R2476 R2478 R2480 R2482 R2484 R2486 R2488 R2492 R2494 R2496 R2512 R2516 R2520 R2524 R2528 R2532 R2536 R2540 R2544 R2498 R2510 R2514 R2518 R2522 R2526 R2530 R2534 R2542 R2546 R2548 R2550 R2552 R2554 R2556 R2558 R2560 R2562 R2564 R2566 R2568 R2570 R2572 R2574 R2576 R2578 R2580 R2582 R2584 R2588 R2590 R2592 R2594 R2598 R2600 R2602 R2604 R2608 R2610 R2612 R2614 R2618 R2620 R2622 R2624 R2638 R2640 R2642 R2644 R2646 R2693 R2695 R2697 R2699 R2701 R2703 R2705 R2707 R2709 R2711 R2713 R2715 R2717 R2719 R2721 R2723 R2725 R2727 R2729 R2731 R2733 R2735 R2737 R2739 R2741 R2743 R2745 R2747 R2749 R2751 R2753 R2755 R2757">
    <cfRule type="cellIs" dxfId="594" priority="564" stopIfTrue="1" operator="equal">
      <formula>0</formula>
    </cfRule>
  </conditionalFormatting>
  <conditionalFormatting sqref="K2405:K2414">
    <cfRule type="cellIs" dxfId="593" priority="563" operator="equal">
      <formula>0</formula>
    </cfRule>
  </conditionalFormatting>
  <conditionalFormatting sqref="I2405:I2414 E2405:E2414">
    <cfRule type="cellIs" dxfId="592" priority="562" operator="equal">
      <formula>0</formula>
    </cfRule>
  </conditionalFormatting>
  <conditionalFormatting sqref="B2410">
    <cfRule type="cellIs" dxfId="591" priority="561" stopIfTrue="1" operator="equal">
      <formula>0</formula>
    </cfRule>
  </conditionalFormatting>
  <conditionalFormatting sqref="R2304">
    <cfRule type="cellIs" dxfId="590" priority="557" stopIfTrue="1" operator="equal">
      <formula>0</formula>
    </cfRule>
  </conditionalFormatting>
  <conditionalFormatting sqref="K2304">
    <cfRule type="cellIs" dxfId="589" priority="556" operator="equal">
      <formula>0</formula>
    </cfRule>
  </conditionalFormatting>
  <conditionalFormatting sqref="I2304 E2304">
    <cfRule type="cellIs" dxfId="588" priority="555" operator="equal">
      <formula>0</formula>
    </cfRule>
  </conditionalFormatting>
  <conditionalFormatting sqref="B2416">
    <cfRule type="cellIs" dxfId="587" priority="554" stopIfTrue="1" operator="equal">
      <formula>0</formula>
    </cfRule>
  </conditionalFormatting>
  <conditionalFormatting sqref="K2415:K2433 K2435:K2438">
    <cfRule type="cellIs" dxfId="586" priority="553" operator="equal">
      <formula>0</formula>
    </cfRule>
  </conditionalFormatting>
  <conditionalFormatting sqref="I2415:I2433 E2415:E2433 E2435:E2438 I2435:I2438">
    <cfRule type="cellIs" dxfId="585" priority="552" operator="equal">
      <formula>0</formula>
    </cfRule>
  </conditionalFormatting>
  <conditionalFormatting sqref="K2434">
    <cfRule type="cellIs" dxfId="584" priority="551" operator="equal">
      <formula>0</formula>
    </cfRule>
  </conditionalFormatting>
  <conditionalFormatting sqref="E2434 I2434">
    <cfRule type="cellIs" dxfId="583" priority="550" operator="equal">
      <formula>0</formula>
    </cfRule>
  </conditionalFormatting>
  <conditionalFormatting sqref="C2341">
    <cfRule type="cellIs" dxfId="582" priority="549" stopIfTrue="1" operator="equal">
      <formula>0</formula>
    </cfRule>
  </conditionalFormatting>
  <conditionalFormatting sqref="C2371">
    <cfRule type="cellIs" dxfId="581" priority="548" stopIfTrue="1" operator="equal">
      <formula>0</formula>
    </cfRule>
  </conditionalFormatting>
  <conditionalFormatting sqref="C2391">
    <cfRule type="cellIs" dxfId="580" priority="547" stopIfTrue="1" operator="equal">
      <formula>0</formula>
    </cfRule>
  </conditionalFormatting>
  <conditionalFormatting sqref="C2411">
    <cfRule type="cellIs" dxfId="579" priority="546" stopIfTrue="1" operator="equal">
      <formula>0</formula>
    </cfRule>
  </conditionalFormatting>
  <conditionalFormatting sqref="C2402">
    <cfRule type="cellIs" dxfId="578" priority="545" stopIfTrue="1" operator="equal">
      <formula>0</formula>
    </cfRule>
  </conditionalFormatting>
  <conditionalFormatting sqref="C2392">
    <cfRule type="cellIs" dxfId="577" priority="544" stopIfTrue="1" operator="equal">
      <formula>0</formula>
    </cfRule>
  </conditionalFormatting>
  <conditionalFormatting sqref="C2382">
    <cfRule type="cellIs" dxfId="576" priority="543" stopIfTrue="1" operator="equal">
      <formula>0</formula>
    </cfRule>
  </conditionalFormatting>
  <conditionalFormatting sqref="C2372">
    <cfRule type="cellIs" dxfId="575" priority="542" stopIfTrue="1" operator="equal">
      <formula>0</formula>
    </cfRule>
  </conditionalFormatting>
  <conditionalFormatting sqref="C2362">
    <cfRule type="cellIs" dxfId="574" priority="541" stopIfTrue="1" operator="equal">
      <formula>0</formula>
    </cfRule>
  </conditionalFormatting>
  <conditionalFormatting sqref="C2352">
    <cfRule type="cellIs" dxfId="573" priority="540" stopIfTrue="1" operator="equal">
      <formula>0</formula>
    </cfRule>
  </conditionalFormatting>
  <conditionalFormatting sqref="C2342">
    <cfRule type="cellIs" dxfId="572" priority="539" stopIfTrue="1" operator="equal">
      <formula>0</formula>
    </cfRule>
  </conditionalFormatting>
  <conditionalFormatting sqref="C2332">
    <cfRule type="cellIs" dxfId="571" priority="538" stopIfTrue="1" operator="equal">
      <formula>0</formula>
    </cfRule>
  </conditionalFormatting>
  <conditionalFormatting sqref="C2322">
    <cfRule type="cellIs" dxfId="570" priority="537" stopIfTrue="1" operator="equal">
      <formula>0</formula>
    </cfRule>
  </conditionalFormatting>
  <conditionalFormatting sqref="C2312">
    <cfRule type="cellIs" dxfId="569" priority="536" stopIfTrue="1" operator="equal">
      <formula>0</formula>
    </cfRule>
  </conditionalFormatting>
  <conditionalFormatting sqref="B2440">
    <cfRule type="cellIs" dxfId="568" priority="535" stopIfTrue="1" operator="equal">
      <formula>0</formula>
    </cfRule>
  </conditionalFormatting>
  <conditionalFormatting sqref="K2448:K2456 I2448:I2456 E2448:E2456">
    <cfRule type="cellIs" dxfId="567" priority="532" operator="equal">
      <formula>0</formula>
    </cfRule>
  </conditionalFormatting>
  <conditionalFormatting sqref="B2449">
    <cfRule type="cellIs" dxfId="566" priority="531" stopIfTrue="1" operator="equal">
      <formula>0</formula>
    </cfRule>
  </conditionalFormatting>
  <conditionalFormatting sqref="K2457:K2475 K2477:K2480">
    <cfRule type="cellIs" dxfId="565" priority="530" operator="equal">
      <formula>0</formula>
    </cfRule>
  </conditionalFormatting>
  <conditionalFormatting sqref="I2457:I2475 E2457:E2475 E2477:E2480 I2477:I2480">
    <cfRule type="cellIs" dxfId="564" priority="529" operator="equal">
      <formula>0</formula>
    </cfRule>
  </conditionalFormatting>
  <conditionalFormatting sqref="K2476">
    <cfRule type="cellIs" dxfId="563" priority="528" operator="equal">
      <formula>0</formula>
    </cfRule>
  </conditionalFormatting>
  <conditionalFormatting sqref="E2476 I2476">
    <cfRule type="cellIs" dxfId="562" priority="527" operator="equal">
      <formula>0</formula>
    </cfRule>
  </conditionalFormatting>
  <conditionalFormatting sqref="B2458">
    <cfRule type="cellIs" dxfId="561" priority="526" stopIfTrue="1" operator="equal">
      <formula>0</formula>
    </cfRule>
  </conditionalFormatting>
  <conditionalFormatting sqref="K2482:K2489 I2482:I2489 E2482:E2489">
    <cfRule type="cellIs" dxfId="560" priority="520" operator="equal">
      <formula>0</formula>
    </cfRule>
  </conditionalFormatting>
  <conditionalFormatting sqref="B2483">
    <cfRule type="cellIs" dxfId="559" priority="519" stopIfTrue="1" operator="equal">
      <formula>0</formula>
    </cfRule>
  </conditionalFormatting>
  <conditionalFormatting sqref="K2491:K2499 I2491:I2499 E2491:E2499">
    <cfRule type="cellIs" dxfId="558" priority="518" operator="equal">
      <formula>0</formula>
    </cfRule>
  </conditionalFormatting>
  <conditionalFormatting sqref="B2492">
    <cfRule type="cellIs" dxfId="557" priority="517" stopIfTrue="1" operator="equal">
      <formula>0</formula>
    </cfRule>
  </conditionalFormatting>
  <conditionalFormatting sqref="R2506 R2508 R2501:R2502">
    <cfRule type="cellIs" dxfId="556" priority="516" stopIfTrue="1" operator="equal">
      <formula>0</formula>
    </cfRule>
  </conditionalFormatting>
  <conditionalFormatting sqref="S2500:IV2502 S2503:XFD2503">
    <cfRule type="cellIs" dxfId="555" priority="515" stopIfTrue="1" operator="equal">
      <formula>0</formula>
    </cfRule>
  </conditionalFormatting>
  <conditionalFormatting sqref="B2506">
    <cfRule type="cellIs" dxfId="554" priority="508" stopIfTrue="1" operator="equal">
      <formula>0</formula>
    </cfRule>
  </conditionalFormatting>
  <conditionalFormatting sqref="S2506:S2508">
    <cfRule type="cellIs" dxfId="553" priority="514" stopIfTrue="1" operator="equal">
      <formula>0</formula>
    </cfRule>
  </conditionalFormatting>
  <conditionalFormatting sqref="A2506">
    <cfRule type="cellIs" dxfId="552" priority="509" stopIfTrue="1" operator="equal">
      <formula>0</formula>
    </cfRule>
  </conditionalFormatting>
  <conditionalFormatting sqref="J2500:K2500 I2502:K2502 G2501:K2501 A2501:B2503 D2501:F2503 C2503 L2501:M2503 A2508:M2508 O2501:Q2503 G2502:H2503 A2507 C2507 O2505:Q2508 C2505 D2505:M2507 A2505">
    <cfRule type="cellIs" dxfId="551" priority="513" stopIfTrue="1" operator="equal">
      <formula>0</formula>
    </cfRule>
  </conditionalFormatting>
  <conditionalFormatting sqref="K2500:K2503 K2505:K2508">
    <cfRule type="cellIs" dxfId="550" priority="512" operator="equal">
      <formula>0</formula>
    </cfRule>
  </conditionalFormatting>
  <conditionalFormatting sqref="I2500:I2503 E2500:E2503 E2505:E2508 I2505:I2508">
    <cfRule type="cellIs" dxfId="549" priority="511" operator="equal">
      <formula>0</formula>
    </cfRule>
  </conditionalFormatting>
  <conditionalFormatting sqref="B2505">
    <cfRule type="cellIs" dxfId="548" priority="510" stopIfTrue="1" operator="equal">
      <formula>0</formula>
    </cfRule>
  </conditionalFormatting>
  <conditionalFormatting sqref="C2506">
    <cfRule type="cellIs" dxfId="547" priority="507" stopIfTrue="1" operator="equal">
      <formula>0</formula>
    </cfRule>
  </conditionalFormatting>
  <conditionalFormatting sqref="K2509 I2509 E2509">
    <cfRule type="cellIs" dxfId="546" priority="506" operator="equal">
      <formula>0</formula>
    </cfRule>
  </conditionalFormatting>
  <conditionalFormatting sqref="B2516">
    <cfRule type="cellIs" dxfId="545" priority="500" stopIfTrue="1" operator="equal">
      <formula>0</formula>
    </cfRule>
  </conditionalFormatting>
  <conditionalFormatting sqref="A2516">
    <cfRule type="cellIs" dxfId="544" priority="501" stopIfTrue="1" operator="equal">
      <formula>0</formula>
    </cfRule>
  </conditionalFormatting>
  <conditionalFormatting sqref="B2511:B2514 J2510:K2510 I2514:K2517 I2512:K2512 G2511:K2511 A2511:A2515 D2511:F2517 C2513:C2515 L2511:L2517 A2518:L2518 G2512:H2517 A2517 C2517">
    <cfRule type="cellIs" dxfId="543" priority="505" stopIfTrue="1" operator="equal">
      <formula>0</formula>
    </cfRule>
  </conditionalFormatting>
  <conditionalFormatting sqref="K2510:K2518">
    <cfRule type="cellIs" dxfId="542" priority="504" operator="equal">
      <formula>0</formula>
    </cfRule>
  </conditionalFormatting>
  <conditionalFormatting sqref="I2510:I2518 E2510:E2518">
    <cfRule type="cellIs" dxfId="541" priority="503" operator="equal">
      <formula>0</formula>
    </cfRule>
  </conditionalFormatting>
  <conditionalFormatting sqref="B2515">
    <cfRule type="cellIs" dxfId="540" priority="502" stopIfTrue="1" operator="equal">
      <formula>0</formula>
    </cfRule>
  </conditionalFormatting>
  <conditionalFormatting sqref="C2516">
    <cfRule type="cellIs" dxfId="539" priority="499" stopIfTrue="1" operator="equal">
      <formula>0</formula>
    </cfRule>
  </conditionalFormatting>
  <conditionalFormatting sqref="K2637 I2637 E2637">
    <cfRule type="cellIs" dxfId="538" priority="423" operator="equal">
      <formula>0</formula>
    </cfRule>
  </conditionalFormatting>
  <conditionalFormatting sqref="K2519 I2519 E2519">
    <cfRule type="cellIs" dxfId="537" priority="497" operator="equal">
      <formula>0</formula>
    </cfRule>
  </conditionalFormatting>
  <conditionalFormatting sqref="B2526">
    <cfRule type="cellIs" dxfId="536" priority="491" stopIfTrue="1" operator="equal">
      <formula>0</formula>
    </cfRule>
  </conditionalFormatting>
  <conditionalFormatting sqref="A2526">
    <cfRule type="cellIs" dxfId="535" priority="492" stopIfTrue="1" operator="equal">
      <formula>0</formula>
    </cfRule>
  </conditionalFormatting>
  <conditionalFormatting sqref="B2521:B2524 J2520:K2520 I2524:K2527 I2522:K2522 G2521:K2521 A2521:A2525 D2521:F2527 C2523:C2525 L2521:L2527 A2528:L2528 G2522:H2527 A2527 C2527">
    <cfRule type="cellIs" dxfId="534" priority="496" stopIfTrue="1" operator="equal">
      <formula>0</formula>
    </cfRule>
  </conditionalFormatting>
  <conditionalFormatting sqref="K2520:K2528">
    <cfRule type="cellIs" dxfId="533" priority="495" operator="equal">
      <formula>0</formula>
    </cfRule>
  </conditionalFormatting>
  <conditionalFormatting sqref="I2520:I2528 E2520:E2528">
    <cfRule type="cellIs" dxfId="532" priority="494" operator="equal">
      <formula>0</formula>
    </cfRule>
  </conditionalFormatting>
  <conditionalFormatting sqref="B2525">
    <cfRule type="cellIs" dxfId="531" priority="493" stopIfTrue="1" operator="equal">
      <formula>0</formula>
    </cfRule>
  </conditionalFormatting>
  <conditionalFormatting sqref="C2526">
    <cfRule type="cellIs" dxfId="530" priority="490" stopIfTrue="1" operator="equal">
      <formula>0</formula>
    </cfRule>
  </conditionalFormatting>
  <conditionalFormatting sqref="K2529 I2529 E2529">
    <cfRule type="cellIs" dxfId="529" priority="488" operator="equal">
      <formula>0</formula>
    </cfRule>
  </conditionalFormatting>
  <conditionalFormatting sqref="K2530:K2537 I2530:I2537 E2530:E2537">
    <cfRule type="cellIs" dxfId="528" priority="487" operator="equal">
      <formula>0</formula>
    </cfRule>
  </conditionalFormatting>
  <conditionalFormatting sqref="S2627:S2633 R2628 R2630 R2632 R2634:S2634 R2636">
    <cfRule type="cellIs" dxfId="527" priority="429" stopIfTrue="1" operator="equal">
      <formula>0</formula>
    </cfRule>
  </conditionalFormatting>
  <conditionalFormatting sqref="K2539:K2546 I2539:I2546 E2539:E2546">
    <cfRule type="cellIs" dxfId="526" priority="485" operator="equal">
      <formula>0</formula>
    </cfRule>
  </conditionalFormatting>
  <conditionalFormatting sqref="K2538 I2538 E2538">
    <cfRule type="cellIs" dxfId="525" priority="483" operator="equal">
      <formula>0</formula>
    </cfRule>
  </conditionalFormatting>
  <conditionalFormatting sqref="K2547 I2547 E2547">
    <cfRule type="cellIs" dxfId="524" priority="482" operator="equal">
      <formula>0</formula>
    </cfRule>
  </conditionalFormatting>
  <conditionalFormatting sqref="B2531">
    <cfRule type="cellIs" dxfId="523" priority="481" stopIfTrue="1" operator="equal">
      <formula>0</formula>
    </cfRule>
  </conditionalFormatting>
  <conditionalFormatting sqref="B2540">
    <cfRule type="cellIs" dxfId="522" priority="480" stopIfTrue="1" operator="equal">
      <formula>0</formula>
    </cfRule>
  </conditionalFormatting>
  <conditionalFormatting sqref="J2548:K2548 I2552:K2555 I2550:K2550 G2549:K2549 A2549:B2552 D2549:F2555 C2551:C2552 L2549:L2555 A2556:L2556 G2550:H2555 A2555 C2555">
    <cfRule type="cellIs" dxfId="521" priority="479" stopIfTrue="1" operator="equal">
      <formula>0</formula>
    </cfRule>
  </conditionalFormatting>
  <conditionalFormatting sqref="K2548:K2556">
    <cfRule type="cellIs" dxfId="520" priority="478" operator="equal">
      <formula>0</formula>
    </cfRule>
  </conditionalFormatting>
  <conditionalFormatting sqref="I2548:I2556 E2548:E2556">
    <cfRule type="cellIs" dxfId="519" priority="477" operator="equal">
      <formula>0</formula>
    </cfRule>
  </conditionalFormatting>
  <conditionalFormatting sqref="K2557 I2557 E2557">
    <cfRule type="cellIs" dxfId="518" priority="471" operator="equal">
      <formula>0</formula>
    </cfRule>
  </conditionalFormatting>
  <conditionalFormatting sqref="J2558:K2558 I2562:K2565 I2560:K2560 G2559:K2559 A2559:B2562 D2559:F2565 C2561:C2562 L2559:L2565 A2566:L2566 G2560:H2565 A2565 C2565">
    <cfRule type="cellIs" dxfId="517" priority="470" stopIfTrue="1" operator="equal">
      <formula>0</formula>
    </cfRule>
  </conditionalFormatting>
  <conditionalFormatting sqref="K2558:K2566">
    <cfRule type="cellIs" dxfId="516" priority="469" operator="equal">
      <formula>0</formula>
    </cfRule>
  </conditionalFormatting>
  <conditionalFormatting sqref="I2558:I2566 E2558:E2566">
    <cfRule type="cellIs" dxfId="515" priority="468" operator="equal">
      <formula>0</formula>
    </cfRule>
  </conditionalFormatting>
  <conditionalFormatting sqref="K2567 I2567 E2567">
    <cfRule type="cellIs" dxfId="514" priority="466" operator="equal">
      <formula>0</formula>
    </cfRule>
  </conditionalFormatting>
  <conditionalFormatting sqref="J2568:K2568 I2572:K2575 I2570:K2570 G2569:K2569 A2569:B2572 D2569:F2575 C2571:C2572 L2569:L2575 A2576:L2576 G2570:H2575 A2575 C2575">
    <cfRule type="cellIs" dxfId="513" priority="465" stopIfTrue="1" operator="equal">
      <formula>0</formula>
    </cfRule>
  </conditionalFormatting>
  <conditionalFormatting sqref="K2568:K2576">
    <cfRule type="cellIs" dxfId="512" priority="464" operator="equal">
      <formula>0</formula>
    </cfRule>
  </conditionalFormatting>
  <conditionalFormatting sqref="I2568:I2576 E2568:E2576">
    <cfRule type="cellIs" dxfId="511" priority="463" operator="equal">
      <formula>0</formula>
    </cfRule>
  </conditionalFormatting>
  <conditionalFormatting sqref="K2578:K2585 I2578:I2585 E2578:E2585">
    <cfRule type="cellIs" dxfId="510" priority="461" operator="equal">
      <formula>0</formula>
    </cfRule>
  </conditionalFormatting>
  <conditionalFormatting sqref="K2577 I2577 E2577">
    <cfRule type="cellIs" dxfId="509" priority="458" operator="equal">
      <formula>0</formula>
    </cfRule>
  </conditionalFormatting>
  <conditionalFormatting sqref="K2586 I2586 E2586">
    <cfRule type="cellIs" dxfId="508" priority="457" operator="equal">
      <formula>0</formula>
    </cfRule>
  </conditionalFormatting>
  <conditionalFormatting sqref="R2504">
    <cfRule type="cellIs" dxfId="507" priority="456" stopIfTrue="1" operator="equal">
      <formula>0</formula>
    </cfRule>
  </conditionalFormatting>
  <conditionalFormatting sqref="A2504:L2504">
    <cfRule type="cellIs" dxfId="506" priority="455" stopIfTrue="1" operator="equal">
      <formula>0</formula>
    </cfRule>
  </conditionalFormatting>
  <conditionalFormatting sqref="K2504">
    <cfRule type="cellIs" dxfId="505" priority="454" operator="equal">
      <formula>0</formula>
    </cfRule>
  </conditionalFormatting>
  <conditionalFormatting sqref="I2504 E2504">
    <cfRule type="cellIs" dxfId="504" priority="453" operator="equal">
      <formula>0</formula>
    </cfRule>
  </conditionalFormatting>
  <conditionalFormatting sqref="K2490 I2490 E2490">
    <cfRule type="cellIs" dxfId="503" priority="452" operator="equal">
      <formula>0</formula>
    </cfRule>
  </conditionalFormatting>
  <conditionalFormatting sqref="K2481 I2481 E2481">
    <cfRule type="cellIs" dxfId="502" priority="451" operator="equal">
      <formula>0</formula>
    </cfRule>
  </conditionalFormatting>
  <conditionalFormatting sqref="J2587:K2587 I2591:K2594 I2589:K2589 G2588:K2588 A2588:B2591 D2588:F2594 C2590:C2591 L2588:L2594 A2595:L2595 G2589:H2594 A2594 C2594">
    <cfRule type="cellIs" dxfId="501" priority="450" stopIfTrue="1" operator="equal">
      <formula>0</formula>
    </cfRule>
  </conditionalFormatting>
  <conditionalFormatting sqref="K2587:K2595">
    <cfRule type="cellIs" dxfId="500" priority="449" operator="equal">
      <formula>0</formula>
    </cfRule>
  </conditionalFormatting>
  <conditionalFormatting sqref="I2587:I2595 E2587:E2595">
    <cfRule type="cellIs" dxfId="499" priority="448" operator="equal">
      <formula>0</formula>
    </cfRule>
  </conditionalFormatting>
  <conditionalFormatting sqref="K2596 I2596 E2596">
    <cfRule type="cellIs" dxfId="498" priority="446" operator="equal">
      <formula>0</formula>
    </cfRule>
  </conditionalFormatting>
  <conditionalFormatting sqref="J2597:K2597 I2601:K2604 I2599:K2599 G2598:K2598 A2598:B2601 D2598:F2604 C2600:C2601 L2598:L2604 A2605:L2605 G2599:H2604 A2604 C2604">
    <cfRule type="cellIs" dxfId="497" priority="445" stopIfTrue="1" operator="equal">
      <formula>0</formula>
    </cfRule>
  </conditionalFormatting>
  <conditionalFormatting sqref="K2597:K2605">
    <cfRule type="cellIs" dxfId="496" priority="444" operator="equal">
      <formula>0</formula>
    </cfRule>
  </conditionalFormatting>
  <conditionalFormatting sqref="I2597:I2605 E2597:E2605">
    <cfRule type="cellIs" dxfId="495" priority="443" operator="equal">
      <formula>0</formula>
    </cfRule>
  </conditionalFormatting>
  <conditionalFormatting sqref="K2606 I2606 E2606">
    <cfRule type="cellIs" dxfId="494" priority="441" operator="equal">
      <formula>0</formula>
    </cfRule>
  </conditionalFormatting>
  <conditionalFormatting sqref="J2607:K2607 I2609:K2609 G2608:K2608 A2608:B2611 C2610:C2611 L2608:L2614 A2615:L2615 G2609:H2614 A2614 C2614 D2608:F2614 I2611:K2614">
    <cfRule type="cellIs" dxfId="493" priority="440" stopIfTrue="1" operator="equal">
      <formula>0</formula>
    </cfRule>
  </conditionalFormatting>
  <conditionalFormatting sqref="K2607:K2615">
    <cfRule type="cellIs" dxfId="492" priority="439" operator="equal">
      <formula>0</formula>
    </cfRule>
  </conditionalFormatting>
  <conditionalFormatting sqref="I2607:I2615 E2607:E2615">
    <cfRule type="cellIs" dxfId="491" priority="438" operator="equal">
      <formula>0</formula>
    </cfRule>
  </conditionalFormatting>
  <conditionalFormatting sqref="K2616 I2616 E2616">
    <cfRule type="cellIs" dxfId="490" priority="436" operator="equal">
      <formula>0</formula>
    </cfRule>
  </conditionalFormatting>
  <conditionalFormatting sqref="J2617:K2617 I2621:K2624 I2619:K2619 G2618:K2618 A2618:B2621 D2618:F2624 C2620:C2621 L2618:L2624 A2625:L2625 G2619:H2624 A2624 C2624">
    <cfRule type="cellIs" dxfId="489" priority="435" stopIfTrue="1" operator="equal">
      <formula>0</formula>
    </cfRule>
  </conditionalFormatting>
  <conditionalFormatting sqref="K2617:K2625">
    <cfRule type="cellIs" dxfId="488" priority="434" operator="equal">
      <formula>0</formula>
    </cfRule>
  </conditionalFormatting>
  <conditionalFormatting sqref="I2617:I2625 E2617:E2625">
    <cfRule type="cellIs" dxfId="487" priority="433" operator="equal">
      <formula>0</formula>
    </cfRule>
  </conditionalFormatting>
  <conditionalFormatting sqref="K2627:K2635">
    <cfRule type="cellIs" dxfId="486" priority="428" operator="equal">
      <formula>0</formula>
    </cfRule>
  </conditionalFormatting>
  <conditionalFormatting sqref="I2627:I2635 E2627:E2635">
    <cfRule type="cellIs" dxfId="485" priority="427" operator="equal">
      <formula>0</formula>
    </cfRule>
  </conditionalFormatting>
  <conditionalFormatting sqref="K2626 I2626 E2626">
    <cfRule type="cellIs" dxfId="484" priority="422" operator="equal">
      <formula>0</formula>
    </cfRule>
  </conditionalFormatting>
  <conditionalFormatting sqref="K2691 E2691 I2691">
    <cfRule type="cellIs" dxfId="483" priority="421" operator="equal">
      <formula>0</formula>
    </cfRule>
  </conditionalFormatting>
  <conditionalFormatting sqref="K2692 I2692 E2692">
    <cfRule type="cellIs" dxfId="482" priority="417" operator="equal">
      <formula>0</formula>
    </cfRule>
  </conditionalFormatting>
  <conditionalFormatting sqref="S2682:S2688 R2683 R2685 R2687 R2689:S2689 R2691">
    <cfRule type="cellIs" dxfId="481" priority="420" stopIfTrue="1" operator="equal">
      <formula>0</formula>
    </cfRule>
  </conditionalFormatting>
  <conditionalFormatting sqref="K2682:K2690">
    <cfRule type="cellIs" dxfId="480" priority="419" operator="equal">
      <formula>0</formula>
    </cfRule>
  </conditionalFormatting>
  <conditionalFormatting sqref="I2682:I2690 E2682:E2690">
    <cfRule type="cellIs" dxfId="479" priority="418" operator="equal">
      <formula>0</formula>
    </cfRule>
  </conditionalFormatting>
  <conditionalFormatting sqref="K1817 I1817 E1817">
    <cfRule type="cellIs" dxfId="478" priority="416" operator="equal">
      <formula>0</formula>
    </cfRule>
  </conditionalFormatting>
  <conditionalFormatting sqref="K254 I254 E254">
    <cfRule type="cellIs" dxfId="477" priority="415" operator="equal">
      <formula>0</formula>
    </cfRule>
  </conditionalFormatting>
  <conditionalFormatting sqref="K244 I244 E244">
    <cfRule type="cellIs" dxfId="476" priority="414" operator="equal">
      <formula>0</formula>
    </cfRule>
  </conditionalFormatting>
  <conditionalFormatting sqref="A2634:B2635">
    <cfRule type="cellIs" dxfId="475" priority="413" stopIfTrue="1" operator="equal">
      <formula>0</formula>
    </cfRule>
  </conditionalFormatting>
  <conditionalFormatting sqref="J2638:K2638 I2642:K2645 I2640:K2640 G2639:K2639 A2639:B2642 D2639:F2645 C2641:C2642 L2639:L2645 A2646:L2646 G2640:H2645 A2645 C2645">
    <cfRule type="cellIs" dxfId="474" priority="412" stopIfTrue="1" operator="equal">
      <formula>0</formula>
    </cfRule>
  </conditionalFormatting>
  <conditionalFormatting sqref="K2638:K2646">
    <cfRule type="cellIs" dxfId="473" priority="411" operator="equal">
      <formula>0</formula>
    </cfRule>
  </conditionalFormatting>
  <conditionalFormatting sqref="I2638:I2646 E2638:E2646">
    <cfRule type="cellIs" dxfId="472" priority="410" operator="equal">
      <formula>0</formula>
    </cfRule>
  </conditionalFormatting>
  <conditionalFormatting sqref="R2649 R2651 R2653 R2655">
    <cfRule type="cellIs" dxfId="471" priority="408" stopIfTrue="1" operator="equal">
      <formula>0</formula>
    </cfRule>
  </conditionalFormatting>
  <conditionalFormatting sqref="J2648:K2648 I2652:K2655 I2650:K2650 G2649:K2649 A2649:B2652 D2649:F2655 C2651:C2652 L2649:L2655 A2656:L2656 G2650:H2655 A2655 C2655">
    <cfRule type="cellIs" dxfId="470" priority="407" stopIfTrue="1" operator="equal">
      <formula>0</formula>
    </cfRule>
  </conditionalFormatting>
  <conditionalFormatting sqref="K2648:K2656">
    <cfRule type="cellIs" dxfId="469" priority="406" operator="equal">
      <formula>0</formula>
    </cfRule>
  </conditionalFormatting>
  <conditionalFormatting sqref="I2648:I2656 E2648:E2656">
    <cfRule type="cellIs" dxfId="468" priority="405" operator="equal">
      <formula>0</formula>
    </cfRule>
  </conditionalFormatting>
  <conditionalFormatting sqref="K2657 I2657 E2657">
    <cfRule type="cellIs" dxfId="467" priority="404" operator="equal">
      <formula>0</formula>
    </cfRule>
  </conditionalFormatting>
  <conditionalFormatting sqref="K2647 I2647 E2647">
    <cfRule type="cellIs" dxfId="466" priority="398" operator="equal">
      <formula>0</formula>
    </cfRule>
  </conditionalFormatting>
  <conditionalFormatting sqref="S2658:S2664 R2659 R2661 R2663 R2665:S2665 R2667 R2669">
    <cfRule type="cellIs" dxfId="465" priority="397" stopIfTrue="1" operator="equal">
      <formula>0</formula>
    </cfRule>
  </conditionalFormatting>
  <conditionalFormatting sqref="B2659">
    <cfRule type="cellIs" dxfId="464" priority="392" stopIfTrue="1" operator="equal">
      <formula>0</formula>
    </cfRule>
  </conditionalFormatting>
  <conditionalFormatting sqref="K2671 I2671 E2671">
    <cfRule type="cellIs" dxfId="463" priority="391" operator="equal">
      <formula>0</formula>
    </cfRule>
  </conditionalFormatting>
  <conditionalFormatting sqref="R2673 R2675 R2677 R2679:R2680">
    <cfRule type="cellIs" dxfId="462" priority="390" stopIfTrue="1" operator="equal">
      <formula>0</formula>
    </cfRule>
  </conditionalFormatting>
  <conditionalFormatting sqref="J2672:K2672 I2674:K2674 G2673:K2673 A2673:B2675 D2673:F2675 C2675 L2673:L2675 A2680:L2680 G2674:H2675 A2679 C2679 D2677:L2679">
    <cfRule type="cellIs" dxfId="461" priority="389" stopIfTrue="1" operator="equal">
      <formula>0</formula>
    </cfRule>
  </conditionalFormatting>
  <conditionalFormatting sqref="K2672:K2675 K2677:K2680">
    <cfRule type="cellIs" dxfId="460" priority="388" operator="equal">
      <formula>0</formula>
    </cfRule>
  </conditionalFormatting>
  <conditionalFormatting sqref="I2672:I2675 E2672:E2675 E2677:E2680 I2677:I2680">
    <cfRule type="cellIs" dxfId="459" priority="387" operator="equal">
      <formula>0</formula>
    </cfRule>
  </conditionalFormatting>
  <conditionalFormatting sqref="K2681 I2681 E2681">
    <cfRule type="cellIs" dxfId="458" priority="386" operator="equal">
      <formula>0</formula>
    </cfRule>
  </conditionalFormatting>
  <conditionalFormatting sqref="K2676 E2676 I2676">
    <cfRule type="cellIs" dxfId="457" priority="385" operator="equal">
      <formula>0</formula>
    </cfRule>
  </conditionalFormatting>
  <conditionalFormatting sqref="S2676">
    <cfRule type="cellIs" dxfId="456" priority="384" stopIfTrue="1" operator="equal">
      <formula>0</formula>
    </cfRule>
  </conditionalFormatting>
  <conditionalFormatting sqref="K2702 E2702 I2702">
    <cfRule type="cellIs" dxfId="455" priority="383" operator="equal">
      <formula>0</formula>
    </cfRule>
  </conditionalFormatting>
  <conditionalFormatting sqref="K2703 I2703 E2703">
    <cfRule type="cellIs" dxfId="454" priority="380" operator="equal">
      <formula>0</formula>
    </cfRule>
  </conditionalFormatting>
  <conditionalFormatting sqref="K2693:K2701">
    <cfRule type="cellIs" dxfId="453" priority="382" operator="equal">
      <formula>0</formula>
    </cfRule>
  </conditionalFormatting>
  <conditionalFormatting sqref="I2693:I2701 E2693:E2701">
    <cfRule type="cellIs" dxfId="452" priority="381" operator="equal">
      <formula>0</formula>
    </cfRule>
  </conditionalFormatting>
  <conditionalFormatting sqref="K2713">
    <cfRule type="cellIs" dxfId="451" priority="379" operator="equal">
      <formula>0</formula>
    </cfRule>
  </conditionalFormatting>
  <conditionalFormatting sqref="K2714 I2714 E2714">
    <cfRule type="cellIs" dxfId="450" priority="376" operator="equal">
      <formula>0</formula>
    </cfRule>
  </conditionalFormatting>
  <conditionalFormatting sqref="K2704:K2712">
    <cfRule type="cellIs" dxfId="449" priority="378" operator="equal">
      <formula>0</formula>
    </cfRule>
  </conditionalFormatting>
  <conditionalFormatting sqref="I2704:I2712 E2704:E2712">
    <cfRule type="cellIs" dxfId="448" priority="377" operator="equal">
      <formula>0</formula>
    </cfRule>
  </conditionalFormatting>
  <conditionalFormatting sqref="K2724 E2724 I2724">
    <cfRule type="cellIs" dxfId="447" priority="375" operator="equal">
      <formula>0</formula>
    </cfRule>
  </conditionalFormatting>
  <conditionalFormatting sqref="K2725 I2725 E2725">
    <cfRule type="cellIs" dxfId="446" priority="372" operator="equal">
      <formula>0</formula>
    </cfRule>
  </conditionalFormatting>
  <conditionalFormatting sqref="K2715:K2723">
    <cfRule type="cellIs" dxfId="445" priority="374" operator="equal">
      <formula>0</formula>
    </cfRule>
  </conditionalFormatting>
  <conditionalFormatting sqref="I2715:I2723 E2715:E2723">
    <cfRule type="cellIs" dxfId="444" priority="373" operator="equal">
      <formula>0</formula>
    </cfRule>
  </conditionalFormatting>
  <conditionalFormatting sqref="K2735">
    <cfRule type="cellIs" dxfId="443" priority="371" operator="equal">
      <formula>0</formula>
    </cfRule>
  </conditionalFormatting>
  <conditionalFormatting sqref="K2736 I2736 E2736">
    <cfRule type="cellIs" dxfId="442" priority="368" operator="equal">
      <formula>0</formula>
    </cfRule>
  </conditionalFormatting>
  <conditionalFormatting sqref="K2726:K2734">
    <cfRule type="cellIs" dxfId="441" priority="370" operator="equal">
      <formula>0</formula>
    </cfRule>
  </conditionalFormatting>
  <conditionalFormatting sqref="I2726:I2734 E2726:E2734">
    <cfRule type="cellIs" dxfId="440" priority="369" operator="equal">
      <formula>0</formula>
    </cfRule>
  </conditionalFormatting>
  <conditionalFormatting sqref="E2713 I2713">
    <cfRule type="cellIs" dxfId="439" priority="367" operator="equal">
      <formula>0</formula>
    </cfRule>
  </conditionalFormatting>
  <conditionalFormatting sqref="E2735 I2735">
    <cfRule type="cellIs" dxfId="438" priority="366" operator="equal">
      <formula>0</formula>
    </cfRule>
  </conditionalFormatting>
  <conditionalFormatting sqref="L2711:L2712">
    <cfRule type="duplicateValues" dxfId="437" priority="365"/>
  </conditionalFormatting>
  <conditionalFormatting sqref="K2746 E2746 I2746">
    <cfRule type="cellIs" dxfId="436" priority="364" operator="equal">
      <formula>0</formula>
    </cfRule>
  </conditionalFormatting>
  <conditionalFormatting sqref="K2747 I2747 E2747">
    <cfRule type="cellIs" dxfId="435" priority="361" operator="equal">
      <formula>0</formula>
    </cfRule>
  </conditionalFormatting>
  <conditionalFormatting sqref="K2737:K2745">
    <cfRule type="cellIs" dxfId="434" priority="363" operator="equal">
      <formula>0</formula>
    </cfRule>
  </conditionalFormatting>
  <conditionalFormatting sqref="I2737:I2745 E2737:E2742 E2744:E2745">
    <cfRule type="cellIs" dxfId="433" priority="362" operator="equal">
      <formula>0</formula>
    </cfRule>
  </conditionalFormatting>
  <conditionalFormatting sqref="E2743">
    <cfRule type="cellIs" dxfId="432" priority="360" operator="equal">
      <formula>0</formula>
    </cfRule>
  </conditionalFormatting>
  <conditionalFormatting sqref="K2757 E2757 I2757">
    <cfRule type="cellIs" dxfId="431" priority="359" operator="equal">
      <formula>0</formula>
    </cfRule>
  </conditionalFormatting>
  <conditionalFormatting sqref="K2758 I2758 E2758">
    <cfRule type="cellIs" dxfId="430" priority="356" operator="equal">
      <formula>0</formula>
    </cfRule>
  </conditionalFormatting>
  <conditionalFormatting sqref="K2748:K2756">
    <cfRule type="cellIs" dxfId="429" priority="358" operator="equal">
      <formula>0</formula>
    </cfRule>
  </conditionalFormatting>
  <conditionalFormatting sqref="I2748:I2756 E2748:E2756">
    <cfRule type="cellIs" dxfId="428" priority="357" operator="equal">
      <formula>0</formula>
    </cfRule>
  </conditionalFormatting>
  <conditionalFormatting sqref="R2759 R2761 R2763 R2765 R2767 R2769">
    <cfRule type="cellIs" dxfId="427" priority="355" stopIfTrue="1" operator="equal">
      <formula>0</formula>
    </cfRule>
  </conditionalFormatting>
  <conditionalFormatting sqref="K2768 E2768 I2768">
    <cfRule type="cellIs" dxfId="426" priority="354" operator="equal">
      <formula>0</formula>
    </cfRule>
  </conditionalFormatting>
  <conditionalFormatting sqref="K2769 I2769 E2769">
    <cfRule type="cellIs" dxfId="425" priority="351" operator="equal">
      <formula>0</formula>
    </cfRule>
  </conditionalFormatting>
  <conditionalFormatting sqref="K2759:K2767">
    <cfRule type="cellIs" dxfId="424" priority="353" operator="equal">
      <formula>0</formula>
    </cfRule>
  </conditionalFormatting>
  <conditionalFormatting sqref="I2759:I2767 E2759:E2764 E2766:E2767">
    <cfRule type="cellIs" dxfId="423" priority="352" operator="equal">
      <formula>0</formula>
    </cfRule>
  </conditionalFormatting>
  <conditionalFormatting sqref="E2765">
    <cfRule type="cellIs" dxfId="422" priority="350" operator="equal">
      <formula>0</formula>
    </cfRule>
  </conditionalFormatting>
  <conditionalFormatting sqref="R2792 R2794 R2796 R2798 R2800 R2802">
    <cfRule type="cellIs" dxfId="421" priority="349" stopIfTrue="1" operator="equal">
      <formula>0</formula>
    </cfRule>
  </conditionalFormatting>
  <conditionalFormatting sqref="K2801 E2801 I2801">
    <cfRule type="cellIs" dxfId="420" priority="348" operator="equal">
      <formula>0</formula>
    </cfRule>
  </conditionalFormatting>
  <conditionalFormatting sqref="K2802 I2802 E2802">
    <cfRule type="cellIs" dxfId="419" priority="345" operator="equal">
      <formula>0</formula>
    </cfRule>
  </conditionalFormatting>
  <conditionalFormatting sqref="K2792:K2800">
    <cfRule type="cellIs" dxfId="418" priority="347" operator="equal">
      <formula>0</formula>
    </cfRule>
  </conditionalFormatting>
  <conditionalFormatting sqref="I2792:I2800 E2792:E2797 E2799:E2800">
    <cfRule type="cellIs" dxfId="417" priority="346" operator="equal">
      <formula>0</formula>
    </cfRule>
  </conditionalFormatting>
  <conditionalFormatting sqref="E2798">
    <cfRule type="cellIs" dxfId="416" priority="344" operator="equal">
      <formula>0</formula>
    </cfRule>
  </conditionalFormatting>
  <conditionalFormatting sqref="R2825 R2827 R2829 R2831 R2833 R2835">
    <cfRule type="cellIs" dxfId="415" priority="343" stopIfTrue="1" operator="equal">
      <formula>0</formula>
    </cfRule>
  </conditionalFormatting>
  <conditionalFormatting sqref="K2834 E2834 I2834">
    <cfRule type="cellIs" dxfId="414" priority="342" operator="equal">
      <formula>0</formula>
    </cfRule>
  </conditionalFormatting>
  <conditionalFormatting sqref="K2835 I2835 E2835">
    <cfRule type="cellIs" dxfId="413" priority="339" operator="equal">
      <formula>0</formula>
    </cfRule>
  </conditionalFormatting>
  <conditionalFormatting sqref="K2825:K2833">
    <cfRule type="cellIs" dxfId="412" priority="341" operator="equal">
      <formula>0</formula>
    </cfRule>
  </conditionalFormatting>
  <conditionalFormatting sqref="I2825:I2833 E2825:E2830 E2832:E2833">
    <cfRule type="cellIs" dxfId="411" priority="340" operator="equal">
      <formula>0</formula>
    </cfRule>
  </conditionalFormatting>
  <conditionalFormatting sqref="E2831">
    <cfRule type="cellIs" dxfId="410" priority="338" operator="equal">
      <formula>0</formula>
    </cfRule>
  </conditionalFormatting>
  <conditionalFormatting sqref="L2832:L2833">
    <cfRule type="duplicateValues" dxfId="409" priority="337"/>
  </conditionalFormatting>
  <conditionalFormatting sqref="R2858 R2860 R2862 R2864 R2866 R2868">
    <cfRule type="cellIs" dxfId="408" priority="336" stopIfTrue="1" operator="equal">
      <formula>0</formula>
    </cfRule>
  </conditionalFormatting>
  <conditionalFormatting sqref="K2867 E2867 I2867">
    <cfRule type="cellIs" dxfId="407" priority="335" operator="equal">
      <formula>0</formula>
    </cfRule>
  </conditionalFormatting>
  <conditionalFormatting sqref="K2868 I2868 E2868">
    <cfRule type="cellIs" dxfId="406" priority="332" operator="equal">
      <formula>0</formula>
    </cfRule>
  </conditionalFormatting>
  <conditionalFormatting sqref="K2858:K2866">
    <cfRule type="cellIs" dxfId="405" priority="334" operator="equal">
      <formula>0</formula>
    </cfRule>
  </conditionalFormatting>
  <conditionalFormatting sqref="I2858:I2866 E2858:E2863 E2865:E2866">
    <cfRule type="cellIs" dxfId="404" priority="333" operator="equal">
      <formula>0</formula>
    </cfRule>
  </conditionalFormatting>
  <conditionalFormatting sqref="E2864">
    <cfRule type="cellIs" dxfId="403" priority="331" operator="equal">
      <formula>0</formula>
    </cfRule>
  </conditionalFormatting>
  <conditionalFormatting sqref="L2865:L2866">
    <cfRule type="duplicateValues" dxfId="402" priority="330"/>
  </conditionalFormatting>
  <conditionalFormatting sqref="R2891 R2893 R2895 R2897 R2899 R2901">
    <cfRule type="cellIs" dxfId="401" priority="329" stopIfTrue="1" operator="equal">
      <formula>0</formula>
    </cfRule>
  </conditionalFormatting>
  <conditionalFormatting sqref="K2900 E2900 I2900">
    <cfRule type="cellIs" dxfId="400" priority="328" operator="equal">
      <formula>0</formula>
    </cfRule>
  </conditionalFormatting>
  <conditionalFormatting sqref="K2901 I2901 E2901">
    <cfRule type="cellIs" dxfId="399" priority="325" operator="equal">
      <formula>0</formula>
    </cfRule>
  </conditionalFormatting>
  <conditionalFormatting sqref="K2891:K2899">
    <cfRule type="cellIs" dxfId="398" priority="327" operator="equal">
      <formula>0</formula>
    </cfRule>
  </conditionalFormatting>
  <conditionalFormatting sqref="I2891:I2899 E2891:E2896 E2898:E2899">
    <cfRule type="cellIs" dxfId="397" priority="326" operator="equal">
      <formula>0</formula>
    </cfRule>
  </conditionalFormatting>
  <conditionalFormatting sqref="E2897">
    <cfRule type="cellIs" dxfId="396" priority="324" operator="equal">
      <formula>0</formula>
    </cfRule>
  </conditionalFormatting>
  <conditionalFormatting sqref="L2898:L2899">
    <cfRule type="duplicateValues" dxfId="395" priority="323"/>
  </conditionalFormatting>
  <conditionalFormatting sqref="R2925 R2927 R2929 R2932 R2934">
    <cfRule type="cellIs" dxfId="394" priority="322" stopIfTrue="1" operator="equal">
      <formula>0</formula>
    </cfRule>
  </conditionalFormatting>
  <conditionalFormatting sqref="K2934 E2934 I2934">
    <cfRule type="cellIs" dxfId="393" priority="321" operator="equal">
      <formula>0</formula>
    </cfRule>
  </conditionalFormatting>
  <conditionalFormatting sqref="K2935 I2935 E2935">
    <cfRule type="cellIs" dxfId="392" priority="318" operator="equal">
      <formula>0</formula>
    </cfRule>
  </conditionalFormatting>
  <conditionalFormatting sqref="K2924:K2930 K2932:K2933">
    <cfRule type="cellIs" dxfId="391" priority="320" operator="equal">
      <formula>0</formula>
    </cfRule>
  </conditionalFormatting>
  <conditionalFormatting sqref="I2924:I2930 I2932:I2933 E2924:E2933">
    <cfRule type="cellIs" dxfId="390" priority="319" operator="equal">
      <formula>0</formula>
    </cfRule>
  </conditionalFormatting>
  <conditionalFormatting sqref="R2931">
    <cfRule type="cellIs" dxfId="389" priority="317" stopIfTrue="1" operator="equal">
      <formula>0</formula>
    </cfRule>
  </conditionalFormatting>
  <conditionalFormatting sqref="K2931">
    <cfRule type="cellIs" dxfId="388" priority="316" operator="equal">
      <formula>0</formula>
    </cfRule>
  </conditionalFormatting>
  <conditionalFormatting sqref="I2931">
    <cfRule type="cellIs" dxfId="387" priority="315" operator="equal">
      <formula>0</formula>
    </cfRule>
  </conditionalFormatting>
  <conditionalFormatting sqref="K2945 E2945 I2945">
    <cfRule type="cellIs" dxfId="386" priority="314" operator="equal">
      <formula>0</formula>
    </cfRule>
  </conditionalFormatting>
  <conditionalFormatting sqref="K2946 I2946 E2946">
    <cfRule type="cellIs" dxfId="385" priority="311" operator="equal">
      <formula>0</formula>
    </cfRule>
  </conditionalFormatting>
  <conditionalFormatting sqref="K2936:K2944">
    <cfRule type="cellIs" dxfId="384" priority="313" operator="equal">
      <formula>0</formula>
    </cfRule>
  </conditionalFormatting>
  <conditionalFormatting sqref="I2936:I2944 E2936:E2941 E2943:E2944">
    <cfRule type="cellIs" dxfId="383" priority="312" operator="equal">
      <formula>0</formula>
    </cfRule>
  </conditionalFormatting>
  <conditionalFormatting sqref="E2942">
    <cfRule type="cellIs" dxfId="382" priority="310" operator="equal">
      <formula>0</formula>
    </cfRule>
  </conditionalFormatting>
  <conditionalFormatting sqref="L2943:L2944">
    <cfRule type="duplicateValues" dxfId="381" priority="309"/>
  </conditionalFormatting>
  <conditionalFormatting sqref="K2966 E2966 I2966">
    <cfRule type="cellIs" dxfId="380" priority="308" operator="equal">
      <formula>0</formula>
    </cfRule>
  </conditionalFormatting>
  <conditionalFormatting sqref="K2967 I2967 E2967">
    <cfRule type="cellIs" dxfId="379" priority="305" operator="equal">
      <formula>0</formula>
    </cfRule>
  </conditionalFormatting>
  <conditionalFormatting sqref="E2947:E2951 E2953:E2954">
    <cfRule type="cellIs" dxfId="378" priority="306" operator="equal">
      <formula>0</formula>
    </cfRule>
  </conditionalFormatting>
  <conditionalFormatting sqref="E2952">
    <cfRule type="cellIs" dxfId="377" priority="304" operator="equal">
      <formula>0</formula>
    </cfRule>
  </conditionalFormatting>
  <conditionalFormatting sqref="L2953:L2954">
    <cfRule type="duplicateValues" dxfId="376" priority="303"/>
  </conditionalFormatting>
  <conditionalFormatting sqref="K2955:K2956">
    <cfRule type="cellIs" dxfId="375" priority="302" operator="equal">
      <formula>0</formula>
    </cfRule>
  </conditionalFormatting>
  <conditionalFormatting sqref="I2955:I2956 E2955:E2956">
    <cfRule type="cellIs" dxfId="374" priority="301" operator="equal">
      <formula>0</formula>
    </cfRule>
  </conditionalFormatting>
  <conditionalFormatting sqref="L2955:L2956">
    <cfRule type="duplicateValues" dxfId="373" priority="300"/>
  </conditionalFormatting>
  <conditionalFormatting sqref="K2957:K2958">
    <cfRule type="cellIs" dxfId="372" priority="299" operator="equal">
      <formula>0</formula>
    </cfRule>
  </conditionalFormatting>
  <conditionalFormatting sqref="I2957:I2958 E2957:E2958">
    <cfRule type="cellIs" dxfId="371" priority="298" operator="equal">
      <formula>0</formula>
    </cfRule>
  </conditionalFormatting>
  <conditionalFormatting sqref="L2957:L2958">
    <cfRule type="duplicateValues" dxfId="370" priority="297"/>
  </conditionalFormatting>
  <conditionalFormatting sqref="K2959:K2960">
    <cfRule type="cellIs" dxfId="369" priority="296" operator="equal">
      <formula>0</formula>
    </cfRule>
  </conditionalFormatting>
  <conditionalFormatting sqref="I2959:I2960 E2959:E2960">
    <cfRule type="cellIs" dxfId="368" priority="295" operator="equal">
      <formula>0</formula>
    </cfRule>
  </conditionalFormatting>
  <conditionalFormatting sqref="L2959:L2960">
    <cfRule type="duplicateValues" dxfId="367" priority="294"/>
  </conditionalFormatting>
  <conditionalFormatting sqref="K2961:K2962">
    <cfRule type="cellIs" dxfId="366" priority="293" operator="equal">
      <formula>0</formula>
    </cfRule>
  </conditionalFormatting>
  <conditionalFormatting sqref="I2961:I2962 E2961:E2962">
    <cfRule type="cellIs" dxfId="365" priority="292" operator="equal">
      <formula>0</formula>
    </cfRule>
  </conditionalFormatting>
  <conditionalFormatting sqref="L2961:L2962">
    <cfRule type="duplicateValues" dxfId="364" priority="291"/>
  </conditionalFormatting>
  <conditionalFormatting sqref="K2963:K2964">
    <cfRule type="cellIs" dxfId="363" priority="290" operator="equal">
      <formula>0</formula>
    </cfRule>
  </conditionalFormatting>
  <conditionalFormatting sqref="I2963:I2964 E2963:E2964">
    <cfRule type="cellIs" dxfId="362" priority="289" operator="equal">
      <formula>0</formula>
    </cfRule>
  </conditionalFormatting>
  <conditionalFormatting sqref="L2963:L2964">
    <cfRule type="duplicateValues" dxfId="361" priority="288"/>
  </conditionalFormatting>
  <conditionalFormatting sqref="K2965">
    <cfRule type="cellIs" dxfId="360" priority="287" operator="equal">
      <formula>0</formula>
    </cfRule>
  </conditionalFormatting>
  <conditionalFormatting sqref="I2965 E2965">
    <cfRule type="cellIs" dxfId="359" priority="286" operator="equal">
      <formula>0</formula>
    </cfRule>
  </conditionalFormatting>
  <conditionalFormatting sqref="K2983 E2983 I2983">
    <cfRule type="cellIs" dxfId="358" priority="281" operator="equal">
      <formula>0</formula>
    </cfRule>
  </conditionalFormatting>
  <conditionalFormatting sqref="K2984 I2984 E2984">
    <cfRule type="cellIs" dxfId="357" priority="278" operator="equal">
      <formula>0</formula>
    </cfRule>
  </conditionalFormatting>
  <conditionalFormatting sqref="K2968:K2976">
    <cfRule type="cellIs" dxfId="356" priority="280" operator="equal">
      <formula>0</formula>
    </cfRule>
  </conditionalFormatting>
  <conditionalFormatting sqref="I2968:I2976 E2968:E2973 E2975:E2976">
    <cfRule type="cellIs" dxfId="355" priority="279" operator="equal">
      <formula>0</formula>
    </cfRule>
  </conditionalFormatting>
  <conditionalFormatting sqref="E2974">
    <cfRule type="cellIs" dxfId="354" priority="277" operator="equal">
      <formula>0</formula>
    </cfRule>
  </conditionalFormatting>
  <conditionalFormatting sqref="L2975:L2976">
    <cfRule type="duplicateValues" dxfId="353" priority="276"/>
  </conditionalFormatting>
  <conditionalFormatting sqref="K2977:K2978">
    <cfRule type="cellIs" dxfId="352" priority="275" operator="equal">
      <formula>0</formula>
    </cfRule>
  </conditionalFormatting>
  <conditionalFormatting sqref="I2977:I2978 E2977:E2978">
    <cfRule type="cellIs" dxfId="351" priority="274" operator="equal">
      <formula>0</formula>
    </cfRule>
  </conditionalFormatting>
  <conditionalFormatting sqref="L2977:L2978">
    <cfRule type="duplicateValues" dxfId="350" priority="273"/>
  </conditionalFormatting>
  <conditionalFormatting sqref="K2979:K2980">
    <cfRule type="cellIs" dxfId="349" priority="272" operator="equal">
      <formula>0</formula>
    </cfRule>
  </conditionalFormatting>
  <conditionalFormatting sqref="I2979:I2980 E2979:E2980">
    <cfRule type="cellIs" dxfId="348" priority="271" operator="equal">
      <formula>0</formula>
    </cfRule>
  </conditionalFormatting>
  <conditionalFormatting sqref="L2979:L2980">
    <cfRule type="duplicateValues" dxfId="347" priority="270"/>
  </conditionalFormatting>
  <conditionalFormatting sqref="K2981:K2982">
    <cfRule type="cellIs" dxfId="346" priority="269" operator="equal">
      <formula>0</formula>
    </cfRule>
  </conditionalFormatting>
  <conditionalFormatting sqref="I2981:I2982 E2981:E2982">
    <cfRule type="cellIs" dxfId="345" priority="268" operator="equal">
      <formula>0</formula>
    </cfRule>
  </conditionalFormatting>
  <conditionalFormatting sqref="L2981:L2982">
    <cfRule type="duplicateValues" dxfId="344" priority="267"/>
  </conditionalFormatting>
  <conditionalFormatting sqref="L2965">
    <cfRule type="duplicateValues" dxfId="343" priority="824"/>
  </conditionalFormatting>
  <conditionalFormatting sqref="K2999 E2999 I2999">
    <cfRule type="cellIs" dxfId="342" priority="254" operator="equal">
      <formula>0</formula>
    </cfRule>
  </conditionalFormatting>
  <conditionalFormatting sqref="K3000 I3000 E3000">
    <cfRule type="cellIs" dxfId="341" priority="251" operator="equal">
      <formula>0</formula>
    </cfRule>
  </conditionalFormatting>
  <conditionalFormatting sqref="E2985:E2989 E2991:E2992">
    <cfRule type="cellIs" dxfId="340" priority="252" operator="equal">
      <formula>0</formula>
    </cfRule>
  </conditionalFormatting>
  <conditionalFormatting sqref="E2990">
    <cfRule type="cellIs" dxfId="339" priority="250" operator="equal">
      <formula>0</formula>
    </cfRule>
  </conditionalFormatting>
  <conditionalFormatting sqref="L2991:L2992">
    <cfRule type="duplicateValues" dxfId="338" priority="249"/>
  </conditionalFormatting>
  <conditionalFormatting sqref="K2993:K2994">
    <cfRule type="cellIs" dxfId="337" priority="248" operator="equal">
      <formula>0</formula>
    </cfRule>
  </conditionalFormatting>
  <conditionalFormatting sqref="I2993:I2994 E2993:E2994">
    <cfRule type="cellIs" dxfId="336" priority="247" operator="equal">
      <formula>0</formula>
    </cfRule>
  </conditionalFormatting>
  <conditionalFormatting sqref="L2993:L2994">
    <cfRule type="duplicateValues" dxfId="335" priority="246"/>
  </conditionalFormatting>
  <conditionalFormatting sqref="K2995:K2996">
    <cfRule type="cellIs" dxfId="334" priority="245" operator="equal">
      <formula>0</formula>
    </cfRule>
  </conditionalFormatting>
  <conditionalFormatting sqref="I2995:I2996 E2995:E2996">
    <cfRule type="cellIs" dxfId="333" priority="244" operator="equal">
      <formula>0</formula>
    </cfRule>
  </conditionalFormatting>
  <conditionalFormatting sqref="L2995:L2996">
    <cfRule type="duplicateValues" dxfId="332" priority="243"/>
  </conditionalFormatting>
  <conditionalFormatting sqref="K2997:K2998">
    <cfRule type="cellIs" dxfId="331" priority="242" operator="equal">
      <formula>0</formula>
    </cfRule>
  </conditionalFormatting>
  <conditionalFormatting sqref="I2997:I2998 E2997:E2998">
    <cfRule type="cellIs" dxfId="330" priority="241" operator="equal">
      <formula>0</formula>
    </cfRule>
  </conditionalFormatting>
  <conditionalFormatting sqref="L2997:L2998">
    <cfRule type="duplicateValues" dxfId="329" priority="240"/>
  </conditionalFormatting>
  <conditionalFormatting sqref="K3080 E3080 I3080">
    <cfRule type="cellIs" dxfId="328" priority="227" operator="equal">
      <formula>0</formula>
    </cfRule>
  </conditionalFormatting>
  <conditionalFormatting sqref="K3081 I3081 E3081">
    <cfRule type="cellIs" dxfId="327" priority="224" operator="equal">
      <formula>0</formula>
    </cfRule>
  </conditionalFormatting>
  <conditionalFormatting sqref="E3064:E3070">
    <cfRule type="cellIs" dxfId="326" priority="225" operator="equal">
      <formula>0</formula>
    </cfRule>
  </conditionalFormatting>
  <conditionalFormatting sqref="L3069:L3070">
    <cfRule type="duplicateValues" dxfId="325" priority="222"/>
  </conditionalFormatting>
  <conditionalFormatting sqref="K3071:K3072">
    <cfRule type="cellIs" dxfId="324" priority="221" operator="equal">
      <formula>0</formula>
    </cfRule>
  </conditionalFormatting>
  <conditionalFormatting sqref="I3071:I3072 E3071:E3072">
    <cfRule type="cellIs" dxfId="323" priority="220" operator="equal">
      <formula>0</formula>
    </cfRule>
  </conditionalFormatting>
  <conditionalFormatting sqref="L3071:L3072">
    <cfRule type="duplicateValues" dxfId="322" priority="219"/>
  </conditionalFormatting>
  <conditionalFormatting sqref="K3073:K3074">
    <cfRule type="cellIs" dxfId="321" priority="218" operator="equal">
      <formula>0</formula>
    </cfRule>
  </conditionalFormatting>
  <conditionalFormatting sqref="I3073:I3074 E3073:E3074">
    <cfRule type="cellIs" dxfId="320" priority="217" operator="equal">
      <formula>0</formula>
    </cfRule>
  </conditionalFormatting>
  <conditionalFormatting sqref="L3073:L3074">
    <cfRule type="duplicateValues" dxfId="319" priority="216"/>
  </conditionalFormatting>
  <conditionalFormatting sqref="K3075:K3076">
    <cfRule type="cellIs" dxfId="318" priority="215" operator="equal">
      <formula>0</formula>
    </cfRule>
  </conditionalFormatting>
  <conditionalFormatting sqref="I3075:I3076 E3075:E3076">
    <cfRule type="cellIs" dxfId="317" priority="214" operator="equal">
      <formula>0</formula>
    </cfRule>
  </conditionalFormatting>
  <conditionalFormatting sqref="L3075:L3076">
    <cfRule type="duplicateValues" dxfId="316" priority="213"/>
  </conditionalFormatting>
  <conditionalFormatting sqref="K3077:K3078">
    <cfRule type="cellIs" dxfId="315" priority="212" operator="equal">
      <formula>0</formula>
    </cfRule>
  </conditionalFormatting>
  <conditionalFormatting sqref="I3077:I3078 E3077:E3078">
    <cfRule type="cellIs" dxfId="314" priority="211" operator="equal">
      <formula>0</formula>
    </cfRule>
  </conditionalFormatting>
  <conditionalFormatting sqref="L3077:L3078">
    <cfRule type="duplicateValues" dxfId="313" priority="210"/>
  </conditionalFormatting>
  <conditionalFormatting sqref="R3002 R3004 R3006 R3009 R3012">
    <cfRule type="cellIs" dxfId="312" priority="200" stopIfTrue="1" operator="equal">
      <formula>0</formula>
    </cfRule>
  </conditionalFormatting>
  <conditionalFormatting sqref="K3012 E3012 I3012">
    <cfRule type="cellIs" dxfId="311" priority="199" operator="equal">
      <formula>0</formula>
    </cfRule>
  </conditionalFormatting>
  <conditionalFormatting sqref="K3013 I3013 E3013">
    <cfRule type="cellIs" dxfId="310" priority="196" operator="equal">
      <formula>0</formula>
    </cfRule>
  </conditionalFormatting>
  <conditionalFormatting sqref="K3001:K3007 K3009 K3011">
    <cfRule type="cellIs" dxfId="309" priority="198" operator="equal">
      <formula>0</formula>
    </cfRule>
  </conditionalFormatting>
  <conditionalFormatting sqref="I3001:I3007 I3009 E3001:E3009 E3011 I3011">
    <cfRule type="cellIs" dxfId="308" priority="197" operator="equal">
      <formula>0</formula>
    </cfRule>
  </conditionalFormatting>
  <conditionalFormatting sqref="R3008">
    <cfRule type="cellIs" dxfId="307" priority="195" stopIfTrue="1" operator="equal">
      <formula>0</formula>
    </cfRule>
  </conditionalFormatting>
  <conditionalFormatting sqref="K3008">
    <cfRule type="cellIs" dxfId="306" priority="194" operator="equal">
      <formula>0</formula>
    </cfRule>
  </conditionalFormatting>
  <conditionalFormatting sqref="I3008">
    <cfRule type="cellIs" dxfId="305" priority="193" operator="equal">
      <formula>0</formula>
    </cfRule>
  </conditionalFormatting>
  <conditionalFormatting sqref="R3010">
    <cfRule type="cellIs" dxfId="304" priority="192" stopIfTrue="1" operator="equal">
      <formula>0</formula>
    </cfRule>
  </conditionalFormatting>
  <conditionalFormatting sqref="K3010">
    <cfRule type="cellIs" dxfId="303" priority="191" operator="equal">
      <formula>0</formula>
    </cfRule>
  </conditionalFormatting>
  <conditionalFormatting sqref="I3010 E3010">
    <cfRule type="cellIs" dxfId="302" priority="190" operator="equal">
      <formula>0</formula>
    </cfRule>
  </conditionalFormatting>
  <conditionalFormatting sqref="K3094 E3094 I3094">
    <cfRule type="cellIs" dxfId="301" priority="189" operator="equal">
      <formula>0</formula>
    </cfRule>
  </conditionalFormatting>
  <conditionalFormatting sqref="K3095 I3095 E3095">
    <cfRule type="cellIs" dxfId="300" priority="186" operator="equal">
      <formula>0</formula>
    </cfRule>
  </conditionalFormatting>
  <conditionalFormatting sqref="E3082:E3088">
    <cfRule type="cellIs" dxfId="299" priority="187" operator="equal">
      <formula>0</formula>
    </cfRule>
  </conditionalFormatting>
  <conditionalFormatting sqref="L3087:L3088">
    <cfRule type="duplicateValues" dxfId="298" priority="184"/>
  </conditionalFormatting>
  <conditionalFormatting sqref="K3089:K3090">
    <cfRule type="cellIs" dxfId="297" priority="183" operator="equal">
      <formula>0</formula>
    </cfRule>
  </conditionalFormatting>
  <conditionalFormatting sqref="I3089:I3090 E3089:E3090">
    <cfRule type="cellIs" dxfId="296" priority="182" operator="equal">
      <formula>0</formula>
    </cfRule>
  </conditionalFormatting>
  <conditionalFormatting sqref="L3089:L3090">
    <cfRule type="duplicateValues" dxfId="295" priority="181"/>
  </conditionalFormatting>
  <conditionalFormatting sqref="K3091:K3092">
    <cfRule type="cellIs" dxfId="294" priority="180" operator="equal">
      <formula>0</formula>
    </cfRule>
  </conditionalFormatting>
  <conditionalFormatting sqref="I3091:I3092 E3091:E3092">
    <cfRule type="cellIs" dxfId="293" priority="179" operator="equal">
      <formula>0</formula>
    </cfRule>
  </conditionalFormatting>
  <conditionalFormatting sqref="L3091:L3092">
    <cfRule type="duplicateValues" dxfId="292" priority="178"/>
  </conditionalFormatting>
  <conditionalFormatting sqref="R3014 R3016 R3018 R3021 R3023">
    <cfRule type="cellIs" dxfId="291" priority="162" stopIfTrue="1" operator="equal">
      <formula>0</formula>
    </cfRule>
  </conditionalFormatting>
  <conditionalFormatting sqref="K3022 E3022 I3022">
    <cfRule type="cellIs" dxfId="290" priority="161" operator="equal">
      <formula>0</formula>
    </cfRule>
  </conditionalFormatting>
  <conditionalFormatting sqref="K3023 I3023 E3023">
    <cfRule type="cellIs" dxfId="289" priority="158" operator="equal">
      <formula>0</formula>
    </cfRule>
  </conditionalFormatting>
  <conditionalFormatting sqref="E3014:E3021">
    <cfRule type="cellIs" dxfId="288" priority="159" operator="equal">
      <formula>0</formula>
    </cfRule>
  </conditionalFormatting>
  <conditionalFormatting sqref="L3020:L3021">
    <cfRule type="duplicateValues" dxfId="287" priority="156"/>
  </conditionalFormatting>
  <conditionalFormatting sqref="R3054 R3056 R3058 R3061 R3063">
    <cfRule type="cellIs" dxfId="286" priority="127" stopIfTrue="1" operator="equal">
      <formula>0</formula>
    </cfRule>
  </conditionalFormatting>
  <conditionalFormatting sqref="K3062 E3062 I3062">
    <cfRule type="cellIs" dxfId="285" priority="126" operator="equal">
      <formula>0</formula>
    </cfRule>
  </conditionalFormatting>
  <conditionalFormatting sqref="K3063 I3063 E3063">
    <cfRule type="cellIs" dxfId="284" priority="123" operator="equal">
      <formula>0</formula>
    </cfRule>
  </conditionalFormatting>
  <conditionalFormatting sqref="E3054:E3061">
    <cfRule type="cellIs" dxfId="283" priority="124" operator="equal">
      <formula>0</formula>
    </cfRule>
  </conditionalFormatting>
  <conditionalFormatting sqref="L3079">
    <cfRule type="duplicateValues" dxfId="282" priority="828"/>
  </conditionalFormatting>
  <conditionalFormatting sqref="R3024 R3026 R3028 R3031 R3033">
    <cfRule type="cellIs" dxfId="281" priority="148" stopIfTrue="1" operator="equal">
      <formula>0</formula>
    </cfRule>
  </conditionalFormatting>
  <conditionalFormatting sqref="K3032 E3032 I3032">
    <cfRule type="cellIs" dxfId="280" priority="147" operator="equal">
      <formula>0</formula>
    </cfRule>
  </conditionalFormatting>
  <conditionalFormatting sqref="K3033 I3033 E3033">
    <cfRule type="cellIs" dxfId="279" priority="144" operator="equal">
      <formula>0</formula>
    </cfRule>
  </conditionalFormatting>
  <conditionalFormatting sqref="E3024:E3031">
    <cfRule type="cellIs" dxfId="278" priority="145" operator="equal">
      <formula>0</formula>
    </cfRule>
  </conditionalFormatting>
  <conditionalFormatting sqref="L3030:L3031">
    <cfRule type="duplicateValues" dxfId="277" priority="142"/>
  </conditionalFormatting>
  <conditionalFormatting sqref="R3034 R3036 R3038 R3041 R3043">
    <cfRule type="cellIs" dxfId="276" priority="141" stopIfTrue="1" operator="equal">
      <formula>0</formula>
    </cfRule>
  </conditionalFormatting>
  <conditionalFormatting sqref="K3042 E3042 I3042">
    <cfRule type="cellIs" dxfId="275" priority="140" operator="equal">
      <formula>0</formula>
    </cfRule>
  </conditionalFormatting>
  <conditionalFormatting sqref="K3043 I3043 E3043">
    <cfRule type="cellIs" dxfId="274" priority="137" operator="equal">
      <formula>0</formula>
    </cfRule>
  </conditionalFormatting>
  <conditionalFormatting sqref="E3034:E3041">
    <cfRule type="cellIs" dxfId="273" priority="138" operator="equal">
      <formula>0</formula>
    </cfRule>
  </conditionalFormatting>
  <conditionalFormatting sqref="L3040:L3041">
    <cfRule type="duplicateValues" dxfId="272" priority="135"/>
  </conditionalFormatting>
  <conditionalFormatting sqref="R3044 R3046 R3048 R3051 R3053">
    <cfRule type="cellIs" dxfId="271" priority="134" stopIfTrue="1" operator="equal">
      <formula>0</formula>
    </cfRule>
  </conditionalFormatting>
  <conditionalFormatting sqref="K3052 E3052 I3052">
    <cfRule type="cellIs" dxfId="270" priority="133" operator="equal">
      <formula>0</formula>
    </cfRule>
  </conditionalFormatting>
  <conditionalFormatting sqref="K3053 I3053 E3053">
    <cfRule type="cellIs" dxfId="269" priority="130" operator="equal">
      <formula>0</formula>
    </cfRule>
  </conditionalFormatting>
  <conditionalFormatting sqref="E3044:E3051">
    <cfRule type="cellIs" dxfId="268" priority="131" operator="equal">
      <formula>0</formula>
    </cfRule>
  </conditionalFormatting>
  <conditionalFormatting sqref="L3050:L3051">
    <cfRule type="duplicateValues" dxfId="267" priority="128"/>
  </conditionalFormatting>
  <conditionalFormatting sqref="L3060:L3061">
    <cfRule type="duplicateValues" dxfId="266" priority="121"/>
  </conditionalFormatting>
  <conditionalFormatting sqref="K3112 E3112 I3112">
    <cfRule type="cellIs" dxfId="265" priority="120" operator="equal">
      <formula>0</formula>
    </cfRule>
  </conditionalFormatting>
  <conditionalFormatting sqref="K3113 I3113 E3113">
    <cfRule type="cellIs" dxfId="264" priority="117" operator="equal">
      <formula>0</formula>
    </cfRule>
  </conditionalFormatting>
  <conditionalFormatting sqref="K3096:K3104">
    <cfRule type="cellIs" dxfId="263" priority="119" operator="equal">
      <formula>0</formula>
    </cfRule>
  </conditionalFormatting>
  <conditionalFormatting sqref="I3096:I3104 E3096:E3101 E3103:E3104">
    <cfRule type="cellIs" dxfId="262" priority="118" operator="equal">
      <formula>0</formula>
    </cfRule>
  </conditionalFormatting>
  <conditionalFormatting sqref="E3102">
    <cfRule type="cellIs" dxfId="261" priority="116" operator="equal">
      <formula>0</formula>
    </cfRule>
  </conditionalFormatting>
  <conditionalFormatting sqref="L3103:L3104">
    <cfRule type="duplicateValues" dxfId="260" priority="115"/>
  </conditionalFormatting>
  <conditionalFormatting sqref="K3105:K3106">
    <cfRule type="cellIs" dxfId="259" priority="114" operator="equal">
      <formula>0</formula>
    </cfRule>
  </conditionalFormatting>
  <conditionalFormatting sqref="I3105:I3106 E3105:E3106">
    <cfRule type="cellIs" dxfId="258" priority="113" operator="equal">
      <formula>0</formula>
    </cfRule>
  </conditionalFormatting>
  <conditionalFormatting sqref="L3105:L3106">
    <cfRule type="duplicateValues" dxfId="257" priority="112"/>
  </conditionalFormatting>
  <conditionalFormatting sqref="K3107:K3108">
    <cfRule type="cellIs" dxfId="256" priority="111" operator="equal">
      <formula>0</formula>
    </cfRule>
  </conditionalFormatting>
  <conditionalFormatting sqref="I3107:I3108 E3107:E3108">
    <cfRule type="cellIs" dxfId="255" priority="110" operator="equal">
      <formula>0</formula>
    </cfRule>
  </conditionalFormatting>
  <conditionalFormatting sqref="L3107:L3108">
    <cfRule type="duplicateValues" dxfId="254" priority="109"/>
  </conditionalFormatting>
  <conditionalFormatting sqref="K3109:K3110">
    <cfRule type="cellIs" dxfId="253" priority="108" operator="equal">
      <formula>0</formula>
    </cfRule>
  </conditionalFormatting>
  <conditionalFormatting sqref="I3109:I3110 E3109:E3110">
    <cfRule type="cellIs" dxfId="252" priority="107" operator="equal">
      <formula>0</formula>
    </cfRule>
  </conditionalFormatting>
  <conditionalFormatting sqref="L3109:L3110">
    <cfRule type="duplicateValues" dxfId="251" priority="106"/>
  </conditionalFormatting>
  <conditionalFormatting sqref="L3093">
    <cfRule type="duplicateValues" dxfId="250" priority="832"/>
  </conditionalFormatting>
  <conditionalFormatting sqref="R2770 R2772 R2774 R2776 R2778 R2780">
    <cfRule type="cellIs" dxfId="249" priority="93" stopIfTrue="1" operator="equal">
      <formula>0</formula>
    </cfRule>
  </conditionalFormatting>
  <conditionalFormatting sqref="K2779 E2779 I2779">
    <cfRule type="cellIs" dxfId="248" priority="92" operator="equal">
      <formula>0</formula>
    </cfRule>
  </conditionalFormatting>
  <conditionalFormatting sqref="K2780 I2780 E2780">
    <cfRule type="cellIs" dxfId="247" priority="89" operator="equal">
      <formula>0</formula>
    </cfRule>
  </conditionalFormatting>
  <conditionalFormatting sqref="K2770:K2778">
    <cfRule type="cellIs" dxfId="246" priority="91" operator="equal">
      <formula>0</formula>
    </cfRule>
  </conditionalFormatting>
  <conditionalFormatting sqref="I2770:I2778 E2770:E2775 E2777:E2778">
    <cfRule type="cellIs" dxfId="245" priority="90" operator="equal">
      <formula>0</formula>
    </cfRule>
  </conditionalFormatting>
  <conditionalFormatting sqref="E2776">
    <cfRule type="cellIs" dxfId="244" priority="88" operator="equal">
      <formula>0</formula>
    </cfRule>
  </conditionalFormatting>
  <conditionalFormatting sqref="R2803 R2805 R2807 R2809 R2811 R2813">
    <cfRule type="cellIs" dxfId="243" priority="87" stopIfTrue="1" operator="equal">
      <formula>0</formula>
    </cfRule>
  </conditionalFormatting>
  <conditionalFormatting sqref="K2812 E2812 I2812">
    <cfRule type="cellIs" dxfId="242" priority="86" operator="equal">
      <formula>0</formula>
    </cfRule>
  </conditionalFormatting>
  <conditionalFormatting sqref="K2813 I2813 E2813">
    <cfRule type="cellIs" dxfId="241" priority="83" operator="equal">
      <formula>0</formula>
    </cfRule>
  </conditionalFormatting>
  <conditionalFormatting sqref="K2803:K2811">
    <cfRule type="cellIs" dxfId="240" priority="85" operator="equal">
      <formula>0</formula>
    </cfRule>
  </conditionalFormatting>
  <conditionalFormatting sqref="I2803:I2811 E2803:E2808 E2810:E2811">
    <cfRule type="cellIs" dxfId="239" priority="84" operator="equal">
      <formula>0</formula>
    </cfRule>
  </conditionalFormatting>
  <conditionalFormatting sqref="E2809">
    <cfRule type="cellIs" dxfId="238" priority="82" operator="equal">
      <formula>0</formula>
    </cfRule>
  </conditionalFormatting>
  <conditionalFormatting sqref="R2781 R2783 R2785 R2787 R2789 R2791">
    <cfRule type="cellIs" dxfId="237" priority="81" stopIfTrue="1" operator="equal">
      <formula>0</formula>
    </cfRule>
  </conditionalFormatting>
  <conditionalFormatting sqref="K2790 E2790 I2790">
    <cfRule type="cellIs" dxfId="236" priority="80" operator="equal">
      <formula>0</formula>
    </cfRule>
  </conditionalFormatting>
  <conditionalFormatting sqref="K2791 I2791 E2791">
    <cfRule type="cellIs" dxfId="235" priority="77" operator="equal">
      <formula>0</formula>
    </cfRule>
  </conditionalFormatting>
  <conditionalFormatting sqref="K2781:K2789">
    <cfRule type="cellIs" dxfId="234" priority="79" operator="equal">
      <formula>0</formula>
    </cfRule>
  </conditionalFormatting>
  <conditionalFormatting sqref="I2781:I2789 E2781:E2786 E2788:E2789">
    <cfRule type="cellIs" dxfId="233" priority="78" operator="equal">
      <formula>0</formula>
    </cfRule>
  </conditionalFormatting>
  <conditionalFormatting sqref="E2787">
    <cfRule type="cellIs" dxfId="232" priority="76" operator="equal">
      <formula>0</formula>
    </cfRule>
  </conditionalFormatting>
  <conditionalFormatting sqref="R2814 R2816 R2818 R2820 R2822 R2824">
    <cfRule type="cellIs" dxfId="231" priority="75" stopIfTrue="1" operator="equal">
      <formula>0</formula>
    </cfRule>
  </conditionalFormatting>
  <conditionalFormatting sqref="K2823 E2823 I2823">
    <cfRule type="cellIs" dxfId="230" priority="74" operator="equal">
      <formula>0</formula>
    </cfRule>
  </conditionalFormatting>
  <conditionalFormatting sqref="K2824 I2824 E2824">
    <cfRule type="cellIs" dxfId="229" priority="71" operator="equal">
      <formula>0</formula>
    </cfRule>
  </conditionalFormatting>
  <conditionalFormatting sqref="K2814:K2822">
    <cfRule type="cellIs" dxfId="228" priority="73" operator="equal">
      <formula>0</formula>
    </cfRule>
  </conditionalFormatting>
  <conditionalFormatting sqref="I2814:I2822 E2814:E2819 E2821:E2822">
    <cfRule type="cellIs" dxfId="227" priority="72" operator="equal">
      <formula>0</formula>
    </cfRule>
  </conditionalFormatting>
  <conditionalFormatting sqref="E2820">
    <cfRule type="cellIs" dxfId="226" priority="70" operator="equal">
      <formula>0</formula>
    </cfRule>
  </conditionalFormatting>
  <conditionalFormatting sqref="R2836 R2838 R2840 R2842 R2844 R2846">
    <cfRule type="cellIs" dxfId="225" priority="69" stopIfTrue="1" operator="equal">
      <formula>0</formula>
    </cfRule>
  </conditionalFormatting>
  <conditionalFormatting sqref="K2845 E2845 I2845">
    <cfRule type="cellIs" dxfId="224" priority="68" operator="equal">
      <formula>0</formula>
    </cfRule>
  </conditionalFormatting>
  <conditionalFormatting sqref="K2846 I2846 E2846">
    <cfRule type="cellIs" dxfId="223" priority="65" operator="equal">
      <formula>0</formula>
    </cfRule>
  </conditionalFormatting>
  <conditionalFormatting sqref="K2836:K2844">
    <cfRule type="cellIs" dxfId="222" priority="67" operator="equal">
      <formula>0</formula>
    </cfRule>
  </conditionalFormatting>
  <conditionalFormatting sqref="I2836:I2844 E2836:E2841 E2843:E2844">
    <cfRule type="cellIs" dxfId="221" priority="66" operator="equal">
      <formula>0</formula>
    </cfRule>
  </conditionalFormatting>
  <conditionalFormatting sqref="E2842">
    <cfRule type="cellIs" dxfId="220" priority="64" operator="equal">
      <formula>0</formula>
    </cfRule>
  </conditionalFormatting>
  <conditionalFormatting sqref="L2843:L2844">
    <cfRule type="duplicateValues" dxfId="219" priority="63"/>
  </conditionalFormatting>
  <conditionalFormatting sqref="R2847 R2849 R2851 R2853 R2855 R2857">
    <cfRule type="cellIs" dxfId="218" priority="62" stopIfTrue="1" operator="equal">
      <formula>0</formula>
    </cfRule>
  </conditionalFormatting>
  <conditionalFormatting sqref="K2856 E2856 I2856">
    <cfRule type="cellIs" dxfId="217" priority="61" operator="equal">
      <formula>0</formula>
    </cfRule>
  </conditionalFormatting>
  <conditionalFormatting sqref="K2857 I2857 E2857">
    <cfRule type="cellIs" dxfId="216" priority="58" operator="equal">
      <formula>0</formula>
    </cfRule>
  </conditionalFormatting>
  <conditionalFormatting sqref="K2847:K2855">
    <cfRule type="cellIs" dxfId="215" priority="60" operator="equal">
      <formula>0</formula>
    </cfRule>
  </conditionalFormatting>
  <conditionalFormatting sqref="I2847:I2855 E2847:E2852 E2854:E2855">
    <cfRule type="cellIs" dxfId="214" priority="59" operator="equal">
      <formula>0</formula>
    </cfRule>
  </conditionalFormatting>
  <conditionalFormatting sqref="E2853">
    <cfRule type="cellIs" dxfId="213" priority="57" operator="equal">
      <formula>0</formula>
    </cfRule>
  </conditionalFormatting>
  <conditionalFormatting sqref="L2854:L2855">
    <cfRule type="duplicateValues" dxfId="212" priority="56"/>
  </conditionalFormatting>
  <conditionalFormatting sqref="R2869 R2871 R2873 R2875 R2877 R2879">
    <cfRule type="cellIs" dxfId="211" priority="55" stopIfTrue="1" operator="equal">
      <formula>0</formula>
    </cfRule>
  </conditionalFormatting>
  <conditionalFormatting sqref="K2878 E2878 I2878">
    <cfRule type="cellIs" dxfId="210" priority="54" operator="equal">
      <formula>0</formula>
    </cfRule>
  </conditionalFormatting>
  <conditionalFormatting sqref="K2879 I2879 E2879">
    <cfRule type="cellIs" dxfId="209" priority="51" operator="equal">
      <formula>0</formula>
    </cfRule>
  </conditionalFormatting>
  <conditionalFormatting sqref="K2869:K2877">
    <cfRule type="cellIs" dxfId="208" priority="53" operator="equal">
      <formula>0</formula>
    </cfRule>
  </conditionalFormatting>
  <conditionalFormatting sqref="I2869:I2877 E2869:E2874 E2876:E2877">
    <cfRule type="cellIs" dxfId="207" priority="52" operator="equal">
      <formula>0</formula>
    </cfRule>
  </conditionalFormatting>
  <conditionalFormatting sqref="E2875">
    <cfRule type="cellIs" dxfId="206" priority="50" operator="equal">
      <formula>0</formula>
    </cfRule>
  </conditionalFormatting>
  <conditionalFormatting sqref="L2876:L2877">
    <cfRule type="duplicateValues" dxfId="205" priority="49"/>
  </conditionalFormatting>
  <conditionalFormatting sqref="R2880 R2882 R2884 R2886 R2888 R2890">
    <cfRule type="cellIs" dxfId="204" priority="48" stopIfTrue="1" operator="equal">
      <formula>0</formula>
    </cfRule>
  </conditionalFormatting>
  <conditionalFormatting sqref="K2889 E2889 I2889">
    <cfRule type="cellIs" dxfId="203" priority="47" operator="equal">
      <formula>0</formula>
    </cfRule>
  </conditionalFormatting>
  <conditionalFormatting sqref="K2890 I2890 E2890">
    <cfRule type="cellIs" dxfId="202" priority="44" operator="equal">
      <formula>0</formula>
    </cfRule>
  </conditionalFormatting>
  <conditionalFormatting sqref="K2880:K2888">
    <cfRule type="cellIs" dxfId="201" priority="46" operator="equal">
      <formula>0</formula>
    </cfRule>
  </conditionalFormatting>
  <conditionalFormatting sqref="I2880:I2888 E2880:E2885 E2887:E2888">
    <cfRule type="cellIs" dxfId="200" priority="45" operator="equal">
      <formula>0</formula>
    </cfRule>
  </conditionalFormatting>
  <conditionalFormatting sqref="E2886">
    <cfRule type="cellIs" dxfId="199" priority="43" operator="equal">
      <formula>0</formula>
    </cfRule>
  </conditionalFormatting>
  <conditionalFormatting sqref="L2887:L2888">
    <cfRule type="duplicateValues" dxfId="198" priority="42"/>
  </conditionalFormatting>
  <conditionalFormatting sqref="R2902 R2904 R2906 R2908 R2910 R2912">
    <cfRule type="cellIs" dxfId="197" priority="41" stopIfTrue="1" operator="equal">
      <formula>0</formula>
    </cfRule>
  </conditionalFormatting>
  <conditionalFormatting sqref="K2911 E2911 I2911">
    <cfRule type="cellIs" dxfId="196" priority="40" operator="equal">
      <formula>0</formula>
    </cfRule>
  </conditionalFormatting>
  <conditionalFormatting sqref="K2912 I2912 E2912">
    <cfRule type="cellIs" dxfId="195" priority="37" operator="equal">
      <formula>0</formula>
    </cfRule>
  </conditionalFormatting>
  <conditionalFormatting sqref="K2902:K2910">
    <cfRule type="cellIs" dxfId="194" priority="39" operator="equal">
      <formula>0</formula>
    </cfRule>
  </conditionalFormatting>
  <conditionalFormatting sqref="I2902:I2910 E2902:E2907 E2909:E2910">
    <cfRule type="cellIs" dxfId="193" priority="38" operator="equal">
      <formula>0</formula>
    </cfRule>
  </conditionalFormatting>
  <conditionalFormatting sqref="E2908">
    <cfRule type="cellIs" dxfId="192" priority="36" operator="equal">
      <formula>0</formula>
    </cfRule>
  </conditionalFormatting>
  <conditionalFormatting sqref="L2909:L2910">
    <cfRule type="duplicateValues" dxfId="191" priority="35"/>
  </conditionalFormatting>
  <conditionalFormatting sqref="R2913 R2915 R2917 R2919 R2921 R2923">
    <cfRule type="cellIs" dxfId="190" priority="34" stopIfTrue="1" operator="equal">
      <formula>0</formula>
    </cfRule>
  </conditionalFormatting>
  <conditionalFormatting sqref="K2922 E2922 I2922">
    <cfRule type="cellIs" dxfId="189" priority="33" operator="equal">
      <formula>0</formula>
    </cfRule>
  </conditionalFormatting>
  <conditionalFormatting sqref="K2923 I2923 E2923">
    <cfRule type="cellIs" dxfId="188" priority="30" operator="equal">
      <formula>0</formula>
    </cfRule>
  </conditionalFormatting>
  <conditionalFormatting sqref="K2913:K2921">
    <cfRule type="cellIs" dxfId="187" priority="32" operator="equal">
      <formula>0</formula>
    </cfRule>
  </conditionalFormatting>
  <conditionalFormatting sqref="I2913:I2921 E2913:E2918 E2920:E2921">
    <cfRule type="cellIs" dxfId="186" priority="31" operator="equal">
      <formula>0</formula>
    </cfRule>
  </conditionalFormatting>
  <conditionalFormatting sqref="E2919">
    <cfRule type="cellIs" dxfId="185" priority="29" operator="equal">
      <formula>0</formula>
    </cfRule>
  </conditionalFormatting>
  <conditionalFormatting sqref="L2920:L2921">
    <cfRule type="duplicateValues" dxfId="184" priority="28"/>
  </conditionalFormatting>
  <conditionalFormatting sqref="K3133:K3134">
    <cfRule type="cellIs" dxfId="183" priority="6" operator="equal">
      <formula>0</formula>
    </cfRule>
  </conditionalFormatting>
  <conditionalFormatting sqref="K3135:K3136">
    <cfRule type="cellIs" dxfId="182" priority="3" operator="equal">
      <formula>0</formula>
    </cfRule>
  </conditionalFormatting>
  <conditionalFormatting sqref="I3133:I3134 E3133:E3134">
    <cfRule type="cellIs" dxfId="181" priority="5" operator="equal">
      <formula>0</formula>
    </cfRule>
  </conditionalFormatting>
  <conditionalFormatting sqref="I3135:I3136 E3135:E3136">
    <cfRule type="cellIs" dxfId="180" priority="2" operator="equal">
      <formula>0</formula>
    </cfRule>
  </conditionalFormatting>
  <conditionalFormatting sqref="K3137 E3137 I3137">
    <cfRule type="cellIs" dxfId="179" priority="27" operator="equal">
      <formula>0</formula>
    </cfRule>
  </conditionalFormatting>
  <conditionalFormatting sqref="K3138 I3138 E3138">
    <cfRule type="cellIs" dxfId="178" priority="24" operator="equal">
      <formula>0</formula>
    </cfRule>
  </conditionalFormatting>
  <conditionalFormatting sqref="K3114:K3122">
    <cfRule type="cellIs" dxfId="177" priority="26" operator="equal">
      <formula>0</formula>
    </cfRule>
  </conditionalFormatting>
  <conditionalFormatting sqref="I3114:I3122 E3114:E3119 E3121:E3122">
    <cfRule type="cellIs" dxfId="176" priority="25" operator="equal">
      <formula>0</formula>
    </cfRule>
  </conditionalFormatting>
  <conditionalFormatting sqref="E3120">
    <cfRule type="cellIs" dxfId="175" priority="23" operator="equal">
      <formula>0</formula>
    </cfRule>
  </conditionalFormatting>
  <conditionalFormatting sqref="L3121:L3122">
    <cfRule type="duplicateValues" dxfId="174" priority="22"/>
  </conditionalFormatting>
  <conditionalFormatting sqref="K3123:K3124">
    <cfRule type="cellIs" dxfId="173" priority="21" operator="equal">
      <formula>0</formula>
    </cfRule>
  </conditionalFormatting>
  <conditionalFormatting sqref="I3123:I3124 E3123:E3124">
    <cfRule type="cellIs" dxfId="172" priority="20" operator="equal">
      <formula>0</formula>
    </cfRule>
  </conditionalFormatting>
  <conditionalFormatting sqref="L3123:L3124">
    <cfRule type="duplicateValues" dxfId="171" priority="19"/>
  </conditionalFormatting>
  <conditionalFormatting sqref="K3125:K3126">
    <cfRule type="cellIs" dxfId="170" priority="18" operator="equal">
      <formula>0</formula>
    </cfRule>
  </conditionalFormatting>
  <conditionalFormatting sqref="I3125:I3126 E3125:E3126">
    <cfRule type="cellIs" dxfId="169" priority="17" operator="equal">
      <formula>0</formula>
    </cfRule>
  </conditionalFormatting>
  <conditionalFormatting sqref="L3125:L3126">
    <cfRule type="duplicateValues" dxfId="168" priority="16"/>
  </conditionalFormatting>
  <conditionalFormatting sqref="K3127:K3128">
    <cfRule type="cellIs" dxfId="167" priority="15" operator="equal">
      <formula>0</formula>
    </cfRule>
  </conditionalFormatting>
  <conditionalFormatting sqref="I3127:I3128 E3127:E3128">
    <cfRule type="cellIs" dxfId="166" priority="14" operator="equal">
      <formula>0</formula>
    </cfRule>
  </conditionalFormatting>
  <conditionalFormatting sqref="L3127:L3128">
    <cfRule type="duplicateValues" dxfId="165" priority="13"/>
  </conditionalFormatting>
  <conditionalFormatting sqref="K3129:K3130">
    <cfRule type="cellIs" dxfId="164" priority="12" operator="equal">
      <formula>0</formula>
    </cfRule>
  </conditionalFormatting>
  <conditionalFormatting sqref="I3129:I3130 E3129:E3130">
    <cfRule type="cellIs" dxfId="163" priority="11" operator="equal">
      <formula>0</formula>
    </cfRule>
  </conditionalFormatting>
  <conditionalFormatting sqref="L3129:L3130">
    <cfRule type="duplicateValues" dxfId="162" priority="10"/>
  </conditionalFormatting>
  <conditionalFormatting sqref="K3131:K3132">
    <cfRule type="cellIs" dxfId="161" priority="9" operator="equal">
      <formula>0</formula>
    </cfRule>
  </conditionalFormatting>
  <conditionalFormatting sqref="I3131:I3132 E3131:E3132">
    <cfRule type="cellIs" dxfId="160" priority="8" operator="equal">
      <formula>0</formula>
    </cfRule>
  </conditionalFormatting>
  <conditionalFormatting sqref="L3131:L3132">
    <cfRule type="duplicateValues" dxfId="159" priority="7"/>
  </conditionalFormatting>
  <conditionalFormatting sqref="L3133:L3134">
    <cfRule type="duplicateValues" dxfId="158" priority="4"/>
  </conditionalFormatting>
  <conditionalFormatting sqref="L3135:L3136">
    <cfRule type="duplicateValues" dxfId="157" priority="1"/>
  </conditionalFormatting>
  <conditionalFormatting sqref="L3111">
    <cfRule type="duplicateValues" dxfId="156" priority="836"/>
  </conditionalFormatting>
  <printOptions horizontalCentered="1"/>
  <pageMargins left="0.7" right="0.7" top="0.74" bottom="1.84" header="0.27" footer="0.3"/>
  <pageSetup paperSize="9" scale="86" fitToHeight="0" orientation="portrait" horizontalDpi="300" verticalDpi="300" copies="2" r:id="rId1"/>
  <headerFooter alignWithMargins="0">
    <oddHeader>&amp;C&amp;APágina &amp;P de &amp;N    &amp;T del &amp;D</oddHeader>
  </headerFooter>
  <rowBreaks count="2" manualBreakCount="2">
    <brk id="204" max="16383" man="1"/>
    <brk id="78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51"/>
  <sheetViews>
    <sheetView showGridLines="0" zoomScale="80" zoomScaleNormal="80" workbookViewId="0">
      <pane xSplit="14" ySplit="34" topLeftCell="O35" activePane="bottomRight" state="frozen"/>
      <selection pane="topRight" activeCell="O1" sqref="O1"/>
      <selection pane="bottomLeft" activeCell="A35" sqref="A35"/>
      <selection pane="bottomRight" activeCell="AH41" sqref="AH41"/>
    </sheetView>
  </sheetViews>
  <sheetFormatPr baseColWidth="10" defaultColWidth="8.5703125" defaultRowHeight="18.75" customHeight="1" x14ac:dyDescent="0.2"/>
  <cols>
    <col min="1" max="1" width="2.7109375" style="136" customWidth="1"/>
    <col min="2" max="5" width="7" style="338" customWidth="1"/>
    <col min="6" max="6" width="14.28515625" style="342" customWidth="1"/>
    <col min="7" max="7" width="11.42578125" style="342" customWidth="1"/>
    <col min="8" max="8" width="14.28515625" style="342" customWidth="1"/>
    <col min="9" max="9" width="11.42578125" style="338" customWidth="1"/>
    <col min="10" max="10" width="14.28515625" style="338" customWidth="1"/>
    <col min="11" max="13" width="8" style="338" customWidth="1"/>
    <col min="14" max="14" width="2.7109375" style="340" bestFit="1" customWidth="1"/>
    <col min="15" max="15" width="17.85546875" style="348" bestFit="1" customWidth="1"/>
    <col min="16" max="16" width="31" style="348" customWidth="1"/>
    <col min="17" max="17" width="10.140625" style="348" customWidth="1"/>
    <col min="18" max="18" width="3.5703125" style="348" customWidth="1"/>
    <col min="19" max="19" width="6.28515625" style="348" customWidth="1"/>
    <col min="20" max="20" width="6" style="348" customWidth="1"/>
    <col min="21" max="21" width="7.42578125" style="348" customWidth="1"/>
    <col min="22" max="22" width="5" style="348" bestFit="1" customWidth="1"/>
    <col min="23" max="23" width="7.5703125" style="348" customWidth="1"/>
    <col min="24" max="24" width="12.28515625" style="348" customWidth="1"/>
    <col min="25" max="25" width="6.5703125" style="348" bestFit="1" customWidth="1"/>
    <col min="26" max="26" width="6" style="348" customWidth="1"/>
    <col min="27" max="16384" width="8.5703125" style="344"/>
  </cols>
  <sheetData>
    <row r="1" spans="1:14" s="319" customFormat="1" ht="10.5" x14ac:dyDescent="0.2">
      <c r="A1" s="317"/>
      <c r="B1" s="318" t="s">
        <v>1590</v>
      </c>
      <c r="C1" s="318" t="s">
        <v>1591</v>
      </c>
      <c r="D1" s="318" t="s">
        <v>1592</v>
      </c>
      <c r="E1" s="318" t="s">
        <v>1593</v>
      </c>
      <c r="F1" s="318" t="s">
        <v>1594</v>
      </c>
      <c r="G1" s="318" t="s">
        <v>1595</v>
      </c>
      <c r="H1" s="318" t="s">
        <v>1596</v>
      </c>
      <c r="I1" s="318" t="s">
        <v>1597</v>
      </c>
      <c r="J1" s="318" t="s">
        <v>1598</v>
      </c>
      <c r="K1" s="318" t="s">
        <v>1599</v>
      </c>
      <c r="L1" s="318" t="s">
        <v>1600</v>
      </c>
      <c r="M1" s="318" t="s">
        <v>1601</v>
      </c>
    </row>
    <row r="2" spans="1:14" s="321" customFormat="1" ht="10.5" x14ac:dyDescent="0.2">
      <c r="A2" s="505" t="s">
        <v>89</v>
      </c>
      <c r="B2" s="320"/>
      <c r="C2" s="320"/>
      <c r="D2" s="320"/>
      <c r="E2" s="320"/>
      <c r="F2" s="320"/>
      <c r="G2" s="320"/>
      <c r="H2" s="320"/>
      <c r="I2" s="320"/>
      <c r="J2" s="320"/>
      <c r="K2" s="320"/>
      <c r="L2" s="320"/>
      <c r="M2" s="320"/>
    </row>
    <row r="3" spans="1:14" s="321" customFormat="1" ht="10.5" x14ac:dyDescent="0.2">
      <c r="A3" s="505"/>
      <c r="B3" s="320"/>
      <c r="C3" s="320"/>
      <c r="D3" s="320"/>
      <c r="E3" s="320"/>
      <c r="F3" s="320"/>
      <c r="G3" s="320"/>
      <c r="H3" s="320"/>
      <c r="I3" s="320"/>
      <c r="J3" s="320"/>
      <c r="K3" s="320"/>
      <c r="L3" s="320"/>
      <c r="M3" s="320"/>
      <c r="N3" s="321">
        <v>1</v>
      </c>
    </row>
    <row r="4" spans="1:14" s="323" customFormat="1" ht="18.75" customHeight="1" x14ac:dyDescent="0.2">
      <c r="A4" s="505"/>
      <c r="B4" s="322"/>
      <c r="C4" s="322"/>
      <c r="D4" s="322"/>
      <c r="E4" s="322"/>
      <c r="F4" s="322"/>
      <c r="G4" s="322"/>
      <c r="H4" s="322"/>
      <c r="I4" s="322"/>
      <c r="J4" s="322"/>
      <c r="K4" s="322"/>
      <c r="L4" s="322"/>
      <c r="M4" s="322"/>
    </row>
    <row r="5" spans="1:14" s="321" customFormat="1" ht="10.5" x14ac:dyDescent="0.2">
      <c r="A5" s="505" t="s">
        <v>90</v>
      </c>
      <c r="B5" s="324"/>
      <c r="C5" s="324"/>
      <c r="D5" s="324"/>
      <c r="E5" s="324"/>
      <c r="F5" s="325"/>
      <c r="G5" s="324"/>
      <c r="H5" s="325"/>
      <c r="I5" s="324"/>
      <c r="J5" s="324"/>
      <c r="K5" s="324"/>
      <c r="L5" s="324"/>
      <c r="M5" s="324"/>
    </row>
    <row r="6" spans="1:14" s="321" customFormat="1" ht="10.5" x14ac:dyDescent="0.2">
      <c r="A6" s="505" t="s">
        <v>90</v>
      </c>
      <c r="B6" s="320"/>
      <c r="C6" s="320"/>
      <c r="D6" s="320"/>
      <c r="E6" s="320"/>
      <c r="F6" s="326" t="s">
        <v>987</v>
      </c>
      <c r="G6" s="320"/>
      <c r="H6" s="326" t="s">
        <v>987</v>
      </c>
      <c r="I6" s="320"/>
      <c r="J6" s="320"/>
      <c r="K6" s="320"/>
      <c r="L6" s="320"/>
      <c r="M6" s="320"/>
    </row>
    <row r="7" spans="1:14" s="329" customFormat="1" ht="12.75" x14ac:dyDescent="0.2">
      <c r="A7" s="505"/>
      <c r="B7" s="327"/>
      <c r="C7" s="327"/>
      <c r="D7" s="327"/>
      <c r="E7" s="327"/>
      <c r="F7" s="328" t="s">
        <v>2911</v>
      </c>
      <c r="G7" s="327"/>
      <c r="H7" s="328" t="s">
        <v>2911</v>
      </c>
      <c r="I7" s="327"/>
      <c r="J7" s="327"/>
      <c r="K7" s="327"/>
      <c r="L7" s="327"/>
      <c r="M7" s="327"/>
    </row>
    <row r="8" spans="1:14" s="323" customFormat="1" ht="18.75" customHeight="1" x14ac:dyDescent="0.2">
      <c r="A8" s="505" t="s">
        <v>91</v>
      </c>
      <c r="B8" s="322"/>
      <c r="C8" s="322"/>
      <c r="D8" s="322"/>
      <c r="E8" s="322"/>
      <c r="F8" s="330" t="s">
        <v>1592</v>
      </c>
      <c r="G8" s="331"/>
      <c r="H8" s="330"/>
      <c r="I8" s="322"/>
      <c r="J8" s="331"/>
      <c r="K8" s="322"/>
      <c r="L8" s="322"/>
      <c r="M8" s="322"/>
      <c r="N8" s="323">
        <v>2</v>
      </c>
    </row>
    <row r="9" spans="1:14" s="321" customFormat="1" ht="10.5" x14ac:dyDescent="0.2">
      <c r="A9" s="505"/>
      <c r="B9" s="324"/>
      <c r="C9" s="324"/>
      <c r="D9" s="324"/>
      <c r="E9" s="324"/>
      <c r="F9" s="332"/>
      <c r="G9" s="333"/>
      <c r="H9" s="332"/>
      <c r="I9" s="324"/>
      <c r="J9" s="333"/>
      <c r="K9" s="324"/>
      <c r="L9" s="324"/>
      <c r="M9" s="324"/>
    </row>
    <row r="10" spans="1:14" s="321" customFormat="1" ht="10.5" x14ac:dyDescent="0.2">
      <c r="A10" s="505" t="s">
        <v>91</v>
      </c>
      <c r="B10" s="320"/>
      <c r="C10" s="320"/>
      <c r="D10" s="320"/>
      <c r="E10" s="320"/>
      <c r="F10" s="326" t="s">
        <v>987</v>
      </c>
      <c r="G10" s="334" t="s">
        <v>883</v>
      </c>
      <c r="H10" s="326" t="s">
        <v>987</v>
      </c>
      <c r="I10" s="320"/>
      <c r="J10" s="335" t="s">
        <v>2912</v>
      </c>
      <c r="K10" s="320"/>
      <c r="L10" s="320"/>
      <c r="M10" s="320"/>
    </row>
    <row r="11" spans="1:14" s="329" customFormat="1" ht="12.75" x14ac:dyDescent="0.2">
      <c r="A11" s="505" t="s">
        <v>92</v>
      </c>
      <c r="B11" s="327"/>
      <c r="C11" s="327"/>
      <c r="D11" s="327"/>
      <c r="E11" s="327"/>
      <c r="F11" s="328" t="s">
        <v>2911</v>
      </c>
      <c r="G11" s="328" t="s">
        <v>2911</v>
      </c>
      <c r="H11" s="328" t="s">
        <v>2911</v>
      </c>
      <c r="I11" s="327"/>
      <c r="J11" s="328" t="s">
        <v>2911</v>
      </c>
      <c r="K11" s="327"/>
      <c r="L11" s="327"/>
      <c r="M11" s="327"/>
    </row>
    <row r="12" spans="1:14" s="323" customFormat="1" ht="18.75" customHeight="1" x14ac:dyDescent="0.2">
      <c r="A12" s="505"/>
      <c r="B12" s="322"/>
      <c r="C12" s="322"/>
      <c r="D12" s="322"/>
      <c r="E12" s="322"/>
      <c r="F12" s="330" t="s">
        <v>1593</v>
      </c>
      <c r="G12" s="330" t="s">
        <v>54</v>
      </c>
      <c r="H12" s="330" t="s">
        <v>1618</v>
      </c>
      <c r="I12" s="322"/>
      <c r="J12" s="330" t="s">
        <v>893</v>
      </c>
      <c r="K12" s="322"/>
      <c r="L12" s="322"/>
      <c r="M12" s="322"/>
      <c r="N12" s="323">
        <v>3</v>
      </c>
    </row>
    <row r="13" spans="1:14" s="321" customFormat="1" ht="10.5" x14ac:dyDescent="0.2">
      <c r="A13" s="505"/>
      <c r="B13" s="324"/>
      <c r="C13" s="324"/>
      <c r="D13" s="324"/>
      <c r="E13" s="324"/>
      <c r="F13" s="332"/>
      <c r="G13" s="332"/>
      <c r="H13" s="332"/>
      <c r="I13" s="324"/>
      <c r="J13" s="332"/>
      <c r="K13" s="324"/>
      <c r="L13" s="324"/>
      <c r="M13" s="324"/>
    </row>
    <row r="14" spans="1:14" s="321" customFormat="1" ht="10.5" x14ac:dyDescent="0.2">
      <c r="A14" s="505" t="s">
        <v>92</v>
      </c>
      <c r="B14" s="320"/>
      <c r="C14" s="320"/>
      <c r="D14" s="320"/>
      <c r="E14" s="320"/>
      <c r="F14" s="336" t="s">
        <v>987</v>
      </c>
      <c r="G14" s="320"/>
      <c r="H14" s="336" t="s">
        <v>987</v>
      </c>
      <c r="I14" s="320"/>
      <c r="J14" s="337" t="s">
        <v>2912</v>
      </c>
      <c r="K14" s="320"/>
      <c r="L14" s="320"/>
      <c r="M14" s="320"/>
    </row>
    <row r="15" spans="1:14" s="329" customFormat="1" ht="12.75" x14ac:dyDescent="0.2">
      <c r="A15" s="505"/>
      <c r="B15" s="327"/>
      <c r="C15" s="327"/>
      <c r="D15" s="327"/>
      <c r="E15" s="327"/>
      <c r="F15" s="328" t="s">
        <v>2911</v>
      </c>
      <c r="G15" s="327"/>
      <c r="H15" s="328" t="s">
        <v>2911</v>
      </c>
      <c r="I15" s="327"/>
      <c r="J15" s="328" t="s">
        <v>2911</v>
      </c>
      <c r="K15" s="327"/>
      <c r="L15" s="327"/>
      <c r="M15" s="327"/>
    </row>
    <row r="16" spans="1:14" s="323" customFormat="1" ht="18.75" customHeight="1" x14ac:dyDescent="0.2">
      <c r="A16" s="505"/>
      <c r="B16" s="322"/>
      <c r="C16" s="322"/>
      <c r="D16" s="322"/>
      <c r="E16" s="322"/>
      <c r="F16" s="330" t="s">
        <v>1661</v>
      </c>
      <c r="G16" s="322"/>
      <c r="H16" s="330" t="s">
        <v>1658</v>
      </c>
      <c r="I16" s="322"/>
      <c r="J16" s="330" t="s">
        <v>891</v>
      </c>
      <c r="K16" s="322"/>
      <c r="L16" s="322"/>
      <c r="M16" s="322"/>
      <c r="N16" s="323">
        <v>4</v>
      </c>
    </row>
    <row r="17" spans="1:14" s="321" customFormat="1" ht="10.5" x14ac:dyDescent="0.2">
      <c r="A17" s="505" t="s">
        <v>94</v>
      </c>
      <c r="B17" s="324"/>
      <c r="C17" s="324"/>
      <c r="D17" s="324"/>
      <c r="E17" s="324"/>
      <c r="F17" s="332"/>
      <c r="G17" s="324"/>
      <c r="H17" s="332"/>
      <c r="I17" s="324"/>
      <c r="J17" s="332"/>
      <c r="K17" s="324"/>
      <c r="L17" s="324"/>
      <c r="M17" s="324"/>
    </row>
    <row r="18" spans="1:14" s="321" customFormat="1" ht="10.5" x14ac:dyDescent="0.2">
      <c r="A18" s="505" t="s">
        <v>93</v>
      </c>
      <c r="B18" s="320"/>
      <c r="C18" s="320"/>
      <c r="D18" s="320"/>
      <c r="E18" s="320"/>
      <c r="F18" s="326" t="s">
        <v>987</v>
      </c>
      <c r="G18" s="320"/>
      <c r="H18" s="326" t="s">
        <v>987</v>
      </c>
      <c r="I18" s="320"/>
      <c r="J18" s="337" t="s">
        <v>2912</v>
      </c>
      <c r="K18" s="320"/>
      <c r="L18" s="320"/>
      <c r="M18" s="320"/>
    </row>
    <row r="19" spans="1:14" s="329" customFormat="1" ht="12.75" x14ac:dyDescent="0.2">
      <c r="A19" s="505"/>
      <c r="B19" s="327"/>
      <c r="C19" s="327"/>
      <c r="D19" s="327"/>
      <c r="E19" s="327"/>
      <c r="F19" s="328" t="s">
        <v>2911</v>
      </c>
      <c r="G19" s="327"/>
      <c r="H19" s="328" t="s">
        <v>2911</v>
      </c>
      <c r="I19" s="327"/>
      <c r="J19" s="328" t="s">
        <v>2911</v>
      </c>
      <c r="K19" s="327"/>
      <c r="L19" s="327"/>
      <c r="M19" s="327"/>
    </row>
    <row r="20" spans="1:14" s="323" customFormat="1" ht="18.75" customHeight="1" x14ac:dyDescent="0.2">
      <c r="A20" s="505" t="s">
        <v>95</v>
      </c>
      <c r="B20" s="322"/>
      <c r="C20" s="322"/>
      <c r="D20" s="322"/>
      <c r="E20" s="322"/>
      <c r="F20" s="330"/>
      <c r="G20" s="322"/>
      <c r="H20" s="330" t="s">
        <v>1627</v>
      </c>
      <c r="I20" s="322"/>
      <c r="J20" s="330" t="s">
        <v>2913</v>
      </c>
      <c r="K20" s="322"/>
      <c r="L20" s="322"/>
      <c r="M20" s="322"/>
      <c r="N20" s="323">
        <v>5</v>
      </c>
    </row>
    <row r="21" spans="1:14" s="321" customFormat="1" ht="10.5" x14ac:dyDescent="0.2">
      <c r="A21" s="505"/>
      <c r="B21" s="324"/>
      <c r="C21" s="324"/>
      <c r="D21" s="324"/>
      <c r="E21" s="324"/>
      <c r="F21" s="332"/>
      <c r="G21" s="324"/>
      <c r="H21" s="332"/>
      <c r="I21" s="324"/>
      <c r="J21" s="332"/>
      <c r="K21" s="324"/>
      <c r="L21" s="324"/>
      <c r="M21" s="324"/>
    </row>
    <row r="22" spans="1:14" s="321" customFormat="1" ht="10.5" x14ac:dyDescent="0.2">
      <c r="A22" s="505" t="s">
        <v>94</v>
      </c>
      <c r="B22" s="320"/>
      <c r="C22" s="320"/>
      <c r="D22" s="320"/>
      <c r="E22" s="320"/>
      <c r="F22" s="326" t="s">
        <v>987</v>
      </c>
      <c r="G22" s="320"/>
      <c r="H22" s="326" t="s">
        <v>987</v>
      </c>
      <c r="I22" s="320"/>
      <c r="J22" s="320"/>
      <c r="K22" s="320"/>
      <c r="L22" s="320"/>
      <c r="M22" s="320"/>
    </row>
    <row r="23" spans="1:14" s="329" customFormat="1" ht="12.75" x14ac:dyDescent="0.2">
      <c r="A23" s="505" t="s">
        <v>96</v>
      </c>
      <c r="B23" s="327"/>
      <c r="C23" s="327"/>
      <c r="D23" s="327"/>
      <c r="E23" s="327"/>
      <c r="F23" s="328" t="s">
        <v>2911</v>
      </c>
      <c r="G23" s="327"/>
      <c r="H23" s="328" t="s">
        <v>2911</v>
      </c>
      <c r="I23" s="327"/>
      <c r="J23" s="327"/>
      <c r="K23" s="327"/>
      <c r="L23" s="327"/>
      <c r="M23" s="327"/>
    </row>
    <row r="24" spans="1:14" s="323" customFormat="1" ht="18.75" customHeight="1" x14ac:dyDescent="0.2">
      <c r="A24" s="505"/>
      <c r="B24" s="322"/>
      <c r="C24" s="322"/>
      <c r="D24" s="322"/>
      <c r="E24" s="322"/>
      <c r="F24" s="330"/>
      <c r="G24" s="322"/>
      <c r="H24" s="330" t="s">
        <v>1641</v>
      </c>
      <c r="I24" s="322"/>
      <c r="J24" s="322"/>
      <c r="K24" s="322"/>
      <c r="L24" s="322"/>
      <c r="M24" s="322"/>
      <c r="N24" s="323">
        <v>6</v>
      </c>
    </row>
    <row r="25" spans="1:14" s="321" customFormat="1" ht="10.5" x14ac:dyDescent="0.2">
      <c r="A25" s="505"/>
      <c r="B25" s="324"/>
      <c r="C25" s="324"/>
      <c r="D25" s="324"/>
      <c r="E25" s="324"/>
      <c r="F25" s="332"/>
      <c r="G25" s="324"/>
      <c r="H25" s="332"/>
      <c r="I25" s="324"/>
      <c r="J25" s="324"/>
      <c r="K25" s="324"/>
      <c r="L25" s="324"/>
      <c r="M25" s="324"/>
    </row>
    <row r="26" spans="1:14" s="321" customFormat="1" ht="10.5" x14ac:dyDescent="0.2">
      <c r="A26" s="505" t="s">
        <v>95</v>
      </c>
      <c r="B26" s="320"/>
      <c r="C26" s="320"/>
      <c r="D26" s="320"/>
      <c r="E26" s="320"/>
      <c r="F26" s="336" t="s">
        <v>987</v>
      </c>
      <c r="G26" s="320"/>
      <c r="H26" s="336" t="s">
        <v>987</v>
      </c>
      <c r="I26" s="320"/>
      <c r="J26" s="320"/>
      <c r="K26" s="320"/>
      <c r="L26" s="320"/>
      <c r="M26" s="320"/>
    </row>
    <row r="27" spans="1:14" s="329" customFormat="1" ht="12.75" x14ac:dyDescent="0.2">
      <c r="A27" s="505"/>
      <c r="B27" s="327"/>
      <c r="C27" s="327"/>
      <c r="D27" s="327"/>
      <c r="E27" s="327"/>
      <c r="F27" s="328" t="s">
        <v>2911</v>
      </c>
      <c r="G27" s="327"/>
      <c r="H27" s="328" t="s">
        <v>2911</v>
      </c>
      <c r="I27" s="327"/>
      <c r="J27" s="327"/>
      <c r="K27" s="327"/>
      <c r="L27" s="327"/>
      <c r="M27" s="327"/>
    </row>
    <row r="28" spans="1:14" s="323" customFormat="1" ht="18.75" customHeight="1" x14ac:dyDescent="0.2">
      <c r="A28" s="505"/>
      <c r="B28" s="322"/>
      <c r="C28" s="322"/>
      <c r="D28" s="322"/>
      <c r="E28" s="322"/>
      <c r="F28" s="330"/>
      <c r="G28" s="322"/>
      <c r="H28" s="330" t="s">
        <v>1620</v>
      </c>
      <c r="I28" s="322"/>
      <c r="J28" s="322"/>
      <c r="K28" s="322"/>
      <c r="L28" s="322"/>
      <c r="M28" s="322"/>
    </row>
    <row r="29" spans="1:14" s="321" customFormat="1" ht="10.5" x14ac:dyDescent="0.2">
      <c r="A29" s="505"/>
      <c r="B29" s="324"/>
      <c r="C29" s="324"/>
      <c r="D29" s="324"/>
      <c r="E29" s="324"/>
      <c r="F29" s="332"/>
      <c r="G29" s="324"/>
      <c r="H29" s="332"/>
      <c r="I29" s="324"/>
      <c r="J29" s="324"/>
      <c r="K29" s="324"/>
      <c r="L29" s="324"/>
      <c r="M29" s="324"/>
    </row>
    <row r="30" spans="1:14" s="321" customFormat="1" ht="10.5" x14ac:dyDescent="0.2">
      <c r="A30" s="505" t="s">
        <v>96</v>
      </c>
      <c r="B30" s="320"/>
      <c r="C30" s="320"/>
      <c r="D30" s="320"/>
      <c r="E30" s="320"/>
      <c r="F30" s="320"/>
      <c r="G30" s="320"/>
      <c r="H30" s="320"/>
      <c r="I30" s="320"/>
      <c r="J30" s="320"/>
      <c r="K30" s="320"/>
      <c r="L30" s="320"/>
      <c r="M30" s="320"/>
    </row>
    <row r="31" spans="1:14" s="321" customFormat="1" ht="10.5" x14ac:dyDescent="0.2">
      <c r="A31" s="505"/>
      <c r="B31" s="320"/>
      <c r="C31" s="320"/>
      <c r="D31" s="320"/>
      <c r="E31" s="320"/>
      <c r="F31" s="320"/>
      <c r="G31" s="320"/>
      <c r="H31" s="320"/>
      <c r="I31" s="320"/>
      <c r="J31" s="320"/>
      <c r="K31" s="320"/>
      <c r="L31" s="320"/>
      <c r="M31" s="320"/>
    </row>
    <row r="32" spans="1:14" s="323" customFormat="1" ht="18.75" customHeight="1" x14ac:dyDescent="0.2">
      <c r="A32" s="505"/>
      <c r="B32" s="322"/>
      <c r="C32" s="322"/>
      <c r="D32" s="322"/>
      <c r="E32" s="322"/>
      <c r="F32" s="322"/>
      <c r="G32" s="322"/>
      <c r="H32" s="322"/>
      <c r="I32" s="322"/>
      <c r="J32" s="322"/>
      <c r="K32" s="322"/>
      <c r="L32" s="322"/>
      <c r="M32" s="322"/>
    </row>
    <row r="33" spans="1:32" s="321" customFormat="1" ht="10.5" x14ac:dyDescent="0.2">
      <c r="A33" s="505"/>
      <c r="B33" s="324"/>
      <c r="C33" s="324"/>
      <c r="D33" s="324"/>
      <c r="E33" s="324"/>
      <c r="F33" s="324"/>
      <c r="G33" s="324"/>
      <c r="H33" s="324"/>
      <c r="I33" s="324"/>
      <c r="J33" s="324"/>
      <c r="K33" s="324"/>
      <c r="L33" s="324"/>
      <c r="M33" s="324"/>
    </row>
    <row r="34" spans="1:32" s="122" customFormat="1" ht="13.5" thickBot="1" x14ac:dyDescent="0.25">
      <c r="A34" s="136"/>
      <c r="B34" s="338"/>
      <c r="C34" s="339"/>
      <c r="D34" s="339"/>
      <c r="E34" s="339"/>
      <c r="F34" s="339"/>
      <c r="G34" s="339"/>
      <c r="H34" s="339"/>
      <c r="I34" s="339"/>
      <c r="J34" s="339">
        <v>7</v>
      </c>
      <c r="K34" s="339">
        <v>8</v>
      </c>
      <c r="L34" s="339"/>
      <c r="M34" s="339"/>
      <c r="N34" s="340"/>
      <c r="O34" s="341"/>
      <c r="P34" s="341"/>
      <c r="Q34" s="341"/>
      <c r="R34" s="341"/>
      <c r="S34" s="341"/>
      <c r="T34" s="341"/>
      <c r="U34" s="341"/>
      <c r="V34" s="341"/>
      <c r="W34" s="341"/>
      <c r="X34" s="341"/>
      <c r="Y34" s="341"/>
      <c r="Z34" s="341"/>
    </row>
    <row r="35" spans="1:32" s="122" customFormat="1" ht="15" thickBot="1" x14ac:dyDescent="0.25">
      <c r="A35" s="136"/>
      <c r="B35" s="338"/>
      <c r="C35" s="338"/>
      <c r="D35" s="338"/>
      <c r="E35" s="338"/>
      <c r="F35" s="342"/>
      <c r="G35" s="342"/>
      <c r="H35" s="342"/>
      <c r="I35" s="338"/>
      <c r="J35" s="338"/>
      <c r="K35" s="338"/>
      <c r="L35" s="338"/>
      <c r="M35" s="338"/>
      <c r="N35" s="340"/>
      <c r="O35" s="343" t="s">
        <v>2911</v>
      </c>
      <c r="P35" s="141" t="s">
        <v>2914</v>
      </c>
      <c r="Q35" s="142"/>
      <c r="R35" s="143"/>
      <c r="S35" s="143"/>
      <c r="T35" s="144"/>
      <c r="U35" s="144"/>
      <c r="V35" s="144"/>
      <c r="W35" s="144"/>
      <c r="X35" s="140" t="str">
        <f>O35</f>
        <v>PanFlav.Bt.236</v>
      </c>
      <c r="Y35" s="145"/>
      <c r="Z35" s="144"/>
      <c r="AE35" s="349" t="s">
        <v>2921</v>
      </c>
      <c r="AF35" s="122">
        <v>0</v>
      </c>
    </row>
    <row r="36" spans="1:32" ht="15.75" thickBot="1" x14ac:dyDescent="0.3">
      <c r="O36" s="137">
        <v>7</v>
      </c>
      <c r="P36" s="146" t="s">
        <v>289</v>
      </c>
      <c r="Q36" s="147">
        <v>25</v>
      </c>
      <c r="R36" s="146" t="s">
        <v>283</v>
      </c>
      <c r="S36" s="187" t="s">
        <v>1671</v>
      </c>
      <c r="T36" s="188"/>
      <c r="U36" s="149"/>
      <c r="V36" s="149"/>
      <c r="W36" s="150"/>
      <c r="X36" s="137"/>
      <c r="Y36" s="151"/>
      <c r="Z36" s="149"/>
      <c r="AE36" s="349" t="s">
        <v>2922</v>
      </c>
      <c r="AF36" s="344">
        <v>1</v>
      </c>
    </row>
    <row r="37" spans="1:32" s="122" customFormat="1" ht="16.5" thickTop="1" thickBot="1" x14ac:dyDescent="0.25">
      <c r="A37" s="136"/>
      <c r="B37" s="338"/>
      <c r="C37" s="338"/>
      <c r="D37" s="338"/>
      <c r="E37" s="338"/>
      <c r="F37" s="342"/>
      <c r="G37" s="342"/>
      <c r="H37" s="342"/>
      <c r="I37" s="338"/>
      <c r="J37" s="338"/>
      <c r="K37" s="338"/>
      <c r="L37" s="338"/>
      <c r="M37" s="338"/>
      <c r="N37" s="340"/>
      <c r="O37" s="152"/>
      <c r="P37" s="146" t="s">
        <v>2915</v>
      </c>
      <c r="Q37" s="153">
        <v>5</v>
      </c>
      <c r="R37" s="146" t="s">
        <v>283</v>
      </c>
      <c r="S37" s="149"/>
      <c r="T37" s="149"/>
      <c r="U37" s="154"/>
      <c r="V37" s="154"/>
      <c r="W37" s="155" t="str">
        <f>P43</f>
        <v>PanFlav.Bt.236</v>
      </c>
      <c r="X37" s="149"/>
      <c r="Y37" s="149"/>
      <c r="Z37" s="149"/>
      <c r="AE37" s="349" t="s">
        <v>2923</v>
      </c>
      <c r="AF37" s="122">
        <v>2</v>
      </c>
    </row>
    <row r="38" spans="1:32" s="122" customFormat="1" ht="14.25" thickTop="1" thickBot="1" x14ac:dyDescent="0.25">
      <c r="A38" s="136"/>
      <c r="B38" s="338"/>
      <c r="C38" s="338"/>
      <c r="D38" s="338"/>
      <c r="E38" s="338"/>
      <c r="F38" s="342"/>
      <c r="G38" s="342"/>
      <c r="H38" s="342"/>
      <c r="I38" s="338"/>
      <c r="J38" s="338"/>
      <c r="K38" s="338"/>
      <c r="L38" s="338"/>
      <c r="M38" s="338"/>
      <c r="N38" s="340"/>
      <c r="O38" s="152"/>
      <c r="P38" s="149"/>
      <c r="Q38" s="149"/>
      <c r="R38" s="149"/>
      <c r="S38" s="149"/>
      <c r="T38" s="149"/>
      <c r="U38" s="154"/>
      <c r="V38" s="156"/>
      <c r="W38" s="156"/>
      <c r="X38" s="157" t="s">
        <v>10</v>
      </c>
      <c r="Y38" s="156"/>
      <c r="Z38" s="156"/>
      <c r="AF38" s="122">
        <v>3</v>
      </c>
    </row>
    <row r="39" spans="1:32" s="122" customFormat="1" ht="14.25" thickTop="1" thickBot="1" x14ac:dyDescent="0.25">
      <c r="A39" s="136"/>
      <c r="B39" s="338"/>
      <c r="C39" s="338"/>
      <c r="D39" s="338"/>
      <c r="E39" s="338"/>
      <c r="F39" s="342"/>
      <c r="G39" s="342"/>
      <c r="H39" s="342"/>
      <c r="I39" s="338"/>
      <c r="J39" s="338"/>
      <c r="K39" s="338"/>
      <c r="L39" s="338"/>
      <c r="M39" s="338"/>
      <c r="N39" s="340"/>
      <c r="O39" s="152"/>
      <c r="P39" s="149"/>
      <c r="Q39" s="149"/>
      <c r="R39" s="149"/>
      <c r="S39" s="149"/>
      <c r="T39" s="149"/>
      <c r="U39" s="156"/>
      <c r="V39" s="156"/>
      <c r="W39" s="158"/>
      <c r="X39" s="345">
        <f>COUNTIF(B:M,O35)*1.08</f>
        <v>17.28</v>
      </c>
      <c r="Y39" s="149"/>
      <c r="Z39" s="149"/>
      <c r="AF39" s="122">
        <v>4</v>
      </c>
    </row>
    <row r="40" spans="1:32" s="122" customFormat="1" ht="24" customHeight="1" thickTop="1" thickBot="1" x14ac:dyDescent="0.25">
      <c r="A40" s="136"/>
      <c r="B40" s="338"/>
      <c r="C40" s="338"/>
      <c r="D40" s="338"/>
      <c r="E40" s="338"/>
      <c r="F40" s="342"/>
      <c r="G40" s="342"/>
      <c r="H40" s="342"/>
      <c r="I40" s="338"/>
      <c r="J40" s="338"/>
      <c r="K40" s="338"/>
      <c r="L40" s="338"/>
      <c r="M40" s="338"/>
      <c r="N40" s="340"/>
      <c r="O40" s="152"/>
      <c r="P40" s="149"/>
      <c r="Q40" s="506" t="s">
        <v>290</v>
      </c>
      <c r="R40" s="507"/>
      <c r="S40" s="506" t="s">
        <v>286</v>
      </c>
      <c r="T40" s="507"/>
      <c r="U40" s="508" t="s">
        <v>291</v>
      </c>
      <c r="V40" s="509"/>
      <c r="W40" s="159" t="s">
        <v>292</v>
      </c>
      <c r="X40" s="160" t="s">
        <v>293</v>
      </c>
      <c r="Y40" s="503" t="s">
        <v>181</v>
      </c>
      <c r="Z40" s="504"/>
      <c r="AE40" s="349" t="s">
        <v>2924</v>
      </c>
      <c r="AF40" s="122">
        <v>5</v>
      </c>
    </row>
    <row r="41" spans="1:32" s="122" customFormat="1" ht="16.5" thickTop="1" thickBot="1" x14ac:dyDescent="0.3">
      <c r="A41" s="136"/>
      <c r="B41" s="338"/>
      <c r="C41" s="338"/>
      <c r="D41" s="338"/>
      <c r="E41" s="338"/>
      <c r="F41" s="342"/>
      <c r="G41" s="342"/>
      <c r="H41" s="342"/>
      <c r="I41" s="338"/>
      <c r="J41" s="338"/>
      <c r="K41" s="338"/>
      <c r="L41" s="338"/>
      <c r="M41" s="338"/>
      <c r="N41" s="340"/>
      <c r="O41" s="152"/>
      <c r="P41" s="187" t="s">
        <v>1672</v>
      </c>
      <c r="Q41" s="161">
        <v>2</v>
      </c>
      <c r="R41" s="162" t="s">
        <v>58</v>
      </c>
      <c r="S41" s="161">
        <v>1</v>
      </c>
      <c r="T41" s="162" t="s">
        <v>58</v>
      </c>
      <c r="U41" s="163">
        <f>S41*Q36</f>
        <v>25</v>
      </c>
      <c r="V41" s="164" t="s">
        <v>63</v>
      </c>
      <c r="W41" s="165">
        <f>U41/Q41</f>
        <v>12.5</v>
      </c>
      <c r="X41" s="190">
        <f>X39*W41</f>
        <v>216</v>
      </c>
      <c r="Y41" s="167">
        <f>U41*X39</f>
        <v>432</v>
      </c>
      <c r="Z41" s="164" t="s">
        <v>63</v>
      </c>
      <c r="AE41" s="349" t="s">
        <v>2925</v>
      </c>
      <c r="AF41" s="122">
        <v>6</v>
      </c>
    </row>
    <row r="42" spans="1:32" s="122" customFormat="1" ht="16.5" thickTop="1" thickBot="1" x14ac:dyDescent="0.3">
      <c r="A42" s="136"/>
      <c r="B42" s="338"/>
      <c r="C42" s="338"/>
      <c r="D42" s="338"/>
      <c r="E42" s="338"/>
      <c r="F42" s="342"/>
      <c r="G42" s="342"/>
      <c r="H42" s="342"/>
      <c r="I42" s="338"/>
      <c r="J42" s="338"/>
      <c r="K42" s="338"/>
      <c r="L42" s="338"/>
      <c r="M42" s="338"/>
      <c r="N42" s="340"/>
      <c r="O42" s="152"/>
      <c r="P42" s="168" t="s">
        <v>68</v>
      </c>
      <c r="Q42" s="161">
        <v>100</v>
      </c>
      <c r="R42" s="162" t="s">
        <v>58</v>
      </c>
      <c r="S42" s="161">
        <v>1</v>
      </c>
      <c r="T42" s="162" t="s">
        <v>58</v>
      </c>
      <c r="U42" s="169">
        <f>S42*Q36</f>
        <v>25</v>
      </c>
      <c r="V42" s="170" t="s">
        <v>63</v>
      </c>
      <c r="W42" s="171">
        <f>U42/Q42</f>
        <v>0.25</v>
      </c>
      <c r="X42" s="166">
        <f>X39*W42</f>
        <v>4.32</v>
      </c>
      <c r="Y42" s="172">
        <f>U42*X39</f>
        <v>432</v>
      </c>
      <c r="Z42" s="170" t="s">
        <v>63</v>
      </c>
    </row>
    <row r="43" spans="1:32" s="122" customFormat="1" ht="17.25" thickTop="1" thickBot="1" x14ac:dyDescent="0.3">
      <c r="A43" s="136"/>
      <c r="B43" s="338"/>
      <c r="C43" s="338"/>
      <c r="D43" s="338"/>
      <c r="E43" s="338"/>
      <c r="F43" s="342"/>
      <c r="G43" s="342"/>
      <c r="H43" s="342"/>
      <c r="I43" s="338"/>
      <c r="J43" s="338"/>
      <c r="K43" s="338"/>
      <c r="L43" s="338"/>
      <c r="M43" s="338"/>
      <c r="N43" s="340"/>
      <c r="O43" s="346">
        <v>236</v>
      </c>
      <c r="P43" s="347" t="s">
        <v>2911</v>
      </c>
      <c r="Q43" s="153">
        <v>10</v>
      </c>
      <c r="R43" s="175" t="s">
        <v>63</v>
      </c>
      <c r="S43" s="161">
        <v>1</v>
      </c>
      <c r="T43" s="162" t="s">
        <v>58</v>
      </c>
      <c r="U43" s="169">
        <f>S43*Q36</f>
        <v>25</v>
      </c>
      <c r="V43" s="170" t="s">
        <v>63</v>
      </c>
      <c r="W43" s="171">
        <f>U43/Q43</f>
        <v>2.5</v>
      </c>
      <c r="X43" s="166">
        <f>X39*W43</f>
        <v>43.2</v>
      </c>
      <c r="Y43" s="172">
        <f>U43*X39</f>
        <v>432</v>
      </c>
      <c r="Z43" s="170" t="s">
        <v>63</v>
      </c>
    </row>
    <row r="44" spans="1:32" s="122" customFormat="1" ht="16.5" thickTop="1" thickBot="1" x14ac:dyDescent="0.3">
      <c r="A44" s="136"/>
      <c r="B44" s="338"/>
      <c r="C44" s="338"/>
      <c r="D44" s="338"/>
      <c r="E44" s="338"/>
      <c r="F44" s="342"/>
      <c r="G44" s="342"/>
      <c r="H44" s="342"/>
      <c r="I44" s="338"/>
      <c r="J44" s="338"/>
      <c r="K44" s="338"/>
      <c r="L44" s="338"/>
      <c r="M44" s="338"/>
      <c r="N44" s="340"/>
      <c r="O44" s="176"/>
      <c r="P44" s="177"/>
      <c r="Q44" s="161">
        <v>12.5</v>
      </c>
      <c r="R44" s="162" t="s">
        <v>58</v>
      </c>
      <c r="S44" s="161">
        <v>0</v>
      </c>
      <c r="T44" s="162" t="s">
        <v>58</v>
      </c>
      <c r="U44" s="178">
        <f>S44*Q36</f>
        <v>0</v>
      </c>
      <c r="V44" s="179" t="s">
        <v>63</v>
      </c>
      <c r="W44" s="180">
        <f>U44/Q44</f>
        <v>0</v>
      </c>
      <c r="X44" s="166">
        <f>X39*W44</f>
        <v>0</v>
      </c>
      <c r="Y44" s="181">
        <f>U44*X39</f>
        <v>0</v>
      </c>
      <c r="Z44" s="179" t="s">
        <v>63</v>
      </c>
    </row>
    <row r="45" spans="1:32" s="122" customFormat="1" ht="16.5" thickTop="1" x14ac:dyDescent="0.3">
      <c r="A45" s="136"/>
      <c r="B45" s="338"/>
      <c r="C45" s="338"/>
      <c r="D45" s="338"/>
      <c r="E45" s="338"/>
      <c r="F45" s="342"/>
      <c r="G45" s="342"/>
      <c r="H45" s="342"/>
      <c r="I45" s="338"/>
      <c r="J45" s="338"/>
      <c r="K45" s="338"/>
      <c r="L45" s="338"/>
      <c r="M45" s="338"/>
      <c r="N45" s="340"/>
      <c r="O45" s="152"/>
      <c r="P45" s="168" t="s">
        <v>591</v>
      </c>
      <c r="Q45" s="149"/>
      <c r="R45" s="156"/>
      <c r="S45" s="149"/>
      <c r="T45" s="156"/>
      <c r="U45" s="165"/>
      <c r="V45" s="182"/>
      <c r="W45" s="180">
        <f>Q36-SUM(W41:W44,Q37)</f>
        <v>4.75</v>
      </c>
      <c r="X45" s="183">
        <f>X39*W45</f>
        <v>82.080000000000013</v>
      </c>
      <c r="Y45" s="149"/>
      <c r="Z45" s="149"/>
      <c r="AE45" s="349" t="s">
        <v>2926</v>
      </c>
    </row>
    <row r="46" spans="1:32" s="122" customFormat="1" ht="4.5" customHeight="1" x14ac:dyDescent="0.2">
      <c r="A46" s="136"/>
      <c r="B46" s="338"/>
      <c r="C46" s="338"/>
      <c r="D46" s="338"/>
      <c r="E46" s="338"/>
      <c r="F46" s="342"/>
      <c r="G46" s="342"/>
      <c r="H46" s="342"/>
      <c r="I46" s="338"/>
      <c r="J46" s="338"/>
      <c r="K46" s="338"/>
      <c r="L46" s="338"/>
      <c r="M46" s="338"/>
      <c r="N46" s="340"/>
      <c r="O46" s="152"/>
      <c r="P46" s="149"/>
      <c r="Q46" s="149"/>
      <c r="R46" s="149"/>
      <c r="S46" s="149"/>
      <c r="T46" s="149"/>
      <c r="U46" s="165"/>
      <c r="V46" s="165"/>
      <c r="W46" s="165"/>
      <c r="X46" s="165"/>
      <c r="Y46" s="149"/>
      <c r="Z46" s="149"/>
    </row>
    <row r="47" spans="1:32" ht="12.75" x14ac:dyDescent="0.2">
      <c r="O47" s="152"/>
      <c r="P47" s="184" t="s">
        <v>2916</v>
      </c>
      <c r="Q47" s="185"/>
      <c r="R47" s="185"/>
      <c r="S47" s="185"/>
      <c r="T47" s="185"/>
      <c r="U47" s="185"/>
      <c r="V47" s="185"/>
      <c r="W47" s="184">
        <f>SUM(W41:W45)</f>
        <v>20</v>
      </c>
      <c r="X47" s="184">
        <f>SUM(X41:X45)</f>
        <v>345.6</v>
      </c>
      <c r="Y47" s="186"/>
      <c r="Z47" s="186"/>
    </row>
    <row r="49" spans="1:26" ht="18.75" customHeight="1" thickBot="1" x14ac:dyDescent="0.25"/>
    <row r="50" spans="1:26" s="122" customFormat="1" ht="15" thickBot="1" x14ac:dyDescent="0.25">
      <c r="A50" s="136"/>
      <c r="B50" s="338"/>
      <c r="C50" s="338"/>
      <c r="D50" s="338"/>
      <c r="E50" s="338"/>
      <c r="F50" s="342"/>
      <c r="G50" s="342"/>
      <c r="H50" s="342"/>
      <c r="I50" s="338"/>
      <c r="J50" s="338"/>
      <c r="K50" s="338"/>
      <c r="L50" s="338"/>
      <c r="M50" s="338"/>
      <c r="N50" s="340"/>
      <c r="O50" s="343" t="s">
        <v>2917</v>
      </c>
      <c r="P50" s="141" t="s">
        <v>2914</v>
      </c>
      <c r="Q50" s="142"/>
      <c r="R50" s="143"/>
      <c r="S50" s="143"/>
      <c r="T50" s="144"/>
      <c r="U50" s="144"/>
      <c r="V50" s="144"/>
      <c r="W50" s="144"/>
      <c r="X50" s="140" t="str">
        <f>O50</f>
        <v>PaFl.dCBt.1002</v>
      </c>
      <c r="Y50" s="145"/>
      <c r="Z50" s="144"/>
    </row>
    <row r="51" spans="1:26" ht="15.75" thickBot="1" x14ac:dyDescent="0.3">
      <c r="O51" s="137">
        <v>8</v>
      </c>
      <c r="P51" s="146" t="s">
        <v>289</v>
      </c>
      <c r="Q51" s="147">
        <v>25</v>
      </c>
      <c r="R51" s="146" t="s">
        <v>283</v>
      </c>
      <c r="S51" s="187" t="s">
        <v>1671</v>
      </c>
      <c r="T51" s="188"/>
      <c r="U51" s="149"/>
      <c r="V51" s="149"/>
      <c r="W51" s="150"/>
      <c r="X51" s="137"/>
      <c r="Y51" s="151"/>
      <c r="Z51" s="149"/>
    </row>
    <row r="52" spans="1:26" s="122" customFormat="1" ht="16.5" thickTop="1" thickBot="1" x14ac:dyDescent="0.25">
      <c r="A52" s="136"/>
      <c r="B52" s="338"/>
      <c r="C52" s="338"/>
      <c r="D52" s="338"/>
      <c r="E52" s="338"/>
      <c r="F52" s="342"/>
      <c r="G52" s="342"/>
      <c r="H52" s="342"/>
      <c r="I52" s="338"/>
      <c r="J52" s="338"/>
      <c r="K52" s="338"/>
      <c r="L52" s="338"/>
      <c r="M52" s="338"/>
      <c r="N52" s="340"/>
      <c r="O52" s="152"/>
      <c r="P52" s="146" t="s">
        <v>2915</v>
      </c>
      <c r="Q52" s="153">
        <v>5</v>
      </c>
      <c r="R52" s="146" t="s">
        <v>283</v>
      </c>
      <c r="S52" s="149"/>
      <c r="T52" s="149"/>
      <c r="U52" s="154"/>
      <c r="V52" s="154"/>
      <c r="W52" s="155" t="str">
        <f>P58</f>
        <v>PaFl.dCBt.1002</v>
      </c>
      <c r="X52" s="149"/>
      <c r="Y52" s="149"/>
      <c r="Z52" s="149"/>
    </row>
    <row r="53" spans="1:26" s="122" customFormat="1" ht="14.25" thickTop="1" thickBot="1" x14ac:dyDescent="0.25">
      <c r="A53" s="136"/>
      <c r="B53" s="338"/>
      <c r="C53" s="338"/>
      <c r="D53" s="338"/>
      <c r="E53" s="338"/>
      <c r="F53" s="342"/>
      <c r="G53" s="342"/>
      <c r="H53" s="342"/>
      <c r="I53" s="338"/>
      <c r="J53" s="338"/>
      <c r="K53" s="338"/>
      <c r="L53" s="338"/>
      <c r="M53" s="338"/>
      <c r="N53" s="340"/>
      <c r="O53" s="152"/>
      <c r="P53" s="149"/>
      <c r="Q53" s="149"/>
      <c r="R53" s="149"/>
      <c r="S53" s="149"/>
      <c r="T53" s="149"/>
      <c r="U53" s="154"/>
      <c r="V53" s="156"/>
      <c r="W53" s="156"/>
      <c r="X53" s="157" t="s">
        <v>10</v>
      </c>
      <c r="Y53" s="156"/>
      <c r="Z53" s="156"/>
    </row>
    <row r="54" spans="1:26" s="122" customFormat="1" ht="14.25" thickTop="1" thickBot="1" x14ac:dyDescent="0.25">
      <c r="A54" s="136"/>
      <c r="B54" s="338"/>
      <c r="C54" s="338"/>
      <c r="D54" s="338"/>
      <c r="E54" s="338"/>
      <c r="F54" s="342"/>
      <c r="G54" s="342"/>
      <c r="H54" s="342"/>
      <c r="I54" s="338"/>
      <c r="J54" s="338"/>
      <c r="K54" s="338"/>
      <c r="L54" s="338"/>
      <c r="M54" s="338"/>
      <c r="N54" s="340"/>
      <c r="O54" s="152"/>
      <c r="P54" s="149"/>
      <c r="Q54" s="149"/>
      <c r="R54" s="149"/>
      <c r="S54" s="149"/>
      <c r="T54" s="149"/>
      <c r="U54" s="156"/>
      <c r="V54" s="156"/>
      <c r="W54" s="158"/>
      <c r="X54" s="345">
        <f>COUNTIF(B:M,O50)*1.08</f>
        <v>0</v>
      </c>
      <c r="Y54" s="149"/>
      <c r="Z54" s="149"/>
    </row>
    <row r="55" spans="1:26" s="122" customFormat="1" ht="24" customHeight="1" thickTop="1" thickBot="1" x14ac:dyDescent="0.25">
      <c r="A55" s="136"/>
      <c r="B55" s="338"/>
      <c r="C55" s="338"/>
      <c r="D55" s="338"/>
      <c r="E55" s="338"/>
      <c r="F55" s="342"/>
      <c r="G55" s="342"/>
      <c r="H55" s="342"/>
      <c r="I55" s="338"/>
      <c r="J55" s="338"/>
      <c r="K55" s="338"/>
      <c r="L55" s="338"/>
      <c r="M55" s="338"/>
      <c r="N55" s="340"/>
      <c r="O55" s="152"/>
      <c r="P55" s="149"/>
      <c r="Q55" s="506" t="s">
        <v>290</v>
      </c>
      <c r="R55" s="507"/>
      <c r="S55" s="506" t="s">
        <v>286</v>
      </c>
      <c r="T55" s="507"/>
      <c r="U55" s="508" t="s">
        <v>291</v>
      </c>
      <c r="V55" s="509"/>
      <c r="W55" s="159" t="s">
        <v>292</v>
      </c>
      <c r="X55" s="160" t="s">
        <v>293</v>
      </c>
      <c r="Y55" s="503" t="s">
        <v>181</v>
      </c>
      <c r="Z55" s="504"/>
    </row>
    <row r="56" spans="1:26" s="122" customFormat="1" ht="16.5" thickTop="1" thickBot="1" x14ac:dyDescent="0.3">
      <c r="A56" s="136"/>
      <c r="B56" s="338"/>
      <c r="C56" s="338"/>
      <c r="D56" s="338"/>
      <c r="E56" s="338"/>
      <c r="F56" s="342"/>
      <c r="G56" s="342"/>
      <c r="H56" s="342"/>
      <c r="I56" s="338"/>
      <c r="J56" s="338"/>
      <c r="K56" s="338"/>
      <c r="L56" s="338"/>
      <c r="M56" s="338"/>
      <c r="N56" s="340"/>
      <c r="O56" s="152"/>
      <c r="P56" s="187" t="s">
        <v>1672</v>
      </c>
      <c r="Q56" s="161">
        <v>2</v>
      </c>
      <c r="R56" s="162" t="s">
        <v>58</v>
      </c>
      <c r="S56" s="161">
        <v>1</v>
      </c>
      <c r="T56" s="162" t="s">
        <v>58</v>
      </c>
      <c r="U56" s="163">
        <f>S56*Q51</f>
        <v>25</v>
      </c>
      <c r="V56" s="164" t="s">
        <v>63</v>
      </c>
      <c r="W56" s="165">
        <f>U56/Q56</f>
        <v>12.5</v>
      </c>
      <c r="X56" s="190">
        <f>X54*W56</f>
        <v>0</v>
      </c>
      <c r="Y56" s="167">
        <f>U56*X54</f>
        <v>0</v>
      </c>
      <c r="Z56" s="164" t="s">
        <v>63</v>
      </c>
    </row>
    <row r="57" spans="1:26" s="122" customFormat="1" ht="16.5" thickTop="1" thickBot="1" x14ac:dyDescent="0.3">
      <c r="A57" s="136"/>
      <c r="B57" s="338"/>
      <c r="C57" s="338"/>
      <c r="D57" s="338"/>
      <c r="E57" s="338"/>
      <c r="F57" s="342"/>
      <c r="G57" s="342"/>
      <c r="H57" s="342"/>
      <c r="I57" s="338"/>
      <c r="J57" s="338"/>
      <c r="K57" s="338"/>
      <c r="L57" s="338"/>
      <c r="M57" s="338"/>
      <c r="N57" s="340"/>
      <c r="O57" s="152"/>
      <c r="P57" s="168" t="s">
        <v>68</v>
      </c>
      <c r="Q57" s="161">
        <v>100</v>
      </c>
      <c r="R57" s="162" t="s">
        <v>58</v>
      </c>
      <c r="S57" s="161">
        <v>1</v>
      </c>
      <c r="T57" s="162" t="s">
        <v>58</v>
      </c>
      <c r="U57" s="169">
        <f>S57*Q51</f>
        <v>25</v>
      </c>
      <c r="V57" s="170" t="s">
        <v>63</v>
      </c>
      <c r="W57" s="171">
        <f>U57/Q57</f>
        <v>0.25</v>
      </c>
      <c r="X57" s="166">
        <f>X54*W57</f>
        <v>0</v>
      </c>
      <c r="Y57" s="172">
        <f>U57*X54</f>
        <v>0</v>
      </c>
      <c r="Z57" s="170" t="s">
        <v>63</v>
      </c>
    </row>
    <row r="58" spans="1:26" s="122" customFormat="1" ht="17.25" thickTop="1" thickBot="1" x14ac:dyDescent="0.3">
      <c r="A58" s="136"/>
      <c r="B58" s="338"/>
      <c r="C58" s="338"/>
      <c r="D58" s="338"/>
      <c r="E58" s="338"/>
      <c r="F58" s="342"/>
      <c r="G58" s="342"/>
      <c r="H58" s="342"/>
      <c r="I58" s="338"/>
      <c r="J58" s="338"/>
      <c r="K58" s="338"/>
      <c r="L58" s="338"/>
      <c r="M58" s="338"/>
      <c r="N58" s="340"/>
      <c r="O58" s="346">
        <v>1002</v>
      </c>
      <c r="P58" s="347" t="s">
        <v>2917</v>
      </c>
      <c r="Q58" s="153">
        <v>10</v>
      </c>
      <c r="R58" s="175" t="s">
        <v>63</v>
      </c>
      <c r="S58" s="161">
        <v>1</v>
      </c>
      <c r="T58" s="162" t="s">
        <v>58</v>
      </c>
      <c r="U58" s="169">
        <f>S58*Q51</f>
        <v>25</v>
      </c>
      <c r="V58" s="170" t="s">
        <v>63</v>
      </c>
      <c r="W58" s="171">
        <f>U58/Q58</f>
        <v>2.5</v>
      </c>
      <c r="X58" s="166">
        <f>X54*W58</f>
        <v>0</v>
      </c>
      <c r="Y58" s="172">
        <f>U58*X54</f>
        <v>0</v>
      </c>
      <c r="Z58" s="170" t="s">
        <v>63</v>
      </c>
    </row>
    <row r="59" spans="1:26" s="122" customFormat="1" ht="16.5" thickTop="1" thickBot="1" x14ac:dyDescent="0.3">
      <c r="A59" s="136"/>
      <c r="B59" s="338"/>
      <c r="C59" s="338"/>
      <c r="D59" s="338"/>
      <c r="E59" s="338"/>
      <c r="F59" s="342"/>
      <c r="G59" s="342"/>
      <c r="H59" s="342"/>
      <c r="I59" s="338"/>
      <c r="J59" s="338"/>
      <c r="K59" s="338"/>
      <c r="L59" s="338"/>
      <c r="M59" s="338"/>
      <c r="N59" s="340"/>
      <c r="O59" s="176"/>
      <c r="P59" s="177"/>
      <c r="Q59" s="161">
        <v>12.5</v>
      </c>
      <c r="R59" s="162" t="s">
        <v>58</v>
      </c>
      <c r="S59" s="161">
        <v>0</v>
      </c>
      <c r="T59" s="162" t="s">
        <v>58</v>
      </c>
      <c r="U59" s="178">
        <f>S59*Q51</f>
        <v>0</v>
      </c>
      <c r="V59" s="179" t="s">
        <v>63</v>
      </c>
      <c r="W59" s="180">
        <f>U59/Q59</f>
        <v>0</v>
      </c>
      <c r="X59" s="166">
        <f>X54*W59</f>
        <v>0</v>
      </c>
      <c r="Y59" s="181">
        <f>U59*X54</f>
        <v>0</v>
      </c>
      <c r="Z59" s="179" t="s">
        <v>63</v>
      </c>
    </row>
    <row r="60" spans="1:26" s="122" customFormat="1" ht="16.5" thickTop="1" x14ac:dyDescent="0.3">
      <c r="A60" s="136"/>
      <c r="B60" s="338"/>
      <c r="C60" s="338"/>
      <c r="D60" s="338"/>
      <c r="E60" s="338"/>
      <c r="F60" s="342"/>
      <c r="G60" s="342"/>
      <c r="H60" s="342"/>
      <c r="I60" s="338"/>
      <c r="J60" s="338"/>
      <c r="K60" s="338"/>
      <c r="L60" s="338"/>
      <c r="M60" s="338"/>
      <c r="N60" s="340"/>
      <c r="O60" s="152"/>
      <c r="P60" s="168" t="s">
        <v>591</v>
      </c>
      <c r="Q60" s="149"/>
      <c r="R60" s="156"/>
      <c r="S60" s="149"/>
      <c r="T60" s="156"/>
      <c r="U60" s="165"/>
      <c r="V60" s="182"/>
      <c r="W60" s="180">
        <f>Q51-SUM(W56:W59,Q52)</f>
        <v>4.75</v>
      </c>
      <c r="X60" s="183">
        <f>X54*W60</f>
        <v>0</v>
      </c>
      <c r="Y60" s="149"/>
      <c r="Z60" s="149"/>
    </row>
    <row r="61" spans="1:26" s="122" customFormat="1" ht="4.5" customHeight="1" x14ac:dyDescent="0.2">
      <c r="A61" s="136"/>
      <c r="B61" s="338"/>
      <c r="C61" s="338"/>
      <c r="D61" s="338"/>
      <c r="E61" s="338"/>
      <c r="F61" s="342"/>
      <c r="G61" s="342"/>
      <c r="H61" s="342"/>
      <c r="I61" s="338"/>
      <c r="J61" s="338"/>
      <c r="K61" s="338"/>
      <c r="L61" s="338"/>
      <c r="M61" s="338"/>
      <c r="N61" s="340"/>
      <c r="O61" s="152"/>
      <c r="P61" s="149"/>
      <c r="Q61" s="149"/>
      <c r="R61" s="149"/>
      <c r="S61" s="149"/>
      <c r="T61" s="149"/>
      <c r="U61" s="165"/>
      <c r="V61" s="165"/>
      <c r="W61" s="165"/>
      <c r="X61" s="165"/>
      <c r="Y61" s="149"/>
      <c r="Z61" s="149"/>
    </row>
    <row r="62" spans="1:26" ht="12.75" x14ac:dyDescent="0.2">
      <c r="O62" s="152"/>
      <c r="P62" s="184" t="s">
        <v>2916</v>
      </c>
      <c r="Q62" s="185"/>
      <c r="R62" s="185"/>
      <c r="S62" s="185"/>
      <c r="T62" s="185"/>
      <c r="U62" s="185"/>
      <c r="V62" s="185"/>
      <c r="W62" s="184">
        <f>SUM(W56:W60)</f>
        <v>20</v>
      </c>
      <c r="X62" s="184">
        <f>SUM(X56:X60)</f>
        <v>0</v>
      </c>
      <c r="Y62" s="186"/>
      <c r="Z62" s="186"/>
    </row>
    <row r="64" spans="1:26" s="122" customFormat="1" ht="4.5" customHeight="1" thickBot="1" x14ac:dyDescent="0.25">
      <c r="A64" s="136"/>
      <c r="B64" s="338"/>
      <c r="C64" s="338"/>
      <c r="D64" s="338"/>
      <c r="E64" s="338"/>
      <c r="F64" s="342"/>
      <c r="G64" s="342"/>
      <c r="H64" s="342"/>
      <c r="I64" s="338"/>
      <c r="J64" s="338"/>
      <c r="K64" s="338"/>
      <c r="L64" s="338"/>
      <c r="M64" s="338"/>
      <c r="N64" s="340"/>
      <c r="O64" s="152"/>
      <c r="P64" s="149"/>
      <c r="Q64" s="149"/>
      <c r="R64" s="149"/>
      <c r="S64" s="149"/>
      <c r="T64" s="149"/>
      <c r="U64" s="165"/>
      <c r="V64" s="165"/>
      <c r="W64" s="165"/>
      <c r="X64" s="165"/>
      <c r="Y64" s="149"/>
      <c r="Z64" s="149"/>
    </row>
    <row r="65" spans="1:26" s="122" customFormat="1" ht="15" thickBot="1" x14ac:dyDescent="0.25">
      <c r="A65" s="136"/>
      <c r="B65" s="338"/>
      <c r="C65" s="338"/>
      <c r="D65" s="338"/>
      <c r="E65" s="338"/>
      <c r="F65" s="342"/>
      <c r="G65" s="342"/>
      <c r="H65" s="342"/>
      <c r="I65" s="338"/>
      <c r="J65" s="338"/>
      <c r="K65" s="338"/>
      <c r="L65" s="338"/>
      <c r="M65" s="338"/>
      <c r="N65" s="340"/>
      <c r="O65" s="343" t="s">
        <v>1301</v>
      </c>
      <c r="P65" s="141" t="s">
        <v>2914</v>
      </c>
      <c r="Q65" s="142"/>
      <c r="R65" s="143"/>
      <c r="S65" s="143"/>
      <c r="T65" s="144"/>
      <c r="U65" s="144"/>
      <c r="V65" s="144"/>
      <c r="W65" s="144"/>
      <c r="X65" s="140" t="str">
        <f>O65</f>
        <v>PanAlpha</v>
      </c>
      <c r="Y65" s="145"/>
      <c r="Z65" s="144"/>
    </row>
    <row r="66" spans="1:26" ht="15.75" thickBot="1" x14ac:dyDescent="0.3">
      <c r="O66" s="137">
        <v>1</v>
      </c>
      <c r="P66" s="146" t="s">
        <v>289</v>
      </c>
      <c r="Q66" s="147">
        <v>25</v>
      </c>
      <c r="R66" s="146" t="s">
        <v>283</v>
      </c>
      <c r="S66" s="187" t="s">
        <v>1671</v>
      </c>
      <c r="T66" s="188"/>
      <c r="U66" s="149"/>
      <c r="V66" s="149"/>
      <c r="W66" s="150"/>
      <c r="X66" s="137"/>
      <c r="Y66" s="151"/>
      <c r="Z66" s="149"/>
    </row>
    <row r="67" spans="1:26" s="122" customFormat="1" ht="16.5" thickTop="1" thickBot="1" x14ac:dyDescent="0.25">
      <c r="A67" s="136"/>
      <c r="B67" s="338"/>
      <c r="C67" s="338"/>
      <c r="D67" s="338"/>
      <c r="E67" s="338"/>
      <c r="F67" s="342"/>
      <c r="G67" s="342"/>
      <c r="H67" s="342"/>
      <c r="I67" s="338"/>
      <c r="J67" s="338"/>
      <c r="K67" s="338"/>
      <c r="L67" s="338"/>
      <c r="M67" s="338"/>
      <c r="N67" s="340"/>
      <c r="O67" s="152"/>
      <c r="P67" s="146" t="s">
        <v>2915</v>
      </c>
      <c r="Q67" s="153">
        <v>5</v>
      </c>
      <c r="R67" s="146" t="s">
        <v>283</v>
      </c>
      <c r="S67" s="149"/>
      <c r="T67" s="149"/>
      <c r="U67" s="154"/>
      <c r="V67" s="154"/>
      <c r="W67" s="155" t="str">
        <f>P73</f>
        <v>PanAlpha</v>
      </c>
      <c r="X67" s="149"/>
      <c r="Y67" s="149"/>
      <c r="Z67" s="149"/>
    </row>
    <row r="68" spans="1:26" s="122" customFormat="1" ht="14.25" thickTop="1" thickBot="1" x14ac:dyDescent="0.25">
      <c r="A68" s="136"/>
      <c r="B68" s="338"/>
      <c r="C68" s="338"/>
      <c r="D68" s="338"/>
      <c r="E68" s="338"/>
      <c r="F68" s="342"/>
      <c r="G68" s="342"/>
      <c r="H68" s="342"/>
      <c r="I68" s="338"/>
      <c r="J68" s="338"/>
      <c r="K68" s="338"/>
      <c r="L68" s="338"/>
      <c r="M68" s="338"/>
      <c r="N68" s="340"/>
      <c r="O68" s="152"/>
      <c r="P68" s="149"/>
      <c r="Q68" s="149"/>
      <c r="R68" s="149"/>
      <c r="S68" s="149"/>
      <c r="T68" s="149"/>
      <c r="U68" s="154"/>
      <c r="V68" s="156"/>
      <c r="W68" s="156"/>
      <c r="X68" s="157" t="s">
        <v>10</v>
      </c>
      <c r="Y68" s="156"/>
      <c r="Z68" s="156"/>
    </row>
    <row r="69" spans="1:26" s="122" customFormat="1" ht="14.25" thickTop="1" thickBot="1" x14ac:dyDescent="0.25">
      <c r="A69" s="136"/>
      <c r="B69" s="338"/>
      <c r="C69" s="338"/>
      <c r="D69" s="338"/>
      <c r="E69" s="338"/>
      <c r="F69" s="342"/>
      <c r="G69" s="342"/>
      <c r="H69" s="342"/>
      <c r="I69" s="338"/>
      <c r="J69" s="338"/>
      <c r="K69" s="338"/>
      <c r="L69" s="338"/>
      <c r="M69" s="338"/>
      <c r="N69" s="340"/>
      <c r="O69" s="152"/>
      <c r="P69" s="149"/>
      <c r="Q69" s="149"/>
      <c r="R69" s="149"/>
      <c r="S69" s="149"/>
      <c r="T69" s="149"/>
      <c r="U69" s="156"/>
      <c r="V69" s="156"/>
      <c r="W69" s="158"/>
      <c r="X69" s="345">
        <f>COUNTIF(B:M,O65)*1.08</f>
        <v>0</v>
      </c>
      <c r="Y69" s="149"/>
      <c r="Z69" s="149"/>
    </row>
    <row r="70" spans="1:26" s="122" customFormat="1" ht="24" customHeight="1" thickTop="1" thickBot="1" x14ac:dyDescent="0.25">
      <c r="A70" s="136"/>
      <c r="B70" s="338"/>
      <c r="C70" s="338"/>
      <c r="D70" s="338"/>
      <c r="E70" s="338"/>
      <c r="F70" s="342"/>
      <c r="G70" s="342"/>
      <c r="H70" s="342"/>
      <c r="I70" s="338"/>
      <c r="J70" s="338"/>
      <c r="K70" s="338"/>
      <c r="L70" s="338"/>
      <c r="M70" s="338"/>
      <c r="N70" s="340"/>
      <c r="O70" s="152"/>
      <c r="P70" s="149"/>
      <c r="Q70" s="506" t="s">
        <v>290</v>
      </c>
      <c r="R70" s="507"/>
      <c r="S70" s="506" t="s">
        <v>286</v>
      </c>
      <c r="T70" s="507"/>
      <c r="U70" s="508" t="s">
        <v>291</v>
      </c>
      <c r="V70" s="509"/>
      <c r="W70" s="159" t="s">
        <v>292</v>
      </c>
      <c r="X70" s="160" t="s">
        <v>293</v>
      </c>
      <c r="Y70" s="503" t="s">
        <v>181</v>
      </c>
      <c r="Z70" s="504"/>
    </row>
    <row r="71" spans="1:26" s="122" customFormat="1" ht="16.5" thickTop="1" thickBot="1" x14ac:dyDescent="0.3">
      <c r="A71" s="136"/>
      <c r="B71" s="338"/>
      <c r="C71" s="338"/>
      <c r="D71" s="338"/>
      <c r="E71" s="338"/>
      <c r="F71" s="342"/>
      <c r="G71" s="342"/>
      <c r="H71" s="342"/>
      <c r="I71" s="338"/>
      <c r="J71" s="338"/>
      <c r="K71" s="338"/>
      <c r="L71" s="338"/>
      <c r="M71" s="338"/>
      <c r="N71" s="340"/>
      <c r="O71" s="152"/>
      <c r="P71" s="187" t="s">
        <v>1672</v>
      </c>
      <c r="Q71" s="161">
        <v>2</v>
      </c>
      <c r="R71" s="162" t="s">
        <v>58</v>
      </c>
      <c r="S71" s="161">
        <v>1</v>
      </c>
      <c r="T71" s="162" t="s">
        <v>58</v>
      </c>
      <c r="U71" s="163">
        <f>S71*Q66</f>
        <v>25</v>
      </c>
      <c r="V71" s="164" t="s">
        <v>63</v>
      </c>
      <c r="W71" s="165">
        <f>U71/Q71</f>
        <v>12.5</v>
      </c>
      <c r="X71" s="190">
        <f>X69*W71</f>
        <v>0</v>
      </c>
      <c r="Y71" s="167">
        <f>U71*X69</f>
        <v>0</v>
      </c>
      <c r="Z71" s="164" t="s">
        <v>63</v>
      </c>
    </row>
    <row r="72" spans="1:26" s="122" customFormat="1" ht="16.5" thickTop="1" thickBot="1" x14ac:dyDescent="0.3">
      <c r="A72" s="136"/>
      <c r="B72" s="338"/>
      <c r="C72" s="338"/>
      <c r="D72" s="338"/>
      <c r="E72" s="338"/>
      <c r="F72" s="342"/>
      <c r="G72" s="342"/>
      <c r="H72" s="342"/>
      <c r="I72" s="338"/>
      <c r="J72" s="338"/>
      <c r="K72" s="338"/>
      <c r="L72" s="338"/>
      <c r="M72" s="338"/>
      <c r="N72" s="340"/>
      <c r="O72" s="152"/>
      <c r="P72" s="168" t="s">
        <v>68</v>
      </c>
      <c r="Q72" s="161">
        <v>100</v>
      </c>
      <c r="R72" s="162" t="s">
        <v>58</v>
      </c>
      <c r="S72" s="161">
        <v>1</v>
      </c>
      <c r="T72" s="162" t="s">
        <v>58</v>
      </c>
      <c r="U72" s="169">
        <f>S72*Q66</f>
        <v>25</v>
      </c>
      <c r="V72" s="170" t="s">
        <v>63</v>
      </c>
      <c r="W72" s="171">
        <f>U72/Q72</f>
        <v>0.25</v>
      </c>
      <c r="X72" s="166">
        <f>X69*W72</f>
        <v>0</v>
      </c>
      <c r="Y72" s="172">
        <f>U72*X69</f>
        <v>0</v>
      </c>
      <c r="Z72" s="170" t="s">
        <v>63</v>
      </c>
    </row>
    <row r="73" spans="1:26" s="122" customFormat="1" ht="17.25" thickTop="1" thickBot="1" x14ac:dyDescent="0.3">
      <c r="A73" s="136"/>
      <c r="B73" s="338"/>
      <c r="C73" s="338"/>
      <c r="D73" s="338"/>
      <c r="E73" s="338"/>
      <c r="F73" s="342"/>
      <c r="G73" s="342"/>
      <c r="H73" s="342"/>
      <c r="I73" s="338"/>
      <c r="J73" s="338"/>
      <c r="K73" s="338"/>
      <c r="L73" s="338"/>
      <c r="M73" s="338"/>
      <c r="N73" s="340"/>
      <c r="O73" s="346">
        <v>1004</v>
      </c>
      <c r="P73" s="347" t="s">
        <v>1301</v>
      </c>
      <c r="Q73" s="153">
        <v>10</v>
      </c>
      <c r="R73" s="175" t="s">
        <v>63</v>
      </c>
      <c r="S73" s="161">
        <v>1</v>
      </c>
      <c r="T73" s="162" t="s">
        <v>58</v>
      </c>
      <c r="U73" s="169">
        <f>S73*Q66</f>
        <v>25</v>
      </c>
      <c r="V73" s="170" t="s">
        <v>63</v>
      </c>
      <c r="W73" s="171">
        <f>U73/Q73</f>
        <v>2.5</v>
      </c>
      <c r="X73" s="166">
        <f>X69*W73</f>
        <v>0</v>
      </c>
      <c r="Y73" s="172">
        <f>U73*X69</f>
        <v>0</v>
      </c>
      <c r="Z73" s="170" t="s">
        <v>63</v>
      </c>
    </row>
    <row r="74" spans="1:26" s="122" customFormat="1" ht="16.5" thickTop="1" thickBot="1" x14ac:dyDescent="0.3">
      <c r="A74" s="136"/>
      <c r="B74" s="338"/>
      <c r="C74" s="338"/>
      <c r="D74" s="338"/>
      <c r="E74" s="338"/>
      <c r="F74" s="342"/>
      <c r="G74" s="342"/>
      <c r="H74" s="342"/>
      <c r="I74" s="338"/>
      <c r="J74" s="338"/>
      <c r="K74" s="338"/>
      <c r="L74" s="338"/>
      <c r="M74" s="338"/>
      <c r="N74" s="340"/>
      <c r="O74" s="176"/>
      <c r="P74" s="177"/>
      <c r="Q74" s="161">
        <v>12.5</v>
      </c>
      <c r="R74" s="162" t="s">
        <v>58</v>
      </c>
      <c r="S74" s="161">
        <v>0</v>
      </c>
      <c r="T74" s="162" t="s">
        <v>58</v>
      </c>
      <c r="U74" s="178">
        <f>S74*Q66</f>
        <v>0</v>
      </c>
      <c r="V74" s="179" t="s">
        <v>63</v>
      </c>
      <c r="W74" s="180">
        <f>U74/Q74</f>
        <v>0</v>
      </c>
      <c r="X74" s="166">
        <f>X69*W74</f>
        <v>0</v>
      </c>
      <c r="Y74" s="181">
        <f>U74*X69</f>
        <v>0</v>
      </c>
      <c r="Z74" s="179" t="s">
        <v>63</v>
      </c>
    </row>
    <row r="75" spans="1:26" s="122" customFormat="1" ht="16.5" thickTop="1" x14ac:dyDescent="0.3">
      <c r="A75" s="136"/>
      <c r="B75" s="338"/>
      <c r="C75" s="338"/>
      <c r="D75" s="338"/>
      <c r="E75" s="338"/>
      <c r="F75" s="342"/>
      <c r="G75" s="342"/>
      <c r="H75" s="342"/>
      <c r="I75" s="338"/>
      <c r="J75" s="338"/>
      <c r="K75" s="338"/>
      <c r="L75" s="338"/>
      <c r="M75" s="338"/>
      <c r="N75" s="340"/>
      <c r="O75" s="152"/>
      <c r="P75" s="168" t="s">
        <v>591</v>
      </c>
      <c r="Q75" s="149"/>
      <c r="R75" s="156"/>
      <c r="S75" s="149"/>
      <c r="T75" s="156"/>
      <c r="U75" s="165"/>
      <c r="V75" s="182"/>
      <c r="W75" s="180">
        <f>Q66-SUM(W71:W74,Q67)</f>
        <v>4.75</v>
      </c>
      <c r="X75" s="183">
        <f>X69*W75</f>
        <v>0</v>
      </c>
      <c r="Y75" s="149"/>
      <c r="Z75" s="149"/>
    </row>
    <row r="76" spans="1:26" s="122" customFormat="1" ht="4.5" customHeight="1" x14ac:dyDescent="0.2">
      <c r="A76" s="136"/>
      <c r="B76" s="338"/>
      <c r="C76" s="338"/>
      <c r="D76" s="338"/>
      <c r="E76" s="338"/>
      <c r="F76" s="342"/>
      <c r="G76" s="342"/>
      <c r="H76" s="342"/>
      <c r="I76" s="338"/>
      <c r="J76" s="338"/>
      <c r="K76" s="338"/>
      <c r="L76" s="338"/>
      <c r="M76" s="338"/>
      <c r="N76" s="340"/>
      <c r="O76" s="152"/>
      <c r="P76" s="149"/>
      <c r="Q76" s="149"/>
      <c r="R76" s="149"/>
      <c r="S76" s="149"/>
      <c r="T76" s="149"/>
      <c r="U76" s="165"/>
      <c r="V76" s="165"/>
      <c r="W76" s="165"/>
      <c r="X76" s="165"/>
      <c r="Y76" s="149"/>
      <c r="Z76" s="149"/>
    </row>
    <row r="77" spans="1:26" ht="12.75" x14ac:dyDescent="0.2">
      <c r="O77" s="152"/>
      <c r="P77" s="184" t="s">
        <v>2916</v>
      </c>
      <c r="Q77" s="185"/>
      <c r="R77" s="185"/>
      <c r="S77" s="185"/>
      <c r="T77" s="185"/>
      <c r="U77" s="185"/>
      <c r="V77" s="185"/>
      <c r="W77" s="184">
        <f>SUM(W71:W75)</f>
        <v>20</v>
      </c>
      <c r="X77" s="184">
        <f>SUM(X71:X75)</f>
        <v>0</v>
      </c>
      <c r="Y77" s="186"/>
      <c r="Z77" s="186"/>
    </row>
    <row r="79" spans="1:26" s="122" customFormat="1" ht="4.5" customHeight="1" thickBot="1" x14ac:dyDescent="0.25">
      <c r="A79" s="136"/>
      <c r="B79" s="338"/>
      <c r="C79" s="338"/>
      <c r="D79" s="338"/>
      <c r="E79" s="338"/>
      <c r="F79" s="342"/>
      <c r="G79" s="342"/>
      <c r="H79" s="342"/>
      <c r="I79" s="338"/>
      <c r="J79" s="338"/>
      <c r="K79" s="338"/>
      <c r="L79" s="338"/>
      <c r="M79" s="338"/>
      <c r="N79" s="340"/>
      <c r="O79" s="152"/>
      <c r="P79" s="149"/>
      <c r="Q79" s="149"/>
      <c r="R79" s="149"/>
      <c r="S79" s="149"/>
      <c r="T79" s="149"/>
      <c r="U79" s="165"/>
      <c r="V79" s="165"/>
      <c r="W79" s="165"/>
      <c r="X79" s="165"/>
      <c r="Y79" s="149"/>
      <c r="Z79" s="149"/>
    </row>
    <row r="80" spans="1:26" s="122" customFormat="1" ht="15" thickBot="1" x14ac:dyDescent="0.25">
      <c r="A80" s="136"/>
      <c r="B80" s="338"/>
      <c r="C80" s="338"/>
      <c r="D80" s="338"/>
      <c r="E80" s="338"/>
      <c r="F80" s="342"/>
      <c r="G80" s="342"/>
      <c r="H80" s="342"/>
      <c r="I80" s="338"/>
      <c r="J80" s="338"/>
      <c r="K80" s="338"/>
      <c r="L80" s="338"/>
      <c r="M80" s="338"/>
      <c r="N80" s="340"/>
      <c r="O80" s="343" t="s">
        <v>2918</v>
      </c>
      <c r="P80" s="141" t="s">
        <v>2914</v>
      </c>
      <c r="Q80" s="142"/>
      <c r="R80" s="143"/>
      <c r="S80" s="143"/>
      <c r="T80" s="144"/>
      <c r="U80" s="144"/>
      <c r="V80" s="144"/>
      <c r="W80" s="144"/>
      <c r="X80" s="140" t="str">
        <f>O80</f>
        <v>Nairo-S-CCH.dCB</v>
      </c>
      <c r="Y80" s="145"/>
      <c r="Z80" s="144"/>
    </row>
    <row r="81" spans="1:26" ht="15.75" thickBot="1" x14ac:dyDescent="0.3">
      <c r="O81" s="137">
        <v>2</v>
      </c>
      <c r="P81" s="146" t="s">
        <v>289</v>
      </c>
      <c r="Q81" s="147">
        <v>25</v>
      </c>
      <c r="R81" s="146" t="s">
        <v>283</v>
      </c>
      <c r="S81" s="187" t="s">
        <v>1671</v>
      </c>
      <c r="T81" s="188"/>
      <c r="U81" s="149"/>
      <c r="V81" s="149"/>
      <c r="W81" s="150"/>
      <c r="X81" s="137"/>
      <c r="Y81" s="151"/>
      <c r="Z81" s="149"/>
    </row>
    <row r="82" spans="1:26" s="122" customFormat="1" ht="16.5" thickTop="1" thickBot="1" x14ac:dyDescent="0.25">
      <c r="A82" s="136"/>
      <c r="B82" s="338"/>
      <c r="C82" s="338"/>
      <c r="D82" s="338"/>
      <c r="E82" s="338"/>
      <c r="F82" s="342"/>
      <c r="G82" s="342"/>
      <c r="H82" s="342"/>
      <c r="I82" s="338"/>
      <c r="J82" s="338"/>
      <c r="K82" s="338"/>
      <c r="L82" s="338"/>
      <c r="M82" s="338"/>
      <c r="N82" s="340"/>
      <c r="O82" s="152"/>
      <c r="P82" s="146" t="s">
        <v>2915</v>
      </c>
      <c r="Q82" s="153">
        <v>5</v>
      </c>
      <c r="R82" s="146" t="s">
        <v>283</v>
      </c>
      <c r="S82" s="149"/>
      <c r="T82" s="149"/>
      <c r="U82" s="154"/>
      <c r="V82" s="154"/>
      <c r="W82" s="155" t="str">
        <f>P88</f>
        <v>Nairo-S-CCH.dCBt</v>
      </c>
      <c r="X82" s="149"/>
      <c r="Y82" s="149"/>
      <c r="Z82" s="149"/>
    </row>
    <row r="83" spans="1:26" s="122" customFormat="1" ht="14.25" thickTop="1" thickBot="1" x14ac:dyDescent="0.25">
      <c r="A83" s="136"/>
      <c r="B83" s="338"/>
      <c r="C83" s="338"/>
      <c r="D83" s="338"/>
      <c r="E83" s="338"/>
      <c r="F83" s="342"/>
      <c r="G83" s="342"/>
      <c r="H83" s="342"/>
      <c r="I83" s="338"/>
      <c r="J83" s="338"/>
      <c r="K83" s="338"/>
      <c r="L83" s="338"/>
      <c r="M83" s="338"/>
      <c r="N83" s="340"/>
      <c r="O83" s="152"/>
      <c r="P83" s="149"/>
      <c r="Q83" s="149"/>
      <c r="R83" s="149"/>
      <c r="S83" s="149"/>
      <c r="T83" s="149"/>
      <c r="U83" s="154"/>
      <c r="V83" s="156"/>
      <c r="W83" s="156"/>
      <c r="X83" s="157" t="s">
        <v>10</v>
      </c>
      <c r="Y83" s="156"/>
      <c r="Z83" s="156"/>
    </row>
    <row r="84" spans="1:26" s="122" customFormat="1" ht="14.25" thickTop="1" thickBot="1" x14ac:dyDescent="0.25">
      <c r="A84" s="136"/>
      <c r="B84" s="338"/>
      <c r="C84" s="338"/>
      <c r="D84" s="338"/>
      <c r="E84" s="338"/>
      <c r="F84" s="342"/>
      <c r="G84" s="342"/>
      <c r="H84" s="342"/>
      <c r="I84" s="338"/>
      <c r="J84" s="338"/>
      <c r="K84" s="338"/>
      <c r="L84" s="338"/>
      <c r="M84" s="338"/>
      <c r="N84" s="340"/>
      <c r="O84" s="152"/>
      <c r="P84" s="149"/>
      <c r="Q84" s="149"/>
      <c r="R84" s="149"/>
      <c r="S84" s="149"/>
      <c r="T84" s="149"/>
      <c r="U84" s="156"/>
      <c r="V84" s="156"/>
      <c r="W84" s="158"/>
      <c r="X84" s="345">
        <f>COUNTIF(B:M,O80)*1.08</f>
        <v>0</v>
      </c>
      <c r="Y84" s="149"/>
      <c r="Z84" s="149"/>
    </row>
    <row r="85" spans="1:26" s="122" customFormat="1" ht="24" thickTop="1" thickBot="1" x14ac:dyDescent="0.25">
      <c r="A85" s="136"/>
      <c r="B85" s="338"/>
      <c r="C85" s="338"/>
      <c r="D85" s="338"/>
      <c r="E85" s="338"/>
      <c r="F85" s="342"/>
      <c r="G85" s="342"/>
      <c r="H85" s="342"/>
      <c r="I85" s="338"/>
      <c r="J85" s="338"/>
      <c r="K85" s="338"/>
      <c r="L85" s="338"/>
      <c r="M85" s="338"/>
      <c r="N85" s="340"/>
      <c r="O85" s="152"/>
      <c r="P85" s="149"/>
      <c r="Q85" s="508" t="s">
        <v>290</v>
      </c>
      <c r="R85" s="509"/>
      <c r="S85" s="508" t="s">
        <v>286</v>
      </c>
      <c r="T85" s="509"/>
      <c r="U85" s="508" t="s">
        <v>291</v>
      </c>
      <c r="V85" s="509"/>
      <c r="W85" s="159" t="s">
        <v>292</v>
      </c>
      <c r="X85" s="160" t="s">
        <v>293</v>
      </c>
      <c r="Y85" s="510" t="s">
        <v>181</v>
      </c>
      <c r="Z85" s="511"/>
    </row>
    <row r="86" spans="1:26" s="122" customFormat="1" ht="16.5" thickTop="1" thickBot="1" x14ac:dyDescent="0.3">
      <c r="A86" s="136"/>
      <c r="B86" s="338"/>
      <c r="C86" s="338"/>
      <c r="D86" s="338"/>
      <c r="E86" s="338"/>
      <c r="F86" s="342"/>
      <c r="G86" s="342"/>
      <c r="H86" s="342"/>
      <c r="I86" s="338"/>
      <c r="J86" s="338"/>
      <c r="K86" s="338"/>
      <c r="L86" s="338"/>
      <c r="M86" s="338"/>
      <c r="N86" s="340"/>
      <c r="O86" s="152"/>
      <c r="P86" s="187" t="s">
        <v>1672</v>
      </c>
      <c r="Q86" s="161">
        <v>2</v>
      </c>
      <c r="R86" s="162" t="s">
        <v>58</v>
      </c>
      <c r="S86" s="161">
        <v>1</v>
      </c>
      <c r="T86" s="162" t="s">
        <v>58</v>
      </c>
      <c r="U86" s="163">
        <f>S86*Q81</f>
        <v>25</v>
      </c>
      <c r="V86" s="164" t="s">
        <v>63</v>
      </c>
      <c r="W86" s="165">
        <f>U86/Q86</f>
        <v>12.5</v>
      </c>
      <c r="X86" s="190">
        <f>X84*W86</f>
        <v>0</v>
      </c>
      <c r="Y86" s="167">
        <f>U86*X84</f>
        <v>0</v>
      </c>
      <c r="Z86" s="164" t="s">
        <v>63</v>
      </c>
    </row>
    <row r="87" spans="1:26" s="122" customFormat="1" ht="16.5" thickTop="1" thickBot="1" x14ac:dyDescent="0.3">
      <c r="A87" s="136"/>
      <c r="B87" s="338"/>
      <c r="C87" s="338"/>
      <c r="D87" s="338"/>
      <c r="E87" s="338"/>
      <c r="F87" s="342"/>
      <c r="G87" s="342"/>
      <c r="H87" s="342"/>
      <c r="I87" s="338"/>
      <c r="J87" s="338"/>
      <c r="K87" s="338"/>
      <c r="L87" s="338"/>
      <c r="M87" s="338"/>
      <c r="N87" s="340"/>
      <c r="O87" s="152"/>
      <c r="P87" s="168" t="s">
        <v>68</v>
      </c>
      <c r="Q87" s="161">
        <v>100</v>
      </c>
      <c r="R87" s="162" t="s">
        <v>58</v>
      </c>
      <c r="S87" s="161">
        <v>1</v>
      </c>
      <c r="T87" s="162" t="s">
        <v>58</v>
      </c>
      <c r="U87" s="169">
        <f>S87*Q81</f>
        <v>25</v>
      </c>
      <c r="V87" s="170" t="s">
        <v>63</v>
      </c>
      <c r="W87" s="171">
        <f>U87/Q87</f>
        <v>0.25</v>
      </c>
      <c r="X87" s="166">
        <f>X84*W87</f>
        <v>0</v>
      </c>
      <c r="Y87" s="172">
        <f>U87*X84</f>
        <v>0</v>
      </c>
      <c r="Z87" s="170" t="s">
        <v>63</v>
      </c>
    </row>
    <row r="88" spans="1:26" s="122" customFormat="1" ht="17.25" thickTop="1" thickBot="1" x14ac:dyDescent="0.3">
      <c r="A88" s="136"/>
      <c r="B88" s="338"/>
      <c r="C88" s="338"/>
      <c r="D88" s="338"/>
      <c r="E88" s="338"/>
      <c r="F88" s="342"/>
      <c r="G88" s="342"/>
      <c r="H88" s="342"/>
      <c r="I88" s="338"/>
      <c r="J88" s="338"/>
      <c r="K88" s="338"/>
      <c r="L88" s="338"/>
      <c r="M88" s="338"/>
      <c r="N88" s="340"/>
      <c r="O88" s="346">
        <v>240</v>
      </c>
      <c r="P88" s="347" t="s">
        <v>2900</v>
      </c>
      <c r="Q88" s="153">
        <v>12.5</v>
      </c>
      <c r="R88" s="175" t="s">
        <v>63</v>
      </c>
      <c r="S88" s="161">
        <v>1</v>
      </c>
      <c r="T88" s="162" t="s">
        <v>58</v>
      </c>
      <c r="U88" s="169">
        <f>S88*Q81</f>
        <v>25</v>
      </c>
      <c r="V88" s="170" t="s">
        <v>63</v>
      </c>
      <c r="W88" s="171">
        <f>U88/Q88</f>
        <v>2</v>
      </c>
      <c r="X88" s="166">
        <f>X84*W88</f>
        <v>0</v>
      </c>
      <c r="Y88" s="172">
        <f>U88*X84</f>
        <v>0</v>
      </c>
      <c r="Z88" s="170" t="s">
        <v>63</v>
      </c>
    </row>
    <row r="89" spans="1:26" s="122" customFormat="1" ht="16.5" thickTop="1" thickBot="1" x14ac:dyDescent="0.3">
      <c r="A89" s="136"/>
      <c r="B89" s="338"/>
      <c r="C89" s="338"/>
      <c r="D89" s="338"/>
      <c r="E89" s="338"/>
      <c r="F89" s="342"/>
      <c r="G89" s="342"/>
      <c r="H89" s="342"/>
      <c r="I89" s="338"/>
      <c r="J89" s="338"/>
      <c r="K89" s="338"/>
      <c r="L89" s="338"/>
      <c r="M89" s="338"/>
      <c r="N89" s="340"/>
      <c r="O89" s="176"/>
      <c r="P89" s="177"/>
      <c r="Q89" s="161">
        <v>12.5</v>
      </c>
      <c r="R89" s="162" t="s">
        <v>58</v>
      </c>
      <c r="S89" s="161">
        <v>0</v>
      </c>
      <c r="T89" s="162" t="s">
        <v>58</v>
      </c>
      <c r="U89" s="178">
        <f>S89*Q81</f>
        <v>0</v>
      </c>
      <c r="V89" s="179" t="s">
        <v>63</v>
      </c>
      <c r="W89" s="180">
        <f>U89/Q89</f>
        <v>0</v>
      </c>
      <c r="X89" s="166">
        <f>X84*W89</f>
        <v>0</v>
      </c>
      <c r="Y89" s="181">
        <f>U89*X84</f>
        <v>0</v>
      </c>
      <c r="Z89" s="179" t="s">
        <v>63</v>
      </c>
    </row>
    <row r="90" spans="1:26" s="122" customFormat="1" ht="16.5" thickTop="1" x14ac:dyDescent="0.3">
      <c r="A90" s="136"/>
      <c r="B90" s="338"/>
      <c r="C90" s="338"/>
      <c r="D90" s="338"/>
      <c r="E90" s="338"/>
      <c r="F90" s="342"/>
      <c r="G90" s="342"/>
      <c r="H90" s="342"/>
      <c r="I90" s="338"/>
      <c r="J90" s="338"/>
      <c r="K90" s="338"/>
      <c r="L90" s="338"/>
      <c r="M90" s="338"/>
      <c r="N90" s="340"/>
      <c r="O90" s="152"/>
      <c r="P90" s="168" t="s">
        <v>591</v>
      </c>
      <c r="Q90" s="149"/>
      <c r="R90" s="156"/>
      <c r="S90" s="149"/>
      <c r="T90" s="156"/>
      <c r="U90" s="165"/>
      <c r="V90" s="182"/>
      <c r="W90" s="180">
        <f>Q81-SUM(W86:W89,Q82)</f>
        <v>5.25</v>
      </c>
      <c r="X90" s="183">
        <f>X84*W90</f>
        <v>0</v>
      </c>
      <c r="Y90" s="149"/>
      <c r="Z90" s="149"/>
    </row>
    <row r="91" spans="1:26" s="122" customFormat="1" ht="4.5" customHeight="1" x14ac:dyDescent="0.2">
      <c r="A91" s="136"/>
      <c r="B91" s="338"/>
      <c r="C91" s="338"/>
      <c r="D91" s="338"/>
      <c r="E91" s="338"/>
      <c r="F91" s="342"/>
      <c r="G91" s="342"/>
      <c r="H91" s="342"/>
      <c r="I91" s="338"/>
      <c r="J91" s="338"/>
      <c r="K91" s="338"/>
      <c r="L91" s="338"/>
      <c r="M91" s="338"/>
      <c r="N91" s="340"/>
      <c r="O91" s="152"/>
      <c r="P91" s="149"/>
      <c r="Q91" s="149"/>
      <c r="R91" s="149"/>
      <c r="S91" s="149"/>
      <c r="T91" s="149"/>
      <c r="U91" s="165"/>
      <c r="V91" s="165"/>
      <c r="W91" s="165"/>
      <c r="X91" s="165"/>
      <c r="Y91" s="149"/>
      <c r="Z91" s="149"/>
    </row>
    <row r="92" spans="1:26" ht="12.75" x14ac:dyDescent="0.2">
      <c r="O92" s="152"/>
      <c r="P92" s="184" t="s">
        <v>2916</v>
      </c>
      <c r="Q92" s="185"/>
      <c r="R92" s="185"/>
      <c r="S92" s="185"/>
      <c r="T92" s="185"/>
      <c r="U92" s="185"/>
      <c r="V92" s="185"/>
      <c r="W92" s="184">
        <f>SUM(W86:W90)</f>
        <v>20</v>
      </c>
      <c r="X92" s="184">
        <f>SUM(X86:X90)</f>
        <v>0</v>
      </c>
      <c r="Y92" s="186"/>
      <c r="Z92" s="186"/>
    </row>
    <row r="94" spans="1:26" s="122" customFormat="1" ht="4.5" customHeight="1" thickBot="1" x14ac:dyDescent="0.25">
      <c r="A94" s="136"/>
      <c r="B94" s="338"/>
      <c r="C94" s="338"/>
      <c r="D94" s="338"/>
      <c r="E94" s="338"/>
      <c r="F94" s="342"/>
      <c r="G94" s="342"/>
      <c r="H94" s="342"/>
      <c r="I94" s="338"/>
      <c r="J94" s="338"/>
      <c r="K94" s="338"/>
      <c r="L94" s="338"/>
      <c r="M94" s="338"/>
      <c r="N94" s="340"/>
      <c r="O94" s="152"/>
      <c r="P94" s="149"/>
      <c r="Q94" s="149"/>
      <c r="R94" s="149"/>
      <c r="S94" s="149"/>
      <c r="T94" s="149"/>
      <c r="U94" s="165"/>
      <c r="V94" s="165"/>
      <c r="W94" s="165"/>
      <c r="X94" s="165"/>
      <c r="Y94" s="149"/>
      <c r="Z94" s="149"/>
    </row>
    <row r="95" spans="1:26" s="122" customFormat="1" ht="15" thickBot="1" x14ac:dyDescent="0.25">
      <c r="A95" s="136"/>
      <c r="B95" s="338"/>
      <c r="C95" s="338"/>
      <c r="D95" s="338"/>
      <c r="E95" s="338"/>
      <c r="F95" s="342"/>
      <c r="G95" s="342"/>
      <c r="H95" s="342"/>
      <c r="I95" s="338"/>
      <c r="J95" s="338"/>
      <c r="K95" s="338"/>
      <c r="L95" s="338"/>
      <c r="M95" s="338"/>
      <c r="N95" s="340"/>
      <c r="O95" s="140" t="s">
        <v>1300</v>
      </c>
      <c r="P95" s="141" t="s">
        <v>1670</v>
      </c>
      <c r="Q95" s="142"/>
      <c r="R95" s="143"/>
      <c r="S95" s="143"/>
      <c r="T95" s="144"/>
      <c r="U95" s="144"/>
      <c r="V95" s="144"/>
      <c r="W95" s="144"/>
      <c r="X95" s="140" t="str">
        <f>O95</f>
        <v>RVFV</v>
      </c>
      <c r="Y95" s="145"/>
      <c r="Z95" s="144"/>
    </row>
    <row r="96" spans="1:26" ht="15.75" thickBot="1" x14ac:dyDescent="0.3">
      <c r="O96" s="137">
        <v>3</v>
      </c>
      <c r="P96" s="146" t="s">
        <v>289</v>
      </c>
      <c r="Q96" s="147">
        <v>25</v>
      </c>
      <c r="R96" s="146" t="s">
        <v>283</v>
      </c>
      <c r="S96" s="187" t="s">
        <v>1671</v>
      </c>
      <c r="T96" s="149"/>
      <c r="U96" s="149"/>
      <c r="V96" s="149"/>
      <c r="W96" s="150"/>
      <c r="X96" s="137"/>
      <c r="Y96" s="151"/>
      <c r="Z96" s="149"/>
    </row>
    <row r="97" spans="1:26" s="122" customFormat="1" ht="16.5" thickTop="1" thickBot="1" x14ac:dyDescent="0.25">
      <c r="A97" s="136"/>
      <c r="B97" s="338"/>
      <c r="C97" s="338"/>
      <c r="D97" s="338"/>
      <c r="E97" s="338"/>
      <c r="F97" s="342"/>
      <c r="G97" s="342"/>
      <c r="H97" s="342"/>
      <c r="I97" s="338"/>
      <c r="J97" s="338"/>
      <c r="K97" s="338"/>
      <c r="L97" s="338"/>
      <c r="M97" s="338"/>
      <c r="N97" s="340"/>
      <c r="O97" s="152"/>
      <c r="P97" s="146" t="s">
        <v>294</v>
      </c>
      <c r="Q97" s="153">
        <v>5</v>
      </c>
      <c r="R97" s="146" t="s">
        <v>283</v>
      </c>
      <c r="S97" s="149"/>
      <c r="T97" s="149"/>
      <c r="U97" s="154"/>
      <c r="V97" s="154"/>
      <c r="W97" s="155" t="str">
        <f>P103</f>
        <v>RVFV</v>
      </c>
      <c r="X97" s="149"/>
      <c r="Y97" s="149"/>
      <c r="Z97" s="149"/>
    </row>
    <row r="98" spans="1:26" s="122" customFormat="1" ht="14.25" thickTop="1" thickBot="1" x14ac:dyDescent="0.25">
      <c r="A98" s="136"/>
      <c r="B98" s="338"/>
      <c r="C98" s="338"/>
      <c r="D98" s="338"/>
      <c r="E98" s="338"/>
      <c r="F98" s="342"/>
      <c r="G98" s="342"/>
      <c r="H98" s="342"/>
      <c r="I98" s="338"/>
      <c r="J98" s="338"/>
      <c r="K98" s="338"/>
      <c r="L98" s="338"/>
      <c r="M98" s="338"/>
      <c r="N98" s="340"/>
      <c r="O98" s="152"/>
      <c r="P98" s="149"/>
      <c r="Q98" s="149"/>
      <c r="R98" s="149"/>
      <c r="S98" s="149"/>
      <c r="T98" s="149"/>
      <c r="U98" s="154"/>
      <c r="V98" s="156"/>
      <c r="W98" s="156"/>
      <c r="X98" s="157" t="s">
        <v>10</v>
      </c>
      <c r="Y98" s="156"/>
      <c r="Z98" s="156"/>
    </row>
    <row r="99" spans="1:26" s="122" customFormat="1" ht="14.25" thickTop="1" thickBot="1" x14ac:dyDescent="0.25">
      <c r="A99" s="136"/>
      <c r="B99" s="338"/>
      <c r="C99" s="338"/>
      <c r="D99" s="338"/>
      <c r="E99" s="338"/>
      <c r="F99" s="342"/>
      <c r="G99" s="342"/>
      <c r="H99" s="342"/>
      <c r="I99" s="338"/>
      <c r="J99" s="338"/>
      <c r="K99" s="338"/>
      <c r="L99" s="338"/>
      <c r="M99" s="338"/>
      <c r="N99" s="340"/>
      <c r="O99" s="152"/>
      <c r="P99" s="149"/>
      <c r="Q99" s="149"/>
      <c r="R99" s="149"/>
      <c r="S99" s="149"/>
      <c r="T99" s="149"/>
      <c r="U99" s="156"/>
      <c r="V99" s="156"/>
      <c r="W99" s="158"/>
      <c r="X99" s="345">
        <f>COUNTIF(B:M,O95)*1.08</f>
        <v>0</v>
      </c>
      <c r="Y99" s="149"/>
      <c r="Z99" s="149"/>
    </row>
    <row r="100" spans="1:26" s="122" customFormat="1" ht="24" customHeight="1" thickTop="1" thickBot="1" x14ac:dyDescent="0.25">
      <c r="A100" s="136"/>
      <c r="B100" s="338"/>
      <c r="C100" s="338"/>
      <c r="D100" s="338"/>
      <c r="E100" s="338"/>
      <c r="F100" s="342"/>
      <c r="G100" s="342"/>
      <c r="H100" s="342"/>
      <c r="I100" s="338"/>
      <c r="J100" s="338"/>
      <c r="K100" s="338"/>
      <c r="L100" s="338"/>
      <c r="M100" s="338"/>
      <c r="N100" s="340"/>
      <c r="O100" s="152"/>
      <c r="P100" s="149"/>
      <c r="Q100" s="508" t="s">
        <v>290</v>
      </c>
      <c r="R100" s="509"/>
      <c r="S100" s="508" t="s">
        <v>286</v>
      </c>
      <c r="T100" s="509"/>
      <c r="U100" s="508" t="s">
        <v>291</v>
      </c>
      <c r="V100" s="509"/>
      <c r="W100" s="159" t="s">
        <v>292</v>
      </c>
      <c r="X100" s="160" t="s">
        <v>293</v>
      </c>
      <c r="Y100" s="510" t="s">
        <v>181</v>
      </c>
      <c r="Z100" s="511"/>
    </row>
    <row r="101" spans="1:26" s="122" customFormat="1" ht="16.5" thickTop="1" thickBot="1" x14ac:dyDescent="0.3">
      <c r="A101" s="136"/>
      <c r="B101" s="338"/>
      <c r="C101" s="338"/>
      <c r="D101" s="338"/>
      <c r="E101" s="338"/>
      <c r="F101" s="342"/>
      <c r="G101" s="342"/>
      <c r="H101" s="342"/>
      <c r="I101" s="338"/>
      <c r="J101" s="338"/>
      <c r="K101" s="338"/>
      <c r="L101" s="338"/>
      <c r="M101" s="338"/>
      <c r="N101" s="340"/>
      <c r="O101" s="152"/>
      <c r="P101" s="187" t="s">
        <v>1672</v>
      </c>
      <c r="Q101" s="161">
        <v>2</v>
      </c>
      <c r="R101" s="162" t="s">
        <v>58</v>
      </c>
      <c r="S101" s="161">
        <v>1</v>
      </c>
      <c r="T101" s="162" t="s">
        <v>58</v>
      </c>
      <c r="U101" s="163">
        <f>S101*Q96</f>
        <v>25</v>
      </c>
      <c r="V101" s="164" t="s">
        <v>63</v>
      </c>
      <c r="W101" s="165">
        <f>U101/Q101</f>
        <v>12.5</v>
      </c>
      <c r="X101" s="166">
        <f>X99*W101</f>
        <v>0</v>
      </c>
      <c r="Y101" s="167">
        <f>U101*X99</f>
        <v>0</v>
      </c>
      <c r="Z101" s="164" t="s">
        <v>63</v>
      </c>
    </row>
    <row r="102" spans="1:26" s="122" customFormat="1" ht="16.5" thickTop="1" thickBot="1" x14ac:dyDescent="0.3">
      <c r="A102" s="136"/>
      <c r="B102" s="338"/>
      <c r="C102" s="338"/>
      <c r="D102" s="338"/>
      <c r="E102" s="338"/>
      <c r="F102" s="342"/>
      <c r="G102" s="342"/>
      <c r="H102" s="342"/>
      <c r="I102" s="338"/>
      <c r="J102" s="338"/>
      <c r="K102" s="338"/>
      <c r="L102" s="338"/>
      <c r="M102" s="338"/>
      <c r="N102" s="340"/>
      <c r="O102" s="152"/>
      <c r="P102" s="168" t="s">
        <v>68</v>
      </c>
      <c r="Q102" s="161">
        <v>100</v>
      </c>
      <c r="R102" s="162" t="s">
        <v>58</v>
      </c>
      <c r="S102" s="161">
        <v>1</v>
      </c>
      <c r="T102" s="162" t="s">
        <v>58</v>
      </c>
      <c r="U102" s="169">
        <f>S102*Q96</f>
        <v>25</v>
      </c>
      <c r="V102" s="170" t="s">
        <v>63</v>
      </c>
      <c r="W102" s="171">
        <f>U102/Q102</f>
        <v>0.25</v>
      </c>
      <c r="X102" s="166">
        <f>X99*W102</f>
        <v>0</v>
      </c>
      <c r="Y102" s="172">
        <f>U102*X99</f>
        <v>0</v>
      </c>
      <c r="Z102" s="170" t="s">
        <v>63</v>
      </c>
    </row>
    <row r="103" spans="1:26" s="122" customFormat="1" ht="17.25" thickTop="1" thickBot="1" x14ac:dyDescent="0.3">
      <c r="A103" s="136"/>
      <c r="B103" s="338"/>
      <c r="C103" s="338"/>
      <c r="D103" s="338"/>
      <c r="E103" s="338"/>
      <c r="F103" s="342"/>
      <c r="G103" s="342"/>
      <c r="H103" s="342"/>
      <c r="I103" s="338"/>
      <c r="J103" s="338"/>
      <c r="K103" s="338"/>
      <c r="L103" s="338"/>
      <c r="M103" s="338"/>
      <c r="N103" s="340"/>
      <c r="O103" s="173" t="s">
        <v>58</v>
      </c>
      <c r="P103" s="174" t="s">
        <v>1300</v>
      </c>
      <c r="Q103" s="153">
        <v>10</v>
      </c>
      <c r="R103" s="175" t="s">
        <v>63</v>
      </c>
      <c r="S103" s="161">
        <v>1</v>
      </c>
      <c r="T103" s="162" t="s">
        <v>58</v>
      </c>
      <c r="U103" s="169">
        <f>S103*Q96</f>
        <v>25</v>
      </c>
      <c r="V103" s="170" t="s">
        <v>63</v>
      </c>
      <c r="W103" s="171">
        <f>U103/Q103</f>
        <v>2.5</v>
      </c>
      <c r="X103" s="166">
        <f>X99*W103</f>
        <v>0</v>
      </c>
      <c r="Y103" s="172">
        <f>U103*X99</f>
        <v>0</v>
      </c>
      <c r="Z103" s="170" t="s">
        <v>63</v>
      </c>
    </row>
    <row r="104" spans="1:26" s="122" customFormat="1" ht="16.5" thickTop="1" thickBot="1" x14ac:dyDescent="0.3">
      <c r="A104" s="136"/>
      <c r="B104" s="338"/>
      <c r="C104" s="338"/>
      <c r="D104" s="338"/>
      <c r="E104" s="338"/>
      <c r="F104" s="342"/>
      <c r="G104" s="342"/>
      <c r="H104" s="342"/>
      <c r="I104" s="338"/>
      <c r="J104" s="338"/>
      <c r="K104" s="338"/>
      <c r="L104" s="338"/>
      <c r="M104" s="338"/>
      <c r="N104" s="340"/>
      <c r="O104" s="176"/>
      <c r="P104" s="177"/>
      <c r="Q104" s="161">
        <v>12.5</v>
      </c>
      <c r="R104" s="162" t="s">
        <v>58</v>
      </c>
      <c r="S104" s="161">
        <v>0</v>
      </c>
      <c r="T104" s="162" t="s">
        <v>58</v>
      </c>
      <c r="U104" s="178">
        <f>S104*Q96</f>
        <v>0</v>
      </c>
      <c r="V104" s="179" t="s">
        <v>63</v>
      </c>
      <c r="W104" s="180">
        <f>U104/Q104</f>
        <v>0</v>
      </c>
      <c r="X104" s="166">
        <f>X99*W104</f>
        <v>0</v>
      </c>
      <c r="Y104" s="181">
        <f>U104*X99</f>
        <v>0</v>
      </c>
      <c r="Z104" s="179" t="s">
        <v>63</v>
      </c>
    </row>
    <row r="105" spans="1:26" s="122" customFormat="1" ht="16.5" thickTop="1" x14ac:dyDescent="0.3">
      <c r="A105" s="136"/>
      <c r="B105" s="338"/>
      <c r="C105" s="338"/>
      <c r="D105" s="338"/>
      <c r="E105" s="338"/>
      <c r="F105" s="342"/>
      <c r="G105" s="342"/>
      <c r="H105" s="342"/>
      <c r="I105" s="338"/>
      <c r="J105" s="338"/>
      <c r="K105" s="338"/>
      <c r="L105" s="338"/>
      <c r="M105" s="338"/>
      <c r="N105" s="340"/>
      <c r="O105" s="152"/>
      <c r="P105" s="168" t="s">
        <v>591</v>
      </c>
      <c r="Q105" s="149"/>
      <c r="R105" s="156"/>
      <c r="S105" s="149"/>
      <c r="T105" s="156"/>
      <c r="U105" s="165"/>
      <c r="V105" s="182"/>
      <c r="W105" s="180">
        <f>Q96-SUM(W101:W104,Q97)</f>
        <v>4.75</v>
      </c>
      <c r="X105" s="183">
        <f>X99*W105</f>
        <v>0</v>
      </c>
      <c r="Y105" s="149"/>
      <c r="Z105" s="149"/>
    </row>
    <row r="106" spans="1:26" s="122" customFormat="1" ht="4.5" customHeight="1" x14ac:dyDescent="0.2">
      <c r="A106" s="136"/>
      <c r="B106" s="338"/>
      <c r="C106" s="338"/>
      <c r="D106" s="338"/>
      <c r="E106" s="338"/>
      <c r="F106" s="342"/>
      <c r="G106" s="342"/>
      <c r="H106" s="342"/>
      <c r="I106" s="338"/>
      <c r="J106" s="338"/>
      <c r="K106" s="338"/>
      <c r="L106" s="338"/>
      <c r="M106" s="338"/>
      <c r="N106" s="340"/>
      <c r="O106" s="152"/>
      <c r="P106" s="149"/>
      <c r="Q106" s="149"/>
      <c r="R106" s="149"/>
      <c r="S106" s="149"/>
      <c r="T106" s="149"/>
      <c r="U106" s="165"/>
      <c r="V106" s="165"/>
      <c r="W106" s="165"/>
      <c r="X106" s="165"/>
      <c r="Y106" s="149"/>
      <c r="Z106" s="149"/>
    </row>
    <row r="107" spans="1:26" ht="12.75" x14ac:dyDescent="0.2">
      <c r="O107" s="152"/>
      <c r="P107" s="184" t="s">
        <v>57</v>
      </c>
      <c r="Q107" s="185"/>
      <c r="R107" s="185"/>
      <c r="S107" s="185"/>
      <c r="T107" s="185"/>
      <c r="U107" s="185"/>
      <c r="V107" s="185"/>
      <c r="W107" s="184">
        <f>SUM(W101:W105)</f>
        <v>20</v>
      </c>
      <c r="X107" s="184">
        <f>SUM(X101:X105)</f>
        <v>0</v>
      </c>
      <c r="Y107" s="186"/>
      <c r="Z107" s="186"/>
    </row>
    <row r="109" spans="1:26" s="122" customFormat="1" ht="4.5" customHeight="1" thickBot="1" x14ac:dyDescent="0.25">
      <c r="A109" s="136"/>
      <c r="B109" s="338"/>
      <c r="C109" s="338"/>
      <c r="D109" s="338"/>
      <c r="E109" s="338"/>
      <c r="F109" s="342"/>
      <c r="G109" s="342"/>
      <c r="H109" s="342"/>
      <c r="I109" s="338"/>
      <c r="J109" s="338"/>
      <c r="K109" s="338"/>
      <c r="L109" s="338"/>
      <c r="M109" s="338"/>
      <c r="N109" s="340"/>
      <c r="O109" s="152"/>
      <c r="P109" s="149"/>
      <c r="Q109" s="149"/>
      <c r="R109" s="149"/>
      <c r="S109" s="149"/>
      <c r="T109" s="149"/>
      <c r="U109" s="165"/>
      <c r="V109" s="165"/>
      <c r="W109" s="165"/>
      <c r="X109" s="165"/>
      <c r="Y109" s="149"/>
      <c r="Z109" s="149"/>
    </row>
    <row r="110" spans="1:26" s="122" customFormat="1" ht="15" thickBot="1" x14ac:dyDescent="0.25">
      <c r="A110" s="136"/>
      <c r="B110" s="338"/>
      <c r="C110" s="338"/>
      <c r="D110" s="338"/>
      <c r="E110" s="338"/>
      <c r="F110" s="342"/>
      <c r="G110" s="342"/>
      <c r="H110" s="342"/>
      <c r="I110" s="338"/>
      <c r="J110" s="338"/>
      <c r="K110" s="338"/>
      <c r="L110" s="338"/>
      <c r="M110" s="338"/>
      <c r="N110" s="340"/>
      <c r="O110" s="140" t="s">
        <v>2908</v>
      </c>
      <c r="P110" s="141" t="s">
        <v>1670</v>
      </c>
      <c r="Q110" s="142"/>
      <c r="R110" s="143"/>
      <c r="S110" s="143"/>
      <c r="T110" s="144"/>
      <c r="U110" s="144"/>
      <c r="V110" s="144"/>
      <c r="W110" s="144"/>
      <c r="X110" s="140" t="str">
        <f>O110</f>
        <v>Buny-S</v>
      </c>
      <c r="Y110" s="145"/>
      <c r="Z110" s="144"/>
    </row>
    <row r="111" spans="1:26" ht="15.75" thickBot="1" x14ac:dyDescent="0.3">
      <c r="O111" s="137">
        <v>4</v>
      </c>
      <c r="P111" s="146" t="s">
        <v>289</v>
      </c>
      <c r="Q111" s="147">
        <v>25</v>
      </c>
      <c r="R111" s="146" t="s">
        <v>283</v>
      </c>
      <c r="S111" s="187" t="s">
        <v>1671</v>
      </c>
      <c r="T111" s="149"/>
      <c r="U111" s="149"/>
      <c r="V111" s="149"/>
      <c r="W111" s="150"/>
      <c r="X111" s="137"/>
      <c r="Y111" s="151"/>
      <c r="Z111" s="149"/>
    </row>
    <row r="112" spans="1:26" s="122" customFormat="1" ht="16.5" thickTop="1" thickBot="1" x14ac:dyDescent="0.25">
      <c r="A112" s="136"/>
      <c r="B112" s="338"/>
      <c r="C112" s="338"/>
      <c r="D112" s="338"/>
      <c r="E112" s="338"/>
      <c r="F112" s="342"/>
      <c r="G112" s="342"/>
      <c r="H112" s="342"/>
      <c r="I112" s="338"/>
      <c r="J112" s="338"/>
      <c r="K112" s="338"/>
      <c r="L112" s="338"/>
      <c r="M112" s="338"/>
      <c r="N112" s="340"/>
      <c r="O112" s="152"/>
      <c r="P112" s="146" t="s">
        <v>294</v>
      </c>
      <c r="Q112" s="153">
        <v>5</v>
      </c>
      <c r="R112" s="146" t="s">
        <v>283</v>
      </c>
      <c r="S112" s="149"/>
      <c r="T112" s="149"/>
      <c r="U112" s="154"/>
      <c r="V112" s="154"/>
      <c r="W112" s="155" t="str">
        <f>P118</f>
        <v>Buny-S</v>
      </c>
      <c r="X112" s="149"/>
      <c r="Y112" s="149"/>
      <c r="Z112" s="149"/>
    </row>
    <row r="113" spans="1:26" s="122" customFormat="1" ht="14.25" thickTop="1" thickBot="1" x14ac:dyDescent="0.25">
      <c r="A113" s="136"/>
      <c r="B113" s="338"/>
      <c r="C113" s="338"/>
      <c r="D113" s="338"/>
      <c r="E113" s="338"/>
      <c r="F113" s="342"/>
      <c r="G113" s="342"/>
      <c r="H113" s="342"/>
      <c r="I113" s="338"/>
      <c r="J113" s="338"/>
      <c r="K113" s="338"/>
      <c r="L113" s="338"/>
      <c r="M113" s="338"/>
      <c r="N113" s="340"/>
      <c r="O113" s="152"/>
      <c r="P113" s="149"/>
      <c r="Q113" s="149"/>
      <c r="R113" s="149"/>
      <c r="S113" s="149"/>
      <c r="T113" s="149"/>
      <c r="U113" s="154"/>
      <c r="V113" s="156"/>
      <c r="W113" s="156"/>
      <c r="X113" s="157" t="s">
        <v>10</v>
      </c>
      <c r="Y113" s="156"/>
      <c r="Z113" s="156"/>
    </row>
    <row r="114" spans="1:26" s="122" customFormat="1" ht="14.25" thickTop="1" thickBot="1" x14ac:dyDescent="0.25">
      <c r="A114" s="136"/>
      <c r="B114" s="338"/>
      <c r="C114" s="338"/>
      <c r="D114" s="338"/>
      <c r="E114" s="338"/>
      <c r="F114" s="342"/>
      <c r="G114" s="342"/>
      <c r="H114" s="342"/>
      <c r="I114" s="338"/>
      <c r="J114" s="338"/>
      <c r="K114" s="338"/>
      <c r="L114" s="338"/>
      <c r="M114" s="338"/>
      <c r="N114" s="340"/>
      <c r="O114" s="152"/>
      <c r="P114" s="149"/>
      <c r="Q114" s="149"/>
      <c r="R114" s="149"/>
      <c r="S114" s="149"/>
      <c r="T114" s="149"/>
      <c r="U114" s="156"/>
      <c r="V114" s="156"/>
      <c r="W114" s="158"/>
      <c r="X114" s="345">
        <f>COUNTIF(B:M,O110)*1.08</f>
        <v>0</v>
      </c>
      <c r="Y114" s="149"/>
      <c r="Z114" s="149"/>
    </row>
    <row r="115" spans="1:26" s="122" customFormat="1" ht="24" customHeight="1" thickTop="1" thickBot="1" x14ac:dyDescent="0.25">
      <c r="A115" s="136"/>
      <c r="B115" s="338"/>
      <c r="C115" s="338"/>
      <c r="D115" s="338"/>
      <c r="E115" s="338"/>
      <c r="F115" s="342"/>
      <c r="G115" s="342"/>
      <c r="H115" s="342"/>
      <c r="I115" s="338"/>
      <c r="J115" s="338"/>
      <c r="K115" s="338"/>
      <c r="L115" s="338"/>
      <c r="M115" s="338"/>
      <c r="N115" s="340"/>
      <c r="O115" s="152"/>
      <c r="P115" s="149"/>
      <c r="Q115" s="508" t="s">
        <v>290</v>
      </c>
      <c r="R115" s="509"/>
      <c r="S115" s="508" t="s">
        <v>286</v>
      </c>
      <c r="T115" s="509"/>
      <c r="U115" s="508" t="s">
        <v>291</v>
      </c>
      <c r="V115" s="509"/>
      <c r="W115" s="159" t="s">
        <v>292</v>
      </c>
      <c r="X115" s="160" t="s">
        <v>293</v>
      </c>
      <c r="Y115" s="510" t="s">
        <v>181</v>
      </c>
      <c r="Z115" s="511"/>
    </row>
    <row r="116" spans="1:26" s="122" customFormat="1" ht="16.5" thickTop="1" thickBot="1" x14ac:dyDescent="0.3">
      <c r="A116" s="136"/>
      <c r="B116" s="338"/>
      <c r="C116" s="338"/>
      <c r="D116" s="338"/>
      <c r="E116" s="338"/>
      <c r="F116" s="342"/>
      <c r="G116" s="342"/>
      <c r="H116" s="342"/>
      <c r="I116" s="338"/>
      <c r="J116" s="338"/>
      <c r="K116" s="338"/>
      <c r="L116" s="338"/>
      <c r="M116" s="338"/>
      <c r="N116" s="340"/>
      <c r="O116" s="152"/>
      <c r="P116" s="187" t="s">
        <v>1672</v>
      </c>
      <c r="Q116" s="161">
        <v>2</v>
      </c>
      <c r="R116" s="162" t="s">
        <v>58</v>
      </c>
      <c r="S116" s="161">
        <v>1</v>
      </c>
      <c r="T116" s="162" t="s">
        <v>58</v>
      </c>
      <c r="U116" s="163">
        <f>S116*Q111</f>
        <v>25</v>
      </c>
      <c r="V116" s="164" t="s">
        <v>63</v>
      </c>
      <c r="W116" s="165">
        <f>U116/Q116</f>
        <v>12.5</v>
      </c>
      <c r="X116" s="166">
        <f>X114*W116</f>
        <v>0</v>
      </c>
      <c r="Y116" s="167">
        <f>U116*X114</f>
        <v>0</v>
      </c>
      <c r="Z116" s="164" t="s">
        <v>63</v>
      </c>
    </row>
    <row r="117" spans="1:26" s="122" customFormat="1" ht="16.5" thickTop="1" thickBot="1" x14ac:dyDescent="0.3">
      <c r="A117" s="136"/>
      <c r="B117" s="338"/>
      <c r="C117" s="338"/>
      <c r="D117" s="338"/>
      <c r="E117" s="338"/>
      <c r="F117" s="342"/>
      <c r="G117" s="342"/>
      <c r="H117" s="342"/>
      <c r="I117" s="338"/>
      <c r="J117" s="338"/>
      <c r="K117" s="338"/>
      <c r="L117" s="338"/>
      <c r="M117" s="338"/>
      <c r="N117" s="340"/>
      <c r="O117" s="152"/>
      <c r="P117" s="168" t="s">
        <v>68</v>
      </c>
      <c r="Q117" s="161">
        <v>100</v>
      </c>
      <c r="R117" s="162" t="s">
        <v>58</v>
      </c>
      <c r="S117" s="161">
        <v>1</v>
      </c>
      <c r="T117" s="162" t="s">
        <v>58</v>
      </c>
      <c r="U117" s="169">
        <f>S117*Q111</f>
        <v>25</v>
      </c>
      <c r="V117" s="170" t="s">
        <v>63</v>
      </c>
      <c r="W117" s="171">
        <f>U117/Q117</f>
        <v>0.25</v>
      </c>
      <c r="X117" s="166">
        <f>X114*W117</f>
        <v>0</v>
      </c>
      <c r="Y117" s="172">
        <f>U117*X114</f>
        <v>0</v>
      </c>
      <c r="Z117" s="170" t="s">
        <v>63</v>
      </c>
    </row>
    <row r="118" spans="1:26" s="122" customFormat="1" ht="17.25" thickTop="1" thickBot="1" x14ac:dyDescent="0.3">
      <c r="A118" s="136"/>
      <c r="B118" s="338"/>
      <c r="C118" s="338"/>
      <c r="D118" s="338"/>
      <c r="E118" s="338"/>
      <c r="F118" s="342"/>
      <c r="G118" s="342"/>
      <c r="H118" s="342"/>
      <c r="I118" s="338"/>
      <c r="J118" s="338"/>
      <c r="K118" s="338"/>
      <c r="L118" s="338"/>
      <c r="M118" s="338"/>
      <c r="N118" s="340"/>
      <c r="O118" s="173">
        <v>1005</v>
      </c>
      <c r="P118" s="174" t="s">
        <v>2908</v>
      </c>
      <c r="Q118" s="153">
        <v>10</v>
      </c>
      <c r="R118" s="175" t="s">
        <v>63</v>
      </c>
      <c r="S118" s="161">
        <v>1</v>
      </c>
      <c r="T118" s="162" t="s">
        <v>58</v>
      </c>
      <c r="U118" s="169">
        <f>S118*Q111</f>
        <v>25</v>
      </c>
      <c r="V118" s="170" t="s">
        <v>63</v>
      </c>
      <c r="W118" s="171">
        <f>U118/Q118</f>
        <v>2.5</v>
      </c>
      <c r="X118" s="166">
        <f>X114*W118</f>
        <v>0</v>
      </c>
      <c r="Y118" s="172">
        <f>U118*X114</f>
        <v>0</v>
      </c>
      <c r="Z118" s="170" t="s">
        <v>63</v>
      </c>
    </row>
    <row r="119" spans="1:26" s="122" customFormat="1" ht="16.5" thickTop="1" thickBot="1" x14ac:dyDescent="0.3">
      <c r="A119" s="136"/>
      <c r="B119" s="338"/>
      <c r="C119" s="338"/>
      <c r="D119" s="338"/>
      <c r="E119" s="338"/>
      <c r="F119" s="342"/>
      <c r="G119" s="342"/>
      <c r="H119" s="342"/>
      <c r="I119" s="338"/>
      <c r="J119" s="338"/>
      <c r="K119" s="338"/>
      <c r="L119" s="338"/>
      <c r="M119" s="338"/>
      <c r="N119" s="340"/>
      <c r="O119" s="176"/>
      <c r="P119" s="177"/>
      <c r="Q119" s="161">
        <v>12.5</v>
      </c>
      <c r="R119" s="162" t="s">
        <v>58</v>
      </c>
      <c r="S119" s="161">
        <v>0</v>
      </c>
      <c r="T119" s="162" t="s">
        <v>58</v>
      </c>
      <c r="U119" s="178">
        <f>S119*Q111</f>
        <v>0</v>
      </c>
      <c r="V119" s="179" t="s">
        <v>63</v>
      </c>
      <c r="W119" s="180">
        <f>U119/Q119</f>
        <v>0</v>
      </c>
      <c r="X119" s="166">
        <f>X114*W119</f>
        <v>0</v>
      </c>
      <c r="Y119" s="181">
        <f>U119*X114</f>
        <v>0</v>
      </c>
      <c r="Z119" s="179" t="s">
        <v>63</v>
      </c>
    </row>
    <row r="120" spans="1:26" s="122" customFormat="1" ht="16.5" thickTop="1" x14ac:dyDescent="0.3">
      <c r="A120" s="136"/>
      <c r="B120" s="338"/>
      <c r="C120" s="338"/>
      <c r="D120" s="338"/>
      <c r="E120" s="338"/>
      <c r="F120" s="342"/>
      <c r="G120" s="342"/>
      <c r="H120" s="342"/>
      <c r="I120" s="338"/>
      <c r="J120" s="338"/>
      <c r="K120" s="338"/>
      <c r="L120" s="338"/>
      <c r="M120" s="338"/>
      <c r="N120" s="340"/>
      <c r="O120" s="152"/>
      <c r="P120" s="168" t="s">
        <v>591</v>
      </c>
      <c r="Q120" s="149"/>
      <c r="R120" s="156"/>
      <c r="S120" s="149"/>
      <c r="T120" s="156"/>
      <c r="U120" s="165"/>
      <c r="V120" s="182"/>
      <c r="W120" s="180">
        <f>Q111-SUM(W116:W119,Q112)</f>
        <v>4.75</v>
      </c>
      <c r="X120" s="183">
        <f>X114*W120</f>
        <v>0</v>
      </c>
      <c r="Y120" s="149"/>
      <c r="Z120" s="149"/>
    </row>
    <row r="121" spans="1:26" s="122" customFormat="1" ht="4.5" customHeight="1" x14ac:dyDescent="0.2">
      <c r="A121" s="136"/>
      <c r="B121" s="338"/>
      <c r="C121" s="338"/>
      <c r="D121" s="338"/>
      <c r="E121" s="338"/>
      <c r="F121" s="342"/>
      <c r="G121" s="342"/>
      <c r="H121" s="342"/>
      <c r="I121" s="338"/>
      <c r="J121" s="338"/>
      <c r="K121" s="338"/>
      <c r="L121" s="338"/>
      <c r="M121" s="338"/>
      <c r="N121" s="340"/>
      <c r="O121" s="152"/>
      <c r="P121" s="149"/>
      <c r="Q121" s="149"/>
      <c r="R121" s="149"/>
      <c r="S121" s="149"/>
      <c r="T121" s="149"/>
      <c r="U121" s="165"/>
      <c r="V121" s="165"/>
      <c r="W121" s="165"/>
      <c r="X121" s="165"/>
      <c r="Y121" s="149"/>
      <c r="Z121" s="149"/>
    </row>
    <row r="122" spans="1:26" ht="12.75" x14ac:dyDescent="0.2">
      <c r="O122" s="152"/>
      <c r="P122" s="184" t="s">
        <v>57</v>
      </c>
      <c r="Q122" s="185"/>
      <c r="R122" s="185"/>
      <c r="S122" s="185"/>
      <c r="T122" s="185"/>
      <c r="U122" s="185"/>
      <c r="V122" s="185"/>
      <c r="W122" s="184">
        <f>SUM(W116:W120)</f>
        <v>20</v>
      </c>
      <c r="X122" s="184">
        <f>SUM(X116:X120)</f>
        <v>0</v>
      </c>
      <c r="Y122" s="186"/>
      <c r="Z122" s="186"/>
    </row>
    <row r="124" spans="1:26" s="122" customFormat="1" ht="4.5" customHeight="1" thickBot="1" x14ac:dyDescent="0.25">
      <c r="A124" s="136"/>
      <c r="B124" s="338"/>
      <c r="C124" s="338"/>
      <c r="D124" s="338"/>
      <c r="E124" s="338"/>
      <c r="F124" s="342"/>
      <c r="G124" s="342"/>
      <c r="H124" s="342"/>
      <c r="I124" s="338"/>
      <c r="J124" s="338"/>
      <c r="K124" s="338"/>
      <c r="L124" s="338"/>
      <c r="M124" s="338"/>
      <c r="N124" s="340"/>
      <c r="O124" s="152"/>
      <c r="P124" s="149"/>
      <c r="Q124" s="149"/>
      <c r="R124" s="149"/>
      <c r="S124" s="149"/>
      <c r="T124" s="149"/>
      <c r="U124" s="165"/>
      <c r="V124" s="165"/>
      <c r="W124" s="165"/>
      <c r="X124" s="165"/>
      <c r="Y124" s="149"/>
      <c r="Z124" s="149"/>
    </row>
    <row r="125" spans="1:26" s="122" customFormat="1" ht="15" thickBot="1" x14ac:dyDescent="0.25">
      <c r="A125" s="136"/>
      <c r="B125" s="338"/>
      <c r="C125" s="338"/>
      <c r="D125" s="338"/>
      <c r="E125" s="338"/>
      <c r="F125" s="342"/>
      <c r="G125" s="342"/>
      <c r="H125" s="342"/>
      <c r="I125" s="338"/>
      <c r="J125" s="338"/>
      <c r="K125" s="338"/>
      <c r="L125" s="338"/>
      <c r="M125" s="338"/>
      <c r="N125" s="340"/>
      <c r="O125" s="140" t="s">
        <v>2909</v>
      </c>
      <c r="P125" s="141" t="s">
        <v>1670</v>
      </c>
      <c r="Q125" s="142"/>
      <c r="R125" s="143"/>
      <c r="S125" s="143"/>
      <c r="T125" s="144"/>
      <c r="U125" s="144"/>
      <c r="V125" s="144"/>
      <c r="W125" s="144"/>
      <c r="X125" s="140" t="str">
        <f>O125</f>
        <v>Buny-M</v>
      </c>
      <c r="Y125" s="145"/>
      <c r="Z125" s="144"/>
    </row>
    <row r="126" spans="1:26" ht="15.75" thickBot="1" x14ac:dyDescent="0.3">
      <c r="O126" s="137">
        <v>5</v>
      </c>
      <c r="P126" s="146" t="s">
        <v>289</v>
      </c>
      <c r="Q126" s="147">
        <v>25</v>
      </c>
      <c r="R126" s="146" t="s">
        <v>283</v>
      </c>
      <c r="S126" s="187" t="s">
        <v>1671</v>
      </c>
      <c r="T126" s="149"/>
      <c r="U126" s="149"/>
      <c r="V126" s="149"/>
      <c r="W126" s="150"/>
      <c r="X126" s="137"/>
      <c r="Y126" s="151"/>
      <c r="Z126" s="149"/>
    </row>
    <row r="127" spans="1:26" s="122" customFormat="1" ht="16.5" thickTop="1" thickBot="1" x14ac:dyDescent="0.25">
      <c r="A127" s="136"/>
      <c r="B127" s="338"/>
      <c r="C127" s="338"/>
      <c r="D127" s="338"/>
      <c r="E127" s="338"/>
      <c r="F127" s="342"/>
      <c r="G127" s="342"/>
      <c r="H127" s="342"/>
      <c r="I127" s="338"/>
      <c r="J127" s="338"/>
      <c r="K127" s="338"/>
      <c r="L127" s="338"/>
      <c r="M127" s="338"/>
      <c r="N127" s="340"/>
      <c r="O127" s="152"/>
      <c r="P127" s="146" t="s">
        <v>294</v>
      </c>
      <c r="Q127" s="153">
        <v>5</v>
      </c>
      <c r="R127" s="146" t="s">
        <v>283</v>
      </c>
      <c r="S127" s="149"/>
      <c r="T127" s="149"/>
      <c r="U127" s="154"/>
      <c r="V127" s="154"/>
      <c r="W127" s="155" t="str">
        <f>P133</f>
        <v>Buny-M</v>
      </c>
      <c r="X127" s="149"/>
      <c r="Y127" s="149"/>
      <c r="Z127" s="149"/>
    </row>
    <row r="128" spans="1:26" s="122" customFormat="1" ht="14.25" thickTop="1" thickBot="1" x14ac:dyDescent="0.25">
      <c r="A128" s="136"/>
      <c r="B128" s="338"/>
      <c r="C128" s="338"/>
      <c r="D128" s="338"/>
      <c r="E128" s="338"/>
      <c r="F128" s="342"/>
      <c r="G128" s="342"/>
      <c r="H128" s="342"/>
      <c r="I128" s="338"/>
      <c r="J128" s="338"/>
      <c r="K128" s="338"/>
      <c r="L128" s="338"/>
      <c r="M128" s="338"/>
      <c r="N128" s="340"/>
      <c r="O128" s="152"/>
      <c r="P128" s="149"/>
      <c r="Q128" s="149"/>
      <c r="R128" s="149"/>
      <c r="S128" s="149"/>
      <c r="T128" s="149"/>
      <c r="U128" s="154"/>
      <c r="V128" s="156"/>
      <c r="W128" s="156"/>
      <c r="X128" s="157" t="s">
        <v>10</v>
      </c>
      <c r="Y128" s="156"/>
      <c r="Z128" s="156"/>
    </row>
    <row r="129" spans="1:26" s="122" customFormat="1" ht="14.25" thickTop="1" thickBot="1" x14ac:dyDescent="0.25">
      <c r="A129" s="136"/>
      <c r="B129" s="338"/>
      <c r="C129" s="338"/>
      <c r="D129" s="338"/>
      <c r="E129" s="338"/>
      <c r="F129" s="342"/>
      <c r="G129" s="342"/>
      <c r="H129" s="342"/>
      <c r="I129" s="338"/>
      <c r="J129" s="338"/>
      <c r="K129" s="338"/>
      <c r="L129" s="338"/>
      <c r="M129" s="338"/>
      <c r="N129" s="340"/>
      <c r="O129" s="152"/>
      <c r="P129" s="149"/>
      <c r="Q129" s="149"/>
      <c r="R129" s="149"/>
      <c r="S129" s="149"/>
      <c r="T129" s="149"/>
      <c r="U129" s="156"/>
      <c r="V129" s="156"/>
      <c r="W129" s="158"/>
      <c r="X129" s="345">
        <f>COUNTIF(B:M,O125)*1.08</f>
        <v>0</v>
      </c>
      <c r="Y129" s="149"/>
      <c r="Z129" s="149"/>
    </row>
    <row r="130" spans="1:26" s="122" customFormat="1" ht="24" customHeight="1" thickTop="1" thickBot="1" x14ac:dyDescent="0.25">
      <c r="A130" s="136"/>
      <c r="B130" s="338"/>
      <c r="C130" s="338"/>
      <c r="D130" s="338"/>
      <c r="E130" s="338"/>
      <c r="F130" s="342"/>
      <c r="G130" s="342"/>
      <c r="H130" s="342"/>
      <c r="I130" s="338"/>
      <c r="J130" s="338"/>
      <c r="K130" s="338"/>
      <c r="L130" s="338"/>
      <c r="M130" s="338"/>
      <c r="N130" s="340"/>
      <c r="O130" s="152"/>
      <c r="P130" s="149"/>
      <c r="Q130" s="508" t="s">
        <v>290</v>
      </c>
      <c r="R130" s="509"/>
      <c r="S130" s="508" t="s">
        <v>286</v>
      </c>
      <c r="T130" s="509"/>
      <c r="U130" s="508" t="s">
        <v>291</v>
      </c>
      <c r="V130" s="509"/>
      <c r="W130" s="159" t="s">
        <v>292</v>
      </c>
      <c r="X130" s="160" t="s">
        <v>293</v>
      </c>
      <c r="Y130" s="510" t="s">
        <v>181</v>
      </c>
      <c r="Z130" s="511"/>
    </row>
    <row r="131" spans="1:26" s="122" customFormat="1" ht="16.5" thickTop="1" thickBot="1" x14ac:dyDescent="0.3">
      <c r="A131" s="136"/>
      <c r="B131" s="338"/>
      <c r="C131" s="338"/>
      <c r="D131" s="338"/>
      <c r="E131" s="338"/>
      <c r="F131" s="342"/>
      <c r="G131" s="342"/>
      <c r="H131" s="342"/>
      <c r="I131" s="338"/>
      <c r="J131" s="338"/>
      <c r="K131" s="338"/>
      <c r="L131" s="338"/>
      <c r="M131" s="338"/>
      <c r="N131" s="340"/>
      <c r="O131" s="152"/>
      <c r="P131" s="187" t="s">
        <v>1672</v>
      </c>
      <c r="Q131" s="161">
        <v>2</v>
      </c>
      <c r="R131" s="162" t="s">
        <v>58</v>
      </c>
      <c r="S131" s="161">
        <v>1</v>
      </c>
      <c r="T131" s="162" t="s">
        <v>58</v>
      </c>
      <c r="U131" s="163">
        <f>S131*Q126</f>
        <v>25</v>
      </c>
      <c r="V131" s="164" t="s">
        <v>63</v>
      </c>
      <c r="W131" s="165">
        <f>U131/Q131</f>
        <v>12.5</v>
      </c>
      <c r="X131" s="166">
        <f>X129*W131</f>
        <v>0</v>
      </c>
      <c r="Y131" s="167">
        <f>U131*X129</f>
        <v>0</v>
      </c>
      <c r="Z131" s="164" t="s">
        <v>63</v>
      </c>
    </row>
    <row r="132" spans="1:26" s="122" customFormat="1" ht="16.5" thickTop="1" thickBot="1" x14ac:dyDescent="0.3">
      <c r="A132" s="136"/>
      <c r="B132" s="338"/>
      <c r="C132" s="338"/>
      <c r="D132" s="338"/>
      <c r="E132" s="338"/>
      <c r="F132" s="342"/>
      <c r="G132" s="342"/>
      <c r="H132" s="342"/>
      <c r="I132" s="338"/>
      <c r="J132" s="338"/>
      <c r="K132" s="338"/>
      <c r="L132" s="338"/>
      <c r="M132" s="338"/>
      <c r="N132" s="340"/>
      <c r="O132" s="152"/>
      <c r="P132" s="168" t="s">
        <v>68</v>
      </c>
      <c r="Q132" s="161">
        <v>100</v>
      </c>
      <c r="R132" s="162" t="s">
        <v>58</v>
      </c>
      <c r="S132" s="161">
        <v>1</v>
      </c>
      <c r="T132" s="162" t="s">
        <v>58</v>
      </c>
      <c r="U132" s="169">
        <f>S132*Q126</f>
        <v>25</v>
      </c>
      <c r="V132" s="170" t="s">
        <v>63</v>
      </c>
      <c r="W132" s="171">
        <f>U132/Q132</f>
        <v>0.25</v>
      </c>
      <c r="X132" s="166">
        <f>X129*W132</f>
        <v>0</v>
      </c>
      <c r="Y132" s="172">
        <f>U132*X129</f>
        <v>0</v>
      </c>
      <c r="Z132" s="170" t="s">
        <v>63</v>
      </c>
    </row>
    <row r="133" spans="1:26" s="122" customFormat="1" ht="17.25" thickTop="1" thickBot="1" x14ac:dyDescent="0.3">
      <c r="A133" s="136"/>
      <c r="B133" s="338"/>
      <c r="C133" s="338"/>
      <c r="D133" s="338"/>
      <c r="E133" s="338"/>
      <c r="F133" s="342"/>
      <c r="G133" s="342"/>
      <c r="H133" s="342"/>
      <c r="I133" s="338"/>
      <c r="J133" s="338"/>
      <c r="K133" s="338"/>
      <c r="L133" s="338"/>
      <c r="M133" s="338"/>
      <c r="N133" s="340"/>
      <c r="O133" s="173">
        <v>1006</v>
      </c>
      <c r="P133" s="174" t="s">
        <v>2909</v>
      </c>
      <c r="Q133" s="153">
        <v>10</v>
      </c>
      <c r="R133" s="175" t="s">
        <v>63</v>
      </c>
      <c r="S133" s="161">
        <v>1</v>
      </c>
      <c r="T133" s="162" t="s">
        <v>58</v>
      </c>
      <c r="U133" s="169">
        <f>S133*Q126</f>
        <v>25</v>
      </c>
      <c r="V133" s="170" t="s">
        <v>63</v>
      </c>
      <c r="W133" s="171">
        <f>U133/Q133</f>
        <v>2.5</v>
      </c>
      <c r="X133" s="166">
        <f>X129*W133</f>
        <v>0</v>
      </c>
      <c r="Y133" s="172">
        <f>U133*X129</f>
        <v>0</v>
      </c>
      <c r="Z133" s="170" t="s">
        <v>63</v>
      </c>
    </row>
    <row r="134" spans="1:26" s="122" customFormat="1" ht="16.5" thickTop="1" thickBot="1" x14ac:dyDescent="0.3">
      <c r="A134" s="136"/>
      <c r="B134" s="338"/>
      <c r="C134" s="338"/>
      <c r="D134" s="338"/>
      <c r="E134" s="338"/>
      <c r="F134" s="342"/>
      <c r="G134" s="342"/>
      <c r="H134" s="342"/>
      <c r="I134" s="338"/>
      <c r="J134" s="338"/>
      <c r="K134" s="338"/>
      <c r="L134" s="338"/>
      <c r="M134" s="338"/>
      <c r="N134" s="340"/>
      <c r="O134" s="176"/>
      <c r="P134" s="177"/>
      <c r="Q134" s="161">
        <v>12.5</v>
      </c>
      <c r="R134" s="162" t="s">
        <v>58</v>
      </c>
      <c r="S134" s="161">
        <v>0</v>
      </c>
      <c r="T134" s="162" t="s">
        <v>58</v>
      </c>
      <c r="U134" s="178">
        <f>S134*Q126</f>
        <v>0</v>
      </c>
      <c r="V134" s="179" t="s">
        <v>63</v>
      </c>
      <c r="W134" s="180">
        <f>U134/Q134</f>
        <v>0</v>
      </c>
      <c r="X134" s="166">
        <f>X129*W134</f>
        <v>0</v>
      </c>
      <c r="Y134" s="181">
        <f>U134*X129</f>
        <v>0</v>
      </c>
      <c r="Z134" s="179" t="s">
        <v>63</v>
      </c>
    </row>
    <row r="135" spans="1:26" s="122" customFormat="1" ht="16.5" thickTop="1" x14ac:dyDescent="0.3">
      <c r="A135" s="136"/>
      <c r="B135" s="338"/>
      <c r="C135" s="338"/>
      <c r="D135" s="338"/>
      <c r="E135" s="338"/>
      <c r="F135" s="342"/>
      <c r="G135" s="342"/>
      <c r="H135" s="342"/>
      <c r="I135" s="338"/>
      <c r="J135" s="338"/>
      <c r="K135" s="338"/>
      <c r="L135" s="338"/>
      <c r="M135" s="338"/>
      <c r="N135" s="340"/>
      <c r="O135" s="152"/>
      <c r="P135" s="168" t="s">
        <v>591</v>
      </c>
      <c r="Q135" s="149"/>
      <c r="R135" s="156"/>
      <c r="S135" s="149"/>
      <c r="T135" s="156"/>
      <c r="U135" s="165"/>
      <c r="V135" s="182"/>
      <c r="W135" s="180">
        <f>Q126-SUM(W131:W134,Q127)</f>
        <v>4.75</v>
      </c>
      <c r="X135" s="183">
        <f>X129*W135</f>
        <v>0</v>
      </c>
      <c r="Y135" s="149"/>
      <c r="Z135" s="149"/>
    </row>
    <row r="136" spans="1:26" s="122" customFormat="1" ht="4.5" customHeight="1" x14ac:dyDescent="0.2">
      <c r="A136" s="136"/>
      <c r="B136" s="338"/>
      <c r="C136" s="338"/>
      <c r="D136" s="338"/>
      <c r="E136" s="338"/>
      <c r="F136" s="342"/>
      <c r="G136" s="342"/>
      <c r="H136" s="342"/>
      <c r="I136" s="338"/>
      <c r="J136" s="338"/>
      <c r="K136" s="338"/>
      <c r="L136" s="338"/>
      <c r="M136" s="338"/>
      <c r="N136" s="340"/>
      <c r="O136" s="152"/>
      <c r="P136" s="149"/>
      <c r="Q136" s="149"/>
      <c r="R136" s="149"/>
      <c r="S136" s="149"/>
      <c r="T136" s="149"/>
      <c r="U136" s="165"/>
      <c r="V136" s="165"/>
      <c r="W136" s="165"/>
      <c r="X136" s="165"/>
      <c r="Y136" s="149"/>
      <c r="Z136" s="149"/>
    </row>
    <row r="137" spans="1:26" ht="12.75" x14ac:dyDescent="0.2">
      <c r="O137" s="152"/>
      <c r="P137" s="184" t="s">
        <v>57</v>
      </c>
      <c r="Q137" s="185"/>
      <c r="R137" s="185"/>
      <c r="S137" s="185"/>
      <c r="T137" s="185"/>
      <c r="U137" s="185"/>
      <c r="V137" s="185"/>
      <c r="W137" s="184">
        <f>SUM(W131:W135)</f>
        <v>20</v>
      </c>
      <c r="X137" s="184">
        <f>SUM(X131:X135)</f>
        <v>0</v>
      </c>
      <c r="Y137" s="186"/>
      <c r="Z137" s="186"/>
    </row>
    <row r="138" spans="1:26" ht="18.75" customHeight="1" thickBot="1" x14ac:dyDescent="0.25"/>
    <row r="139" spans="1:26" s="122" customFormat="1" ht="15" thickBot="1" x14ac:dyDescent="0.25">
      <c r="A139" s="136"/>
      <c r="B139" s="338"/>
      <c r="C139" s="338"/>
      <c r="D139" s="338"/>
      <c r="E139" s="338"/>
      <c r="F139" s="342"/>
      <c r="G139" s="342"/>
      <c r="H139" s="342"/>
      <c r="I139" s="338"/>
      <c r="J139" s="338"/>
      <c r="K139" s="338"/>
      <c r="L139" s="338"/>
      <c r="M139" s="338"/>
      <c r="N139" s="340"/>
      <c r="O139" s="343" t="s">
        <v>2919</v>
      </c>
      <c r="P139" s="141" t="s">
        <v>2914</v>
      </c>
      <c r="Q139" s="142"/>
      <c r="R139" s="143"/>
      <c r="S139" s="143"/>
      <c r="T139" s="144"/>
      <c r="U139" s="144"/>
      <c r="V139" s="144"/>
      <c r="W139" s="144"/>
      <c r="X139" s="140" t="str">
        <f>O139</f>
        <v>ArboVt.sm</v>
      </c>
      <c r="Y139" s="145"/>
      <c r="Z139" s="144"/>
    </row>
    <row r="140" spans="1:26" ht="15.75" thickBot="1" x14ac:dyDescent="0.3">
      <c r="O140" s="137">
        <v>6</v>
      </c>
      <c r="P140" s="146" t="s">
        <v>289</v>
      </c>
      <c r="Q140" s="147">
        <v>25</v>
      </c>
      <c r="R140" s="146" t="s">
        <v>283</v>
      </c>
      <c r="S140" s="187" t="s">
        <v>1671</v>
      </c>
      <c r="T140" s="188"/>
      <c r="U140" s="149"/>
      <c r="V140" s="149"/>
      <c r="W140" s="150"/>
      <c r="X140" s="137"/>
      <c r="Y140" s="151"/>
      <c r="Z140" s="149"/>
    </row>
    <row r="141" spans="1:26" s="122" customFormat="1" ht="16.5" thickTop="1" thickBot="1" x14ac:dyDescent="0.25">
      <c r="A141" s="136"/>
      <c r="B141" s="338"/>
      <c r="C141" s="338"/>
      <c r="D141" s="338"/>
      <c r="E141" s="338"/>
      <c r="F141" s="342"/>
      <c r="G141" s="342"/>
      <c r="H141" s="342"/>
      <c r="I141" s="338"/>
      <c r="J141" s="338"/>
      <c r="K141" s="338"/>
      <c r="L141" s="338"/>
      <c r="M141" s="338"/>
      <c r="N141" s="340"/>
      <c r="O141" s="152"/>
      <c r="P141" s="146" t="s">
        <v>2915</v>
      </c>
      <c r="Q141" s="153">
        <v>5</v>
      </c>
      <c r="R141" s="146" t="s">
        <v>283</v>
      </c>
      <c r="S141" s="149"/>
      <c r="T141" s="149"/>
      <c r="U141" s="154"/>
      <c r="V141" s="154"/>
      <c r="W141" s="155" t="str">
        <f>P147</f>
        <v>ArboVt.sm</v>
      </c>
      <c r="X141" s="149"/>
      <c r="Y141" s="149"/>
      <c r="Z141" s="149"/>
    </row>
    <row r="142" spans="1:26" s="122" customFormat="1" ht="14.25" thickTop="1" thickBot="1" x14ac:dyDescent="0.25">
      <c r="A142" s="136"/>
      <c r="B142" s="338"/>
      <c r="C142" s="338"/>
      <c r="D142" s="338"/>
      <c r="E142" s="338"/>
      <c r="F142" s="342"/>
      <c r="G142" s="342"/>
      <c r="H142" s="342"/>
      <c r="I142" s="338"/>
      <c r="J142" s="338"/>
      <c r="K142" s="338"/>
      <c r="L142" s="338"/>
      <c r="M142" s="338"/>
      <c r="N142" s="340"/>
      <c r="O142" s="152"/>
      <c r="P142" s="149"/>
      <c r="Q142" s="149"/>
      <c r="R142" s="149"/>
      <c r="S142" s="149"/>
      <c r="T142" s="149"/>
      <c r="U142" s="154"/>
      <c r="V142" s="156"/>
      <c r="W142" s="156"/>
      <c r="X142" s="157" t="s">
        <v>10</v>
      </c>
      <c r="Y142" s="156"/>
      <c r="Z142" s="156"/>
    </row>
    <row r="143" spans="1:26" s="122" customFormat="1" ht="14.25" thickTop="1" thickBot="1" x14ac:dyDescent="0.25">
      <c r="A143" s="136"/>
      <c r="B143" s="338"/>
      <c r="C143" s="338"/>
      <c r="D143" s="338"/>
      <c r="E143" s="338"/>
      <c r="F143" s="342"/>
      <c r="G143" s="342"/>
      <c r="H143" s="342"/>
      <c r="I143" s="338"/>
      <c r="J143" s="338"/>
      <c r="K143" s="338"/>
      <c r="L143" s="338"/>
      <c r="M143" s="338"/>
      <c r="N143" s="340"/>
      <c r="O143" s="152"/>
      <c r="P143" s="149"/>
      <c r="Q143" s="149"/>
      <c r="R143" s="149"/>
      <c r="S143" s="149"/>
      <c r="T143" s="149"/>
      <c r="U143" s="156"/>
      <c r="V143" s="156"/>
      <c r="W143" s="158"/>
      <c r="X143" s="345">
        <f>COUNTIF(B:M,O139)*1.08</f>
        <v>0</v>
      </c>
      <c r="Y143" s="149"/>
      <c r="Z143" s="149"/>
    </row>
    <row r="144" spans="1:26" s="122" customFormat="1" ht="24" customHeight="1" thickTop="1" thickBot="1" x14ac:dyDescent="0.25">
      <c r="A144" s="136"/>
      <c r="B144" s="338"/>
      <c r="C144" s="338"/>
      <c r="D144" s="338"/>
      <c r="E144" s="338"/>
      <c r="F144" s="342"/>
      <c r="G144" s="342"/>
      <c r="H144" s="342"/>
      <c r="I144" s="338"/>
      <c r="J144" s="338"/>
      <c r="K144" s="338"/>
      <c r="L144" s="338"/>
      <c r="M144" s="338"/>
      <c r="N144" s="340"/>
      <c r="O144" s="152"/>
      <c r="P144" s="149"/>
      <c r="Q144" s="506" t="s">
        <v>290</v>
      </c>
      <c r="R144" s="507"/>
      <c r="S144" s="506" t="s">
        <v>286</v>
      </c>
      <c r="T144" s="507"/>
      <c r="U144" s="508" t="s">
        <v>291</v>
      </c>
      <c r="V144" s="509"/>
      <c r="W144" s="159" t="s">
        <v>292</v>
      </c>
      <c r="X144" s="160" t="s">
        <v>293</v>
      </c>
      <c r="Y144" s="503" t="s">
        <v>181</v>
      </c>
      <c r="Z144" s="504"/>
    </row>
    <row r="145" spans="1:26" s="122" customFormat="1" ht="16.5" thickTop="1" thickBot="1" x14ac:dyDescent="0.3">
      <c r="A145" s="136"/>
      <c r="B145" s="338"/>
      <c r="C145" s="338"/>
      <c r="D145" s="338"/>
      <c r="E145" s="338"/>
      <c r="F145" s="342"/>
      <c r="G145" s="342"/>
      <c r="H145" s="342"/>
      <c r="I145" s="338"/>
      <c r="J145" s="338"/>
      <c r="K145" s="338"/>
      <c r="L145" s="338"/>
      <c r="M145" s="338"/>
      <c r="N145" s="340"/>
      <c r="O145" s="152"/>
      <c r="P145" s="187" t="s">
        <v>1672</v>
      </c>
      <c r="Q145" s="161">
        <v>2</v>
      </c>
      <c r="R145" s="162" t="s">
        <v>58</v>
      </c>
      <c r="S145" s="161">
        <v>1</v>
      </c>
      <c r="T145" s="162" t="s">
        <v>58</v>
      </c>
      <c r="U145" s="163">
        <f>S145*Q140</f>
        <v>25</v>
      </c>
      <c r="V145" s="164" t="s">
        <v>63</v>
      </c>
      <c r="W145" s="165">
        <f>U145/Q145</f>
        <v>12.5</v>
      </c>
      <c r="X145" s="190">
        <f>X143*W145</f>
        <v>0</v>
      </c>
      <c r="Y145" s="167">
        <f>U145*X143</f>
        <v>0</v>
      </c>
      <c r="Z145" s="164" t="s">
        <v>63</v>
      </c>
    </row>
    <row r="146" spans="1:26" s="122" customFormat="1" ht="16.5" thickTop="1" thickBot="1" x14ac:dyDescent="0.3">
      <c r="A146" s="136"/>
      <c r="B146" s="338"/>
      <c r="C146" s="338"/>
      <c r="D146" s="338"/>
      <c r="E146" s="338"/>
      <c r="F146" s="342"/>
      <c r="G146" s="342"/>
      <c r="H146" s="342"/>
      <c r="I146" s="338"/>
      <c r="J146" s="338"/>
      <c r="K146" s="338"/>
      <c r="L146" s="338"/>
      <c r="M146" s="338"/>
      <c r="N146" s="340"/>
      <c r="O146" s="152"/>
      <c r="P146" s="168" t="s">
        <v>68</v>
      </c>
      <c r="Q146" s="161">
        <v>100</v>
      </c>
      <c r="R146" s="162" t="s">
        <v>58</v>
      </c>
      <c r="S146" s="161">
        <v>1</v>
      </c>
      <c r="T146" s="162" t="s">
        <v>58</v>
      </c>
      <c r="U146" s="169">
        <f>S146*Q140</f>
        <v>25</v>
      </c>
      <c r="V146" s="170" t="s">
        <v>63</v>
      </c>
      <c r="W146" s="171">
        <f>U146/Q146</f>
        <v>0.25</v>
      </c>
      <c r="X146" s="166">
        <f>X143*W146</f>
        <v>0</v>
      </c>
      <c r="Y146" s="172">
        <f>U146*X143</f>
        <v>0</v>
      </c>
      <c r="Z146" s="170" t="s">
        <v>63</v>
      </c>
    </row>
    <row r="147" spans="1:26" s="122" customFormat="1" ht="17.25" thickTop="1" thickBot="1" x14ac:dyDescent="0.3">
      <c r="A147" s="136"/>
      <c r="B147" s="338"/>
      <c r="C147" s="338"/>
      <c r="D147" s="338"/>
      <c r="E147" s="338"/>
      <c r="F147" s="342"/>
      <c r="G147" s="342"/>
      <c r="H147" s="342"/>
      <c r="I147" s="338"/>
      <c r="J147" s="338"/>
      <c r="K147" s="338"/>
      <c r="L147" s="338"/>
      <c r="M147" s="338"/>
      <c r="N147" s="340"/>
      <c r="O147" s="346">
        <v>1003</v>
      </c>
      <c r="P147" s="347" t="s">
        <v>2919</v>
      </c>
      <c r="Q147" s="153">
        <v>10</v>
      </c>
      <c r="R147" s="175" t="s">
        <v>63</v>
      </c>
      <c r="S147" s="161">
        <v>1</v>
      </c>
      <c r="T147" s="162" t="s">
        <v>58</v>
      </c>
      <c r="U147" s="169">
        <f>S147*Q140</f>
        <v>25</v>
      </c>
      <c r="V147" s="170" t="s">
        <v>63</v>
      </c>
      <c r="W147" s="171">
        <f>U147/Q147</f>
        <v>2.5</v>
      </c>
      <c r="X147" s="166">
        <f>X143*W147</f>
        <v>0</v>
      </c>
      <c r="Y147" s="172">
        <f>U147*X143</f>
        <v>0</v>
      </c>
      <c r="Z147" s="170" t="s">
        <v>63</v>
      </c>
    </row>
    <row r="148" spans="1:26" s="122" customFormat="1" ht="16.5" thickTop="1" thickBot="1" x14ac:dyDescent="0.3">
      <c r="A148" s="136"/>
      <c r="B148" s="338"/>
      <c r="C148" s="338"/>
      <c r="D148" s="338"/>
      <c r="E148" s="338"/>
      <c r="F148" s="342"/>
      <c r="G148" s="342"/>
      <c r="H148" s="342"/>
      <c r="I148" s="338"/>
      <c r="J148" s="338"/>
      <c r="K148" s="338"/>
      <c r="L148" s="338"/>
      <c r="M148" s="338"/>
      <c r="N148" s="340"/>
      <c r="O148" s="176"/>
      <c r="P148" s="177"/>
      <c r="Q148" s="161">
        <v>12.5</v>
      </c>
      <c r="R148" s="162" t="s">
        <v>58</v>
      </c>
      <c r="S148" s="161">
        <v>0</v>
      </c>
      <c r="T148" s="162" t="s">
        <v>58</v>
      </c>
      <c r="U148" s="178">
        <f>S148*Q140</f>
        <v>0</v>
      </c>
      <c r="V148" s="179" t="s">
        <v>63</v>
      </c>
      <c r="W148" s="180">
        <f>U148/Q148</f>
        <v>0</v>
      </c>
      <c r="X148" s="166">
        <f>X143*W148</f>
        <v>0</v>
      </c>
      <c r="Y148" s="181">
        <f>U148*X143</f>
        <v>0</v>
      </c>
      <c r="Z148" s="179" t="s">
        <v>63</v>
      </c>
    </row>
    <row r="149" spans="1:26" s="122" customFormat="1" ht="16.5" thickTop="1" x14ac:dyDescent="0.3">
      <c r="A149" s="136"/>
      <c r="B149" s="338"/>
      <c r="C149" s="338"/>
      <c r="D149" s="338"/>
      <c r="E149" s="338"/>
      <c r="F149" s="342"/>
      <c r="G149" s="342"/>
      <c r="H149" s="342"/>
      <c r="I149" s="338"/>
      <c r="J149" s="338"/>
      <c r="K149" s="338"/>
      <c r="L149" s="338"/>
      <c r="M149" s="338"/>
      <c r="N149" s="340"/>
      <c r="O149" s="152"/>
      <c r="P149" s="168" t="s">
        <v>591</v>
      </c>
      <c r="Q149" s="149"/>
      <c r="R149" s="156"/>
      <c r="S149" s="149"/>
      <c r="T149" s="156"/>
      <c r="U149" s="165"/>
      <c r="V149" s="182"/>
      <c r="W149" s="180">
        <f>Q140-SUM(W145:W148,Q141)</f>
        <v>4.75</v>
      </c>
      <c r="X149" s="183">
        <f>X143*W149</f>
        <v>0</v>
      </c>
      <c r="Y149" s="149"/>
      <c r="Z149" s="149"/>
    </row>
    <row r="150" spans="1:26" s="122" customFormat="1" ht="4.5" customHeight="1" x14ac:dyDescent="0.2">
      <c r="A150" s="136"/>
      <c r="B150" s="338"/>
      <c r="C150" s="338"/>
      <c r="D150" s="338"/>
      <c r="E150" s="338"/>
      <c r="F150" s="342"/>
      <c r="G150" s="342"/>
      <c r="H150" s="342"/>
      <c r="I150" s="338"/>
      <c r="J150" s="338"/>
      <c r="K150" s="338"/>
      <c r="L150" s="338"/>
      <c r="M150" s="338"/>
      <c r="N150" s="340"/>
      <c r="O150" s="152"/>
      <c r="P150" s="149"/>
      <c r="Q150" s="149"/>
      <c r="R150" s="149"/>
      <c r="S150" s="149"/>
      <c r="T150" s="149"/>
      <c r="U150" s="165"/>
      <c r="V150" s="165"/>
      <c r="W150" s="165"/>
      <c r="X150" s="165"/>
      <c r="Y150" s="149"/>
      <c r="Z150" s="149"/>
    </row>
    <row r="151" spans="1:26" ht="12.75" x14ac:dyDescent="0.2">
      <c r="O151" s="152"/>
      <c r="P151" s="184" t="s">
        <v>2916</v>
      </c>
      <c r="Q151" s="185"/>
      <c r="R151" s="185"/>
      <c r="S151" s="185"/>
      <c r="T151" s="185"/>
      <c r="U151" s="185"/>
      <c r="V151" s="185"/>
      <c r="W151" s="184">
        <f>SUM(W145:W149)</f>
        <v>20</v>
      </c>
      <c r="X151" s="184">
        <f>SUM(X145:X149)</f>
        <v>0</v>
      </c>
      <c r="Y151" s="186"/>
      <c r="Z151" s="186"/>
    </row>
  </sheetData>
  <protectedRanges>
    <protectedRange sqref="P103 P118 P133" name="mix2_1"/>
  </protectedRanges>
  <mergeCells count="40">
    <mergeCell ref="Q144:R144"/>
    <mergeCell ref="S144:T144"/>
    <mergeCell ref="U144:V144"/>
    <mergeCell ref="Y144:Z144"/>
    <mergeCell ref="Q115:R115"/>
    <mergeCell ref="S115:T115"/>
    <mergeCell ref="U115:V115"/>
    <mergeCell ref="Y115:Z115"/>
    <mergeCell ref="Q130:R130"/>
    <mergeCell ref="S130:T130"/>
    <mergeCell ref="U130:V130"/>
    <mergeCell ref="Y130:Z130"/>
    <mergeCell ref="Q85:R85"/>
    <mergeCell ref="S85:T85"/>
    <mergeCell ref="U85:V85"/>
    <mergeCell ref="Y85:Z85"/>
    <mergeCell ref="Q100:R100"/>
    <mergeCell ref="S100:T100"/>
    <mergeCell ref="U100:V100"/>
    <mergeCell ref="Y100:Z100"/>
    <mergeCell ref="Q55:R55"/>
    <mergeCell ref="S55:T55"/>
    <mergeCell ref="U55:V55"/>
    <mergeCell ref="Y55:Z55"/>
    <mergeCell ref="Q70:R70"/>
    <mergeCell ref="S70:T70"/>
    <mergeCell ref="U70:V70"/>
    <mergeCell ref="Y70:Z70"/>
    <mergeCell ref="Y40:Z40"/>
    <mergeCell ref="A2:A5"/>
    <mergeCell ref="A6:A9"/>
    <mergeCell ref="A10:A13"/>
    <mergeCell ref="A14:A17"/>
    <mergeCell ref="A18:A21"/>
    <mergeCell ref="A22:A25"/>
    <mergeCell ref="A26:A29"/>
    <mergeCell ref="A30:A33"/>
    <mergeCell ref="Q40:R40"/>
    <mergeCell ref="S40:T40"/>
    <mergeCell ref="U40:V40"/>
  </mergeCells>
  <conditionalFormatting sqref="A139:N143 A34:N77 O35:Z235">
    <cfRule type="cellIs" dxfId="155" priority="1" stopIfTrue="1" operator="equal">
      <formula>0</formula>
    </cfRule>
  </conditionalFormatting>
  <conditionalFormatting sqref="A1:XFD34 A38:XFD39 A35:AD37 AF35:XFD37 A42:XFD44 A40:AD41 AF40:XFD41 A46:XFD1048576 A45:AD45 AF45:XFD45">
    <cfRule type="cellIs" dxfId="154" priority="2" stopIfTrue="1" operator="equal">
      <formula>$O$35</formula>
    </cfRule>
    <cfRule type="cellIs" dxfId="153" priority="3" stopIfTrue="1" operator="equal">
      <formula>$O$50</formula>
    </cfRule>
    <cfRule type="cellIs" dxfId="152" priority="4" stopIfTrue="1" operator="equal">
      <formula>$O$65</formula>
    </cfRule>
    <cfRule type="cellIs" dxfId="151" priority="5" stopIfTrue="1" operator="equal">
      <formula>$O$80</formula>
    </cfRule>
    <cfRule type="cellIs" dxfId="150" priority="6" stopIfTrue="1" operator="equal">
      <formula>$O$95</formula>
    </cfRule>
    <cfRule type="cellIs" dxfId="149" priority="7" stopIfTrue="1" operator="equal">
      <formula>$O$110</formula>
    </cfRule>
    <cfRule type="cellIs" dxfId="148" priority="8" stopIfTrue="1" operator="equal">
      <formula>$O$125</formula>
    </cfRule>
    <cfRule type="cellIs" dxfId="147" priority="9" stopIfTrue="1" operator="equal">
      <formula>$O$139</formula>
    </cfRule>
    <cfRule type="cellIs" dxfId="146" priority="10" stopIfTrue="1" operator="equal">
      <formula>#REF!</formula>
    </cfRule>
    <cfRule type="cellIs" dxfId="145" priority="11" stopIfTrue="1" operator="equal">
      <formula>#REF!</formula>
    </cfRule>
  </conditionalFormatting>
  <printOptions horizontalCentered="1"/>
  <pageMargins left="0.27559055118110237" right="0" top="0.77" bottom="0" header="0.44" footer="0"/>
  <pageSetup paperSize="9" pageOrder="overThenDown" orientation="landscape" useFirstPageNumber="1" r:id="rId1"/>
  <headerFooter alignWithMargins="0">
    <oddHeader>&amp;L&amp;F&amp;C&amp;D</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pageSetUpPr fitToPage="1"/>
  </sheetPr>
  <dimension ref="A1:Z55"/>
  <sheetViews>
    <sheetView showGridLines="0" zoomScale="80" zoomScaleNormal="80" workbookViewId="0">
      <pane xSplit="1" ySplit="1" topLeftCell="B2" activePane="bottomRight" state="frozen"/>
      <selection activeCell="B5" sqref="B5:B7"/>
      <selection pane="topRight" activeCell="B5" sqref="B5:B7"/>
      <selection pane="bottomLeft" activeCell="B5" sqref="B5:B7"/>
      <selection pane="bottomRight" activeCell="B19" sqref="B19"/>
    </sheetView>
  </sheetViews>
  <sheetFormatPr baseColWidth="10" defaultColWidth="8.5703125" defaultRowHeight="14.25" x14ac:dyDescent="0.2"/>
  <cols>
    <col min="1" max="1" width="2.7109375" style="136" bestFit="1" customWidth="1"/>
    <col min="2" max="13" width="12.7109375" style="139" bestFit="1" customWidth="1"/>
    <col min="14" max="14" width="8.5703125" style="122"/>
    <col min="15" max="15" width="18.140625" style="123" bestFit="1" customWidth="1"/>
    <col min="16" max="16" width="30.7109375" style="123" bestFit="1" customWidth="1"/>
    <col min="17" max="17" width="10.140625" style="123" customWidth="1"/>
    <col min="18" max="18" width="3.42578125" style="123" bestFit="1" customWidth="1"/>
    <col min="19" max="19" width="10.85546875" style="123" customWidth="1"/>
    <col min="20" max="20" width="2" style="123" bestFit="1" customWidth="1"/>
    <col min="21" max="21" width="5" style="123" bestFit="1" customWidth="1"/>
    <col min="22" max="22" width="3.42578125" style="123" bestFit="1" customWidth="1"/>
    <col min="23" max="23" width="7.7109375" style="123" customWidth="1"/>
    <col min="24" max="24" width="14.7109375" style="123" customWidth="1"/>
    <col min="25" max="25" width="6" style="123" customWidth="1"/>
    <col min="26" max="26" width="3.42578125" style="123" bestFit="1" customWidth="1"/>
    <col min="27" max="16384" width="8.5703125" style="122"/>
  </cols>
  <sheetData>
    <row r="1" spans="1:26" s="118" customFormat="1" ht="11.25" x14ac:dyDescent="0.2">
      <c r="A1" s="116"/>
      <c r="B1" s="117" t="s">
        <v>1590</v>
      </c>
      <c r="C1" s="117" t="s">
        <v>1591</v>
      </c>
      <c r="D1" s="117" t="s">
        <v>1592</v>
      </c>
      <c r="E1" s="117" t="s">
        <v>1593</v>
      </c>
      <c r="F1" s="117" t="s">
        <v>1594</v>
      </c>
      <c r="G1" s="117" t="s">
        <v>1595</v>
      </c>
      <c r="H1" s="117" t="s">
        <v>1596</v>
      </c>
      <c r="I1" s="117" t="s">
        <v>1597</v>
      </c>
      <c r="J1" s="117" t="s">
        <v>1598</v>
      </c>
      <c r="K1" s="117" t="s">
        <v>1599</v>
      </c>
      <c r="L1" s="117" t="s">
        <v>1600</v>
      </c>
      <c r="M1" s="117" t="s">
        <v>1601</v>
      </c>
      <c r="O1" s="119"/>
      <c r="P1" s="119"/>
      <c r="Q1" s="119"/>
      <c r="R1" s="119"/>
      <c r="S1" s="119"/>
      <c r="T1" s="119"/>
      <c r="U1" s="119"/>
      <c r="V1" s="119"/>
      <c r="W1" s="119"/>
      <c r="X1" s="119"/>
      <c r="Y1" s="119"/>
      <c r="Z1" s="119"/>
    </row>
    <row r="2" spans="1:26" ht="11.25" x14ac:dyDescent="0.2">
      <c r="A2" s="512" t="s">
        <v>89</v>
      </c>
      <c r="B2" s="120" t="s">
        <v>987</v>
      </c>
      <c r="C2" s="120" t="s">
        <v>987</v>
      </c>
      <c r="D2" s="120" t="s">
        <v>987</v>
      </c>
      <c r="E2" s="120" t="s">
        <v>987</v>
      </c>
      <c r="F2" s="120" t="s">
        <v>987</v>
      </c>
      <c r="G2" s="120" t="s">
        <v>987</v>
      </c>
      <c r="H2" s="120" t="s">
        <v>987</v>
      </c>
      <c r="I2" s="120" t="s">
        <v>987</v>
      </c>
      <c r="J2" s="120" t="s">
        <v>987</v>
      </c>
      <c r="K2" s="120" t="s">
        <v>987</v>
      </c>
      <c r="L2" s="120" t="s">
        <v>987</v>
      </c>
      <c r="M2" s="121" t="s">
        <v>988</v>
      </c>
    </row>
    <row r="3" spans="1:26" s="127" customFormat="1" ht="12.75" x14ac:dyDescent="0.2">
      <c r="A3" s="512"/>
      <c r="B3" s="124" t="s">
        <v>1602</v>
      </c>
      <c r="C3" s="124" t="s">
        <v>1602</v>
      </c>
      <c r="D3" s="124" t="s">
        <v>1602</v>
      </c>
      <c r="E3" s="124" t="s">
        <v>1602</v>
      </c>
      <c r="F3" s="124" t="s">
        <v>1602</v>
      </c>
      <c r="G3" s="124" t="s">
        <v>1602</v>
      </c>
      <c r="H3" s="124" t="s">
        <v>1602</v>
      </c>
      <c r="I3" s="124" t="s">
        <v>1602</v>
      </c>
      <c r="J3" s="124" t="s">
        <v>1602</v>
      </c>
      <c r="K3" s="124" t="s">
        <v>1602</v>
      </c>
      <c r="L3" s="124" t="s">
        <v>1602</v>
      </c>
      <c r="M3" s="124" t="s">
        <v>1602</v>
      </c>
      <c r="N3" s="125"/>
      <c r="O3" s="126"/>
      <c r="P3" s="126"/>
      <c r="Q3" s="126"/>
      <c r="R3" s="126"/>
      <c r="S3" s="126"/>
      <c r="T3" s="126"/>
      <c r="U3" s="126"/>
      <c r="V3" s="126"/>
      <c r="W3" s="126"/>
      <c r="X3" s="126"/>
      <c r="Y3" s="126"/>
      <c r="Z3" s="126"/>
    </row>
    <row r="4" spans="1:26" s="131" customFormat="1" ht="27.75" customHeight="1" x14ac:dyDescent="0.2">
      <c r="A4" s="512"/>
      <c r="B4" s="128" t="s">
        <v>1603</v>
      </c>
      <c r="C4" s="128" t="s">
        <v>1603</v>
      </c>
      <c r="D4" s="128" t="s">
        <v>1604</v>
      </c>
      <c r="E4" s="128" t="s">
        <v>1605</v>
      </c>
      <c r="F4" s="128" t="s">
        <v>1606</v>
      </c>
      <c r="G4" s="128" t="s">
        <v>1607</v>
      </c>
      <c r="H4" s="128" t="s">
        <v>1608</v>
      </c>
      <c r="I4" s="128" t="s">
        <v>1609</v>
      </c>
      <c r="J4" s="128" t="s">
        <v>1610</v>
      </c>
      <c r="K4" s="128" t="s">
        <v>1611</v>
      </c>
      <c r="L4" s="128" t="s">
        <v>1612</v>
      </c>
      <c r="M4" s="128" t="s">
        <v>890</v>
      </c>
      <c r="N4" s="129"/>
      <c r="O4" s="130"/>
      <c r="P4" s="130"/>
      <c r="Q4" s="130"/>
      <c r="R4" s="130"/>
      <c r="S4" s="130"/>
      <c r="T4" s="130"/>
      <c r="U4" s="130"/>
      <c r="V4" s="130"/>
      <c r="W4" s="130"/>
      <c r="X4" s="130"/>
      <c r="Y4" s="130"/>
      <c r="Z4" s="130"/>
    </row>
    <row r="5" spans="1:26" s="134" customFormat="1" ht="15" x14ac:dyDescent="0.2">
      <c r="A5" s="512" t="s">
        <v>90</v>
      </c>
      <c r="B5" s="120" t="s">
        <v>987</v>
      </c>
      <c r="C5" s="120" t="s">
        <v>987</v>
      </c>
      <c r="D5" s="120" t="s">
        <v>987</v>
      </c>
      <c r="E5" s="120" t="s">
        <v>987</v>
      </c>
      <c r="F5" s="120" t="s">
        <v>987</v>
      </c>
      <c r="G5" s="120" t="s">
        <v>987</v>
      </c>
      <c r="H5" s="120" t="s">
        <v>987</v>
      </c>
      <c r="I5" s="120" t="s">
        <v>987</v>
      </c>
      <c r="J5" s="120" t="s">
        <v>987</v>
      </c>
      <c r="K5" s="120" t="s">
        <v>987</v>
      </c>
      <c r="L5" s="120" t="s">
        <v>987</v>
      </c>
      <c r="M5" s="121" t="s">
        <v>988</v>
      </c>
      <c r="N5" s="132"/>
      <c r="O5" s="133"/>
      <c r="P5" s="133"/>
      <c r="Q5" s="133"/>
      <c r="R5" s="133"/>
      <c r="S5" s="133"/>
      <c r="T5" s="133"/>
      <c r="U5" s="133"/>
      <c r="V5" s="133"/>
      <c r="W5" s="133"/>
      <c r="X5" s="133"/>
      <c r="Y5" s="133"/>
      <c r="Z5" s="133"/>
    </row>
    <row r="6" spans="1:26" s="127" customFormat="1" ht="12.75" x14ac:dyDescent="0.2">
      <c r="A6" s="512"/>
      <c r="B6" s="124" t="s">
        <v>1602</v>
      </c>
      <c r="C6" s="124" t="s">
        <v>1602</v>
      </c>
      <c r="D6" s="124" t="s">
        <v>1602</v>
      </c>
      <c r="E6" s="124" t="s">
        <v>1602</v>
      </c>
      <c r="F6" s="124" t="s">
        <v>1602</v>
      </c>
      <c r="G6" s="124" t="s">
        <v>1602</v>
      </c>
      <c r="H6" s="124" t="s">
        <v>1602</v>
      </c>
      <c r="I6" s="124" t="s">
        <v>1602</v>
      </c>
      <c r="J6" s="124" t="s">
        <v>1602</v>
      </c>
      <c r="K6" s="124" t="s">
        <v>1602</v>
      </c>
      <c r="L6" s="124" t="s">
        <v>1602</v>
      </c>
      <c r="M6" s="124" t="s">
        <v>1602</v>
      </c>
      <c r="N6" s="125"/>
      <c r="O6" s="126"/>
      <c r="P6" s="126"/>
      <c r="Q6" s="126"/>
      <c r="R6" s="126"/>
      <c r="S6" s="126"/>
      <c r="T6" s="126"/>
      <c r="U6" s="126"/>
      <c r="V6" s="126"/>
      <c r="W6" s="126"/>
      <c r="X6" s="126"/>
      <c r="Y6" s="126"/>
      <c r="Z6" s="126"/>
    </row>
    <row r="7" spans="1:26" s="131" customFormat="1" ht="27.75" customHeight="1" x14ac:dyDescent="0.2">
      <c r="A7" s="512"/>
      <c r="B7" s="128" t="s">
        <v>1590</v>
      </c>
      <c r="C7" s="128" t="s">
        <v>1597</v>
      </c>
      <c r="D7" s="128" t="s">
        <v>1603</v>
      </c>
      <c r="E7" s="128" t="s">
        <v>1613</v>
      </c>
      <c r="F7" s="128" t="s">
        <v>1614</v>
      </c>
      <c r="G7" s="128" t="s">
        <v>1615</v>
      </c>
      <c r="H7" s="128" t="s">
        <v>1616</v>
      </c>
      <c r="I7" s="128" t="s">
        <v>1617</v>
      </c>
      <c r="J7" s="128" t="s">
        <v>1618</v>
      </c>
      <c r="K7" s="128" t="s">
        <v>1619</v>
      </c>
      <c r="L7" s="128" t="s">
        <v>1620</v>
      </c>
      <c r="M7" s="128" t="s">
        <v>891</v>
      </c>
      <c r="N7" s="129"/>
      <c r="O7" s="130"/>
      <c r="P7" s="130"/>
      <c r="Q7" s="130"/>
      <c r="R7" s="130"/>
      <c r="S7" s="130"/>
      <c r="T7" s="130"/>
      <c r="U7" s="130"/>
      <c r="V7" s="130"/>
      <c r="W7" s="130"/>
      <c r="X7" s="130"/>
      <c r="Y7" s="130"/>
      <c r="Z7" s="130"/>
    </row>
    <row r="8" spans="1:26" ht="12.75" x14ac:dyDescent="0.2">
      <c r="A8" s="512" t="s">
        <v>91</v>
      </c>
      <c r="B8" s="120" t="s">
        <v>987</v>
      </c>
      <c r="C8" s="120" t="s">
        <v>987</v>
      </c>
      <c r="D8" s="120" t="s">
        <v>987</v>
      </c>
      <c r="E8" s="120" t="s">
        <v>987</v>
      </c>
      <c r="F8" s="120" t="s">
        <v>987</v>
      </c>
      <c r="G8" s="120" t="s">
        <v>987</v>
      </c>
      <c r="H8" s="120" t="s">
        <v>987</v>
      </c>
      <c r="I8" s="120" t="s">
        <v>987</v>
      </c>
      <c r="J8" s="120" t="s">
        <v>987</v>
      </c>
      <c r="K8" s="120" t="s">
        <v>987</v>
      </c>
      <c r="L8" s="120" t="s">
        <v>987</v>
      </c>
      <c r="M8" s="121" t="s">
        <v>988</v>
      </c>
      <c r="N8" s="125"/>
    </row>
    <row r="9" spans="1:26" s="134" customFormat="1" ht="15" x14ac:dyDescent="0.2">
      <c r="A9" s="512"/>
      <c r="B9" s="124" t="s">
        <v>1602</v>
      </c>
      <c r="C9" s="124" t="s">
        <v>1602</v>
      </c>
      <c r="D9" s="124" t="s">
        <v>1602</v>
      </c>
      <c r="E9" s="124" t="s">
        <v>1602</v>
      </c>
      <c r="F9" s="124" t="s">
        <v>1602</v>
      </c>
      <c r="G9" s="124" t="s">
        <v>1602</v>
      </c>
      <c r="H9" s="124" t="s">
        <v>1602</v>
      </c>
      <c r="I9" s="124" t="s">
        <v>1602</v>
      </c>
      <c r="J9" s="124" t="s">
        <v>1602</v>
      </c>
      <c r="K9" s="124" t="s">
        <v>1602</v>
      </c>
      <c r="L9" s="124" t="s">
        <v>1602</v>
      </c>
      <c r="M9" s="124" t="s">
        <v>1602</v>
      </c>
      <c r="O9" s="133"/>
      <c r="P9" s="133"/>
      <c r="Q9" s="133"/>
      <c r="R9" s="133"/>
      <c r="S9" s="133"/>
      <c r="T9" s="133"/>
      <c r="U9" s="133"/>
      <c r="V9" s="133"/>
      <c r="W9" s="133"/>
      <c r="X9" s="133"/>
      <c r="Y9" s="133"/>
      <c r="Z9" s="133"/>
    </row>
    <row r="10" spans="1:26" s="131" customFormat="1" ht="27.75" customHeight="1" x14ac:dyDescent="0.2">
      <c r="A10" s="512"/>
      <c r="B10" s="128" t="s">
        <v>1591</v>
      </c>
      <c r="C10" s="128" t="s">
        <v>1598</v>
      </c>
      <c r="D10" s="128" t="s">
        <v>1621</v>
      </c>
      <c r="E10" s="128" t="s">
        <v>1603</v>
      </c>
      <c r="F10" s="128" t="s">
        <v>1622</v>
      </c>
      <c r="G10" s="128" t="s">
        <v>1623</v>
      </c>
      <c r="H10" s="128" t="s">
        <v>1624</v>
      </c>
      <c r="I10" s="128" t="s">
        <v>1625</v>
      </c>
      <c r="J10" s="128" t="s">
        <v>1626</v>
      </c>
      <c r="K10" s="128" t="s">
        <v>1627</v>
      </c>
      <c r="L10" s="128" t="s">
        <v>1628</v>
      </c>
      <c r="M10" s="128" t="s">
        <v>892</v>
      </c>
      <c r="O10" s="130"/>
      <c r="P10" s="130"/>
      <c r="Q10" s="130"/>
      <c r="R10" s="130"/>
      <c r="S10" s="130"/>
      <c r="T10" s="130"/>
      <c r="U10" s="130"/>
      <c r="V10" s="130"/>
      <c r="W10" s="130"/>
      <c r="X10" s="130"/>
      <c r="Y10" s="130"/>
      <c r="Z10" s="130"/>
    </row>
    <row r="11" spans="1:26" ht="12.75" x14ac:dyDescent="0.2">
      <c r="A11" s="512" t="s">
        <v>92</v>
      </c>
      <c r="B11" s="120" t="s">
        <v>987</v>
      </c>
      <c r="C11" s="120" t="s">
        <v>987</v>
      </c>
      <c r="D11" s="120" t="s">
        <v>987</v>
      </c>
      <c r="E11" s="120" t="s">
        <v>987</v>
      </c>
      <c r="F11" s="120" t="s">
        <v>987</v>
      </c>
      <c r="G11" s="120" t="s">
        <v>987</v>
      </c>
      <c r="H11" s="120" t="s">
        <v>987</v>
      </c>
      <c r="I11" s="120" t="s">
        <v>987</v>
      </c>
      <c r="J11" s="120" t="s">
        <v>987</v>
      </c>
      <c r="K11" s="120" t="s">
        <v>987</v>
      </c>
      <c r="L11" s="120" t="s">
        <v>987</v>
      </c>
      <c r="M11" s="121" t="s">
        <v>988</v>
      </c>
      <c r="N11" s="125"/>
    </row>
    <row r="12" spans="1:26" s="127" customFormat="1" ht="12.75" x14ac:dyDescent="0.2">
      <c r="A12" s="512"/>
      <c r="B12" s="124" t="s">
        <v>1602</v>
      </c>
      <c r="C12" s="124" t="s">
        <v>1602</v>
      </c>
      <c r="D12" s="124" t="s">
        <v>1602</v>
      </c>
      <c r="E12" s="124" t="s">
        <v>1602</v>
      </c>
      <c r="F12" s="124" t="s">
        <v>1602</v>
      </c>
      <c r="G12" s="124" t="s">
        <v>1602</v>
      </c>
      <c r="H12" s="124" t="s">
        <v>1602</v>
      </c>
      <c r="I12" s="124" t="s">
        <v>1602</v>
      </c>
      <c r="J12" s="124" t="s">
        <v>1602</v>
      </c>
      <c r="K12" s="124" t="s">
        <v>1602</v>
      </c>
      <c r="L12" s="124" t="s">
        <v>1602</v>
      </c>
      <c r="M12" s="124" t="s">
        <v>1602</v>
      </c>
      <c r="N12" s="129"/>
      <c r="O12" s="126"/>
      <c r="P12" s="126"/>
      <c r="Q12" s="126"/>
      <c r="R12" s="126"/>
      <c r="S12" s="126"/>
      <c r="T12" s="126"/>
      <c r="U12" s="126"/>
      <c r="V12" s="126"/>
      <c r="W12" s="126"/>
      <c r="X12" s="126"/>
      <c r="Y12" s="126"/>
      <c r="Z12" s="126"/>
    </row>
    <row r="13" spans="1:26" s="131" customFormat="1" ht="27.75" customHeight="1" x14ac:dyDescent="0.2">
      <c r="A13" s="512"/>
      <c r="B13" s="128" t="s">
        <v>1592</v>
      </c>
      <c r="C13" s="128" t="s">
        <v>1599</v>
      </c>
      <c r="D13" s="128" t="s">
        <v>1629</v>
      </c>
      <c r="E13" s="128" t="s">
        <v>1630</v>
      </c>
      <c r="F13" s="128" t="s">
        <v>1603</v>
      </c>
      <c r="G13" s="128" t="s">
        <v>1603</v>
      </c>
      <c r="H13" s="128" t="s">
        <v>1631</v>
      </c>
      <c r="I13" s="128" t="s">
        <v>1632</v>
      </c>
      <c r="J13" s="128" t="s">
        <v>1633</v>
      </c>
      <c r="K13" s="128" t="s">
        <v>1634</v>
      </c>
      <c r="L13" s="128" t="s">
        <v>1635</v>
      </c>
      <c r="M13" s="128" t="s">
        <v>893</v>
      </c>
      <c r="N13" s="129"/>
      <c r="O13" s="130"/>
      <c r="P13" s="130"/>
      <c r="Q13" s="130"/>
      <c r="R13" s="130"/>
      <c r="S13" s="130"/>
      <c r="T13" s="130"/>
      <c r="U13" s="130"/>
      <c r="V13" s="130"/>
      <c r="W13" s="130"/>
      <c r="X13" s="130"/>
      <c r="Y13" s="130"/>
      <c r="Z13" s="130"/>
    </row>
    <row r="14" spans="1:26" ht="12.75" x14ac:dyDescent="0.2">
      <c r="A14" s="512" t="s">
        <v>93</v>
      </c>
      <c r="B14" s="120" t="s">
        <v>987</v>
      </c>
      <c r="C14" s="120" t="s">
        <v>987</v>
      </c>
      <c r="D14" s="120" t="s">
        <v>987</v>
      </c>
      <c r="E14" s="120" t="s">
        <v>987</v>
      </c>
      <c r="F14" s="120" t="s">
        <v>987</v>
      </c>
      <c r="G14" s="120" t="s">
        <v>987</v>
      </c>
      <c r="H14" s="120" t="s">
        <v>987</v>
      </c>
      <c r="I14" s="120" t="s">
        <v>987</v>
      </c>
      <c r="J14" s="120" t="s">
        <v>987</v>
      </c>
      <c r="K14" s="120" t="s">
        <v>987</v>
      </c>
      <c r="L14" s="120" t="s">
        <v>987</v>
      </c>
      <c r="M14" s="121" t="s">
        <v>988</v>
      </c>
      <c r="N14" s="125"/>
    </row>
    <row r="15" spans="1:26" s="127" customFormat="1" ht="12.75" x14ac:dyDescent="0.2">
      <c r="A15" s="512"/>
      <c r="B15" s="124" t="s">
        <v>1602</v>
      </c>
      <c r="C15" s="124" t="s">
        <v>1602</v>
      </c>
      <c r="D15" s="124" t="s">
        <v>1602</v>
      </c>
      <c r="E15" s="124" t="s">
        <v>1602</v>
      </c>
      <c r="F15" s="124" t="s">
        <v>1602</v>
      </c>
      <c r="G15" s="124" t="s">
        <v>1602</v>
      </c>
      <c r="H15" s="124" t="s">
        <v>1602</v>
      </c>
      <c r="I15" s="124" t="s">
        <v>1602</v>
      </c>
      <c r="J15" s="124" t="s">
        <v>1602</v>
      </c>
      <c r="K15" s="124" t="s">
        <v>1602</v>
      </c>
      <c r="L15" s="124" t="s">
        <v>1602</v>
      </c>
      <c r="M15" s="124" t="s">
        <v>1602</v>
      </c>
      <c r="N15" s="129"/>
      <c r="O15" s="126"/>
      <c r="P15" s="126"/>
      <c r="Q15" s="126"/>
      <c r="R15" s="126"/>
      <c r="S15" s="126"/>
      <c r="T15" s="126"/>
      <c r="U15" s="126"/>
      <c r="V15" s="126"/>
      <c r="W15" s="126"/>
      <c r="X15" s="126"/>
      <c r="Y15" s="126"/>
      <c r="Z15" s="126"/>
    </row>
    <row r="16" spans="1:26" s="131" customFormat="1" ht="27.75" customHeight="1" x14ac:dyDescent="0.2">
      <c r="A16" s="512"/>
      <c r="B16" s="128" t="s">
        <v>1593</v>
      </c>
      <c r="C16" s="128" t="s">
        <v>1600</v>
      </c>
      <c r="D16" s="128" t="s">
        <v>1636</v>
      </c>
      <c r="E16" s="128" t="s">
        <v>1637</v>
      </c>
      <c r="F16" s="128" t="s">
        <v>1638</v>
      </c>
      <c r="G16" s="128" t="s">
        <v>1639</v>
      </c>
      <c r="H16" s="128" t="s">
        <v>1603</v>
      </c>
      <c r="I16" s="128" t="s">
        <v>1603</v>
      </c>
      <c r="J16" s="128" t="s">
        <v>1640</v>
      </c>
      <c r="K16" s="128" t="s">
        <v>1641</v>
      </c>
      <c r="L16" s="128" t="s">
        <v>1642</v>
      </c>
      <c r="M16" s="128" t="s">
        <v>890</v>
      </c>
      <c r="N16" s="129"/>
      <c r="O16" s="130"/>
      <c r="P16" s="130"/>
      <c r="Q16" s="130"/>
      <c r="R16" s="130"/>
      <c r="S16" s="130"/>
      <c r="T16" s="130"/>
      <c r="U16" s="130"/>
      <c r="V16" s="130"/>
      <c r="W16" s="130"/>
      <c r="X16" s="130"/>
      <c r="Y16" s="130"/>
      <c r="Z16" s="130"/>
    </row>
    <row r="17" spans="1:26" s="134" customFormat="1" ht="15" x14ac:dyDescent="0.2">
      <c r="A17" s="512" t="s">
        <v>94</v>
      </c>
      <c r="B17" s="120" t="s">
        <v>987</v>
      </c>
      <c r="C17" s="120" t="s">
        <v>987</v>
      </c>
      <c r="D17" s="120" t="s">
        <v>987</v>
      </c>
      <c r="E17" s="120" t="s">
        <v>987</v>
      </c>
      <c r="F17" s="120" t="s">
        <v>987</v>
      </c>
      <c r="G17" s="120" t="s">
        <v>987</v>
      </c>
      <c r="H17" s="120" t="s">
        <v>987</v>
      </c>
      <c r="I17" s="120" t="s">
        <v>987</v>
      </c>
      <c r="J17" s="120" t="s">
        <v>987</v>
      </c>
      <c r="K17" s="120" t="s">
        <v>987</v>
      </c>
      <c r="L17" s="120" t="s">
        <v>987</v>
      </c>
      <c r="M17" s="121" t="s">
        <v>988</v>
      </c>
      <c r="O17" s="133"/>
      <c r="P17" s="133"/>
      <c r="Q17" s="133"/>
      <c r="R17" s="133"/>
      <c r="S17" s="133"/>
      <c r="T17" s="133"/>
      <c r="U17" s="133"/>
      <c r="V17" s="133"/>
      <c r="W17" s="133"/>
      <c r="X17" s="133"/>
      <c r="Y17" s="133"/>
      <c r="Z17" s="133"/>
    </row>
    <row r="18" spans="1:26" s="127" customFormat="1" ht="12.75" x14ac:dyDescent="0.2">
      <c r="A18" s="512"/>
      <c r="B18" s="124" t="s">
        <v>1602</v>
      </c>
      <c r="C18" s="124" t="s">
        <v>1602</v>
      </c>
      <c r="D18" s="124" t="s">
        <v>1602</v>
      </c>
      <c r="E18" s="124" t="s">
        <v>1602</v>
      </c>
      <c r="F18" s="124" t="s">
        <v>1602</v>
      </c>
      <c r="G18" s="124" t="s">
        <v>1602</v>
      </c>
      <c r="H18" s="124" t="s">
        <v>1602</v>
      </c>
      <c r="I18" s="124" t="s">
        <v>1602</v>
      </c>
      <c r="J18" s="124" t="s">
        <v>1602</v>
      </c>
      <c r="K18" s="124" t="s">
        <v>1602</v>
      </c>
      <c r="L18" s="124" t="s">
        <v>1602</v>
      </c>
      <c r="M18" s="124" t="s">
        <v>1602</v>
      </c>
      <c r="O18" s="126"/>
      <c r="P18" s="126"/>
      <c r="Q18" s="126"/>
      <c r="R18" s="126"/>
      <c r="S18" s="126"/>
      <c r="T18" s="126"/>
      <c r="U18" s="126"/>
      <c r="V18" s="126"/>
      <c r="W18" s="126"/>
      <c r="X18" s="126"/>
      <c r="Y18" s="126"/>
      <c r="Z18" s="126"/>
    </row>
    <row r="19" spans="1:26" s="131" customFormat="1" ht="27.75" customHeight="1" x14ac:dyDescent="0.2">
      <c r="A19" s="512"/>
      <c r="B19" s="128" t="s">
        <v>1594</v>
      </c>
      <c r="C19" s="128" t="s">
        <v>1601</v>
      </c>
      <c r="D19" s="128" t="s">
        <v>1643</v>
      </c>
      <c r="E19" s="128" t="s">
        <v>1644</v>
      </c>
      <c r="F19" s="128" t="s">
        <v>1645</v>
      </c>
      <c r="G19" s="128" t="s">
        <v>1646</v>
      </c>
      <c r="H19" s="128" t="s">
        <v>1647</v>
      </c>
      <c r="I19" s="128" t="s">
        <v>1648</v>
      </c>
      <c r="J19" s="128" t="s">
        <v>1603</v>
      </c>
      <c r="K19" s="128" t="s">
        <v>1649</v>
      </c>
      <c r="L19" s="128" t="s">
        <v>1650</v>
      </c>
      <c r="M19" s="128" t="s">
        <v>891</v>
      </c>
      <c r="O19" s="130"/>
      <c r="P19" s="130"/>
      <c r="Q19" s="130"/>
      <c r="R19" s="130"/>
      <c r="S19" s="130"/>
      <c r="T19" s="130"/>
      <c r="U19" s="130"/>
      <c r="V19" s="130"/>
      <c r="W19" s="130"/>
      <c r="X19" s="130"/>
      <c r="Y19" s="130"/>
      <c r="Z19" s="130"/>
    </row>
    <row r="20" spans="1:26" ht="11.25" x14ac:dyDescent="0.2">
      <c r="A20" s="512" t="s">
        <v>95</v>
      </c>
      <c r="B20" s="120" t="s">
        <v>987</v>
      </c>
      <c r="C20" s="120" t="s">
        <v>987</v>
      </c>
      <c r="D20" s="120" t="s">
        <v>987</v>
      </c>
      <c r="E20" s="120" t="s">
        <v>987</v>
      </c>
      <c r="F20" s="120" t="s">
        <v>987</v>
      </c>
      <c r="G20" s="120" t="s">
        <v>987</v>
      </c>
      <c r="H20" s="120" t="s">
        <v>987</v>
      </c>
      <c r="I20" s="120" t="s">
        <v>987</v>
      </c>
      <c r="J20" s="120" t="s">
        <v>987</v>
      </c>
      <c r="K20" s="120" t="s">
        <v>987</v>
      </c>
      <c r="L20" s="120" t="s">
        <v>987</v>
      </c>
      <c r="M20" s="121" t="s">
        <v>988</v>
      </c>
    </row>
    <row r="21" spans="1:26" s="134" customFormat="1" ht="15" x14ac:dyDescent="0.2">
      <c r="A21" s="512"/>
      <c r="B21" s="124" t="s">
        <v>1602</v>
      </c>
      <c r="C21" s="124" t="s">
        <v>1602</v>
      </c>
      <c r="D21" s="124" t="s">
        <v>1602</v>
      </c>
      <c r="E21" s="124" t="s">
        <v>1602</v>
      </c>
      <c r="F21" s="124" t="s">
        <v>1602</v>
      </c>
      <c r="G21" s="124" t="s">
        <v>1602</v>
      </c>
      <c r="H21" s="124" t="s">
        <v>1602</v>
      </c>
      <c r="I21" s="124" t="s">
        <v>1602</v>
      </c>
      <c r="J21" s="124" t="s">
        <v>1602</v>
      </c>
      <c r="K21" s="124" t="s">
        <v>1602</v>
      </c>
      <c r="L21" s="124" t="s">
        <v>1602</v>
      </c>
      <c r="M21" s="124" t="s">
        <v>1602</v>
      </c>
      <c r="O21" s="133"/>
      <c r="P21" s="133"/>
      <c r="Q21" s="133"/>
      <c r="R21" s="133"/>
      <c r="S21" s="133"/>
      <c r="T21" s="133"/>
      <c r="U21" s="133"/>
      <c r="V21" s="133"/>
      <c r="W21" s="133"/>
      <c r="X21" s="133"/>
      <c r="Y21" s="133"/>
      <c r="Z21" s="133"/>
    </row>
    <row r="22" spans="1:26" s="131" customFormat="1" ht="27.75" customHeight="1" x14ac:dyDescent="0.2">
      <c r="A22" s="512"/>
      <c r="B22" s="128" t="s">
        <v>1595</v>
      </c>
      <c r="C22" s="128" t="s">
        <v>1651</v>
      </c>
      <c r="D22" s="128" t="s">
        <v>1652</v>
      </c>
      <c r="E22" s="128" t="s">
        <v>1653</v>
      </c>
      <c r="F22" s="128" t="s">
        <v>1654</v>
      </c>
      <c r="G22" s="128" t="s">
        <v>1655</v>
      </c>
      <c r="H22" s="128" t="s">
        <v>1656</v>
      </c>
      <c r="I22" s="128" t="s">
        <v>1657</v>
      </c>
      <c r="J22" s="128" t="s">
        <v>1658</v>
      </c>
      <c r="K22" s="128" t="s">
        <v>1603</v>
      </c>
      <c r="L22" s="128" t="s">
        <v>1659</v>
      </c>
      <c r="M22" s="128" t="s">
        <v>892</v>
      </c>
      <c r="O22" s="130"/>
      <c r="P22" s="130"/>
      <c r="Q22" s="130"/>
      <c r="R22" s="130"/>
      <c r="S22" s="130"/>
      <c r="T22" s="130"/>
      <c r="U22" s="130"/>
      <c r="V22" s="130"/>
      <c r="W22" s="130"/>
      <c r="X22" s="130"/>
      <c r="Y22" s="130"/>
      <c r="Z22" s="130"/>
    </row>
    <row r="23" spans="1:26" ht="11.25" x14ac:dyDescent="0.2">
      <c r="A23" s="512" t="s">
        <v>96</v>
      </c>
      <c r="B23" s="120" t="s">
        <v>987</v>
      </c>
      <c r="C23" s="120" t="s">
        <v>987</v>
      </c>
      <c r="D23" s="120" t="s">
        <v>987</v>
      </c>
      <c r="E23" s="120" t="s">
        <v>987</v>
      </c>
      <c r="F23" s="120" t="s">
        <v>987</v>
      </c>
      <c r="G23" s="120" t="s">
        <v>987</v>
      </c>
      <c r="H23" s="120" t="s">
        <v>987</v>
      </c>
      <c r="I23" s="120" t="s">
        <v>987</v>
      </c>
      <c r="J23" s="120" t="s">
        <v>987</v>
      </c>
      <c r="K23" s="120" t="s">
        <v>987</v>
      </c>
      <c r="L23" s="120" t="s">
        <v>987</v>
      </c>
      <c r="M23" s="135" t="s">
        <v>883</v>
      </c>
    </row>
    <row r="24" spans="1:26" s="127" customFormat="1" ht="11.25" customHeight="1" x14ac:dyDescent="0.2">
      <c r="A24" s="512"/>
      <c r="B24" s="124" t="s">
        <v>1602</v>
      </c>
      <c r="C24" s="124" t="s">
        <v>1602</v>
      </c>
      <c r="D24" s="124" t="s">
        <v>1602</v>
      </c>
      <c r="E24" s="124" t="s">
        <v>1602</v>
      </c>
      <c r="F24" s="124" t="s">
        <v>1602</v>
      </c>
      <c r="G24" s="124" t="s">
        <v>1602</v>
      </c>
      <c r="H24" s="124" t="s">
        <v>1602</v>
      </c>
      <c r="I24" s="124" t="s">
        <v>1602</v>
      </c>
      <c r="J24" s="124" t="s">
        <v>1602</v>
      </c>
      <c r="K24" s="124" t="s">
        <v>1602</v>
      </c>
      <c r="L24" s="124" t="s">
        <v>1602</v>
      </c>
      <c r="M24" s="124" t="s">
        <v>1669</v>
      </c>
      <c r="O24" s="123"/>
      <c r="P24" s="123"/>
      <c r="Q24" s="123"/>
      <c r="R24" s="123"/>
      <c r="S24" s="123"/>
      <c r="T24" s="123"/>
      <c r="U24" s="123"/>
      <c r="V24" s="123"/>
      <c r="W24" s="123"/>
      <c r="X24" s="123"/>
      <c r="Y24" s="123"/>
      <c r="Z24" s="123"/>
    </row>
    <row r="25" spans="1:26" s="131" customFormat="1" ht="27.75" customHeight="1" x14ac:dyDescent="0.2">
      <c r="A25" s="512"/>
      <c r="B25" s="128" t="s">
        <v>1596</v>
      </c>
      <c r="C25" s="128" t="s">
        <v>1660</v>
      </c>
      <c r="D25" s="128" t="s">
        <v>1661</v>
      </c>
      <c r="E25" s="128" t="s">
        <v>1662</v>
      </c>
      <c r="F25" s="128" t="s">
        <v>1663</v>
      </c>
      <c r="G25" s="128" t="s">
        <v>1664</v>
      </c>
      <c r="H25" s="128" t="s">
        <v>1665</v>
      </c>
      <c r="I25" s="128" t="s">
        <v>1666</v>
      </c>
      <c r="J25" s="128" t="s">
        <v>1667</v>
      </c>
      <c r="K25" s="128" t="s">
        <v>1668</v>
      </c>
      <c r="L25" s="128" t="s">
        <v>1603</v>
      </c>
      <c r="M25" s="128" t="s">
        <v>361</v>
      </c>
      <c r="O25" s="130"/>
      <c r="P25" s="130"/>
      <c r="Q25" s="130"/>
      <c r="R25" s="130"/>
      <c r="S25" s="130"/>
      <c r="T25" s="130"/>
      <c r="U25" s="130"/>
      <c r="V25" s="130"/>
      <c r="W25" s="130"/>
      <c r="X25" s="130"/>
      <c r="Y25" s="130"/>
      <c r="Z25" s="130"/>
    </row>
    <row r="26" spans="1:26" ht="15.75" thickBot="1" x14ac:dyDescent="0.3">
      <c r="B26" s="137"/>
      <c r="C26" s="137"/>
      <c r="D26" s="137"/>
      <c r="E26" s="137"/>
      <c r="F26" s="137"/>
      <c r="G26" s="137"/>
      <c r="H26" s="137"/>
      <c r="I26" s="137"/>
      <c r="J26" s="137"/>
      <c r="K26" s="137"/>
      <c r="L26" s="137"/>
      <c r="M26" s="137"/>
      <c r="O26" s="138"/>
      <c r="P26" s="138"/>
      <c r="Q26" s="138"/>
      <c r="R26" s="138"/>
      <c r="S26" s="138"/>
      <c r="T26" s="138"/>
      <c r="U26" s="138"/>
      <c r="V26" s="138"/>
      <c r="W26" s="138"/>
      <c r="X26" s="138"/>
      <c r="Y26" s="138"/>
      <c r="Z26" s="138"/>
    </row>
    <row r="27" spans="1:26" ht="15" thickBot="1" x14ac:dyDescent="0.25">
      <c r="O27" s="140" t="s">
        <v>1669</v>
      </c>
      <c r="P27" s="141" t="s">
        <v>1670</v>
      </c>
      <c r="Q27" s="142"/>
      <c r="R27" s="143"/>
      <c r="S27" s="143"/>
      <c r="T27" s="144"/>
      <c r="U27" s="144"/>
      <c r="V27" s="144"/>
      <c r="W27" s="144"/>
      <c r="X27" s="140" t="str">
        <f>O27</f>
        <v>IC-MS2.Bact.122</v>
      </c>
      <c r="Y27" s="145"/>
      <c r="Z27" s="144"/>
    </row>
    <row r="28" spans="1:26" ht="15.75" thickBot="1" x14ac:dyDescent="0.3">
      <c r="O28" s="137">
        <v>1</v>
      </c>
      <c r="P28" s="146" t="s">
        <v>289</v>
      </c>
      <c r="Q28" s="147">
        <v>25</v>
      </c>
      <c r="R28" s="146" t="s">
        <v>283</v>
      </c>
      <c r="S28" s="148" t="s">
        <v>346</v>
      </c>
      <c r="T28" s="149"/>
      <c r="U28" s="149"/>
      <c r="V28" s="149"/>
      <c r="W28" s="150"/>
      <c r="X28" s="137"/>
      <c r="Y28" s="151"/>
      <c r="Z28" s="149"/>
    </row>
    <row r="29" spans="1:26" ht="16.5" thickTop="1" thickBot="1" x14ac:dyDescent="0.25">
      <c r="O29" s="152"/>
      <c r="P29" s="146" t="s">
        <v>294</v>
      </c>
      <c r="Q29" s="153">
        <v>5</v>
      </c>
      <c r="R29" s="146" t="s">
        <v>283</v>
      </c>
      <c r="S29" s="149"/>
      <c r="T29" s="149"/>
      <c r="U29" s="154"/>
      <c r="V29" s="154"/>
      <c r="W29" s="155" t="str">
        <f>P35</f>
        <v>IC-MS2.Bacteriophage</v>
      </c>
      <c r="X29" s="149"/>
      <c r="Y29" s="149"/>
      <c r="Z29" s="149"/>
    </row>
    <row r="30" spans="1:26" ht="15.75" thickTop="1" thickBot="1" x14ac:dyDescent="0.25">
      <c r="O30" s="152"/>
      <c r="P30" s="149"/>
      <c r="Q30" s="149"/>
      <c r="R30" s="149"/>
      <c r="S30" s="149"/>
      <c r="T30" s="149"/>
      <c r="U30" s="154"/>
      <c r="V30" s="156"/>
      <c r="W30" s="156"/>
      <c r="X30" s="157" t="s">
        <v>10</v>
      </c>
      <c r="Y30" s="156"/>
      <c r="Z30" s="156"/>
    </row>
    <row r="31" spans="1:26" ht="15.75" thickTop="1" thickBot="1" x14ac:dyDescent="0.25">
      <c r="O31" s="152"/>
      <c r="P31" s="149"/>
      <c r="Q31" s="149"/>
      <c r="R31" s="149"/>
      <c r="S31" s="149"/>
      <c r="T31" s="149"/>
      <c r="U31" s="156"/>
      <c r="V31" s="156"/>
      <c r="W31" s="158"/>
      <c r="X31" s="297">
        <f>COUNTIF($B$2:$M$225,O27)*1.08</f>
        <v>1.08</v>
      </c>
      <c r="Y31" s="149"/>
      <c r="Z31" s="149"/>
    </row>
    <row r="32" spans="1:26" ht="24" thickTop="1" thickBot="1" x14ac:dyDescent="0.25">
      <c r="O32" s="152"/>
      <c r="P32" s="149"/>
      <c r="Q32" s="508" t="s">
        <v>290</v>
      </c>
      <c r="R32" s="509"/>
      <c r="S32" s="508" t="s">
        <v>286</v>
      </c>
      <c r="T32" s="509"/>
      <c r="U32" s="508" t="s">
        <v>291</v>
      </c>
      <c r="V32" s="509"/>
      <c r="W32" s="159" t="s">
        <v>292</v>
      </c>
      <c r="X32" s="160" t="s">
        <v>293</v>
      </c>
      <c r="Y32" s="510" t="s">
        <v>181</v>
      </c>
      <c r="Z32" s="511"/>
    </row>
    <row r="33" spans="15:26" ht="16.5" thickTop="1" thickBot="1" x14ac:dyDescent="0.3">
      <c r="O33" s="152"/>
      <c r="P33" s="148" t="s">
        <v>67</v>
      </c>
      <c r="Q33" s="161">
        <v>2</v>
      </c>
      <c r="R33" s="162" t="s">
        <v>58</v>
      </c>
      <c r="S33" s="161">
        <v>1</v>
      </c>
      <c r="T33" s="162" t="s">
        <v>58</v>
      </c>
      <c r="U33" s="163">
        <f>S33*Q28</f>
        <v>25</v>
      </c>
      <c r="V33" s="164" t="s">
        <v>63</v>
      </c>
      <c r="W33" s="165">
        <f>U33/Q33</f>
        <v>12.5</v>
      </c>
      <c r="X33" s="166">
        <f>X31*W33</f>
        <v>13.5</v>
      </c>
      <c r="Y33" s="167">
        <f>U33*X31</f>
        <v>27</v>
      </c>
      <c r="Z33" s="164" t="s">
        <v>63</v>
      </c>
    </row>
    <row r="34" spans="15:26" ht="16.5" thickTop="1" thickBot="1" x14ac:dyDescent="0.3">
      <c r="O34" s="152"/>
      <c r="P34" s="168" t="s">
        <v>68</v>
      </c>
      <c r="Q34" s="161">
        <v>100</v>
      </c>
      <c r="R34" s="162" t="s">
        <v>58</v>
      </c>
      <c r="S34" s="161">
        <v>1</v>
      </c>
      <c r="T34" s="162" t="s">
        <v>58</v>
      </c>
      <c r="U34" s="169">
        <f>S34*Q28</f>
        <v>25</v>
      </c>
      <c r="V34" s="170" t="s">
        <v>63</v>
      </c>
      <c r="W34" s="171">
        <f>U34/Q34</f>
        <v>0.25</v>
      </c>
      <c r="X34" s="166">
        <f>X31*W34</f>
        <v>0.27</v>
      </c>
      <c r="Y34" s="172">
        <f>U34*X31</f>
        <v>27</v>
      </c>
      <c r="Z34" s="170" t="s">
        <v>63</v>
      </c>
    </row>
    <row r="35" spans="15:26" ht="17.25" thickTop="1" thickBot="1" x14ac:dyDescent="0.3">
      <c r="O35" s="173">
        <v>122</v>
      </c>
      <c r="P35" s="174" t="s">
        <v>1013</v>
      </c>
      <c r="Q35" s="153">
        <v>12.5</v>
      </c>
      <c r="R35" s="175" t="s">
        <v>63</v>
      </c>
      <c r="S35" s="161">
        <v>1</v>
      </c>
      <c r="T35" s="162" t="s">
        <v>58</v>
      </c>
      <c r="U35" s="169">
        <f>S35*Q28</f>
        <v>25</v>
      </c>
      <c r="V35" s="170" t="s">
        <v>63</v>
      </c>
      <c r="W35" s="171">
        <f>U35/Q35</f>
        <v>2</v>
      </c>
      <c r="X35" s="166">
        <f>X31*W35</f>
        <v>2.16</v>
      </c>
      <c r="Y35" s="172">
        <f>U35*X31</f>
        <v>27</v>
      </c>
      <c r="Z35" s="170" t="s">
        <v>63</v>
      </c>
    </row>
    <row r="36" spans="15:26" ht="16.5" thickTop="1" thickBot="1" x14ac:dyDescent="0.3">
      <c r="O36" s="176"/>
      <c r="P36" s="177"/>
      <c r="Q36" s="161">
        <v>12.5</v>
      </c>
      <c r="R36" s="162" t="s">
        <v>58</v>
      </c>
      <c r="S36" s="161">
        <v>0</v>
      </c>
      <c r="T36" s="162" t="s">
        <v>58</v>
      </c>
      <c r="U36" s="178">
        <f>S36*Q28</f>
        <v>0</v>
      </c>
      <c r="V36" s="179" t="s">
        <v>63</v>
      </c>
      <c r="W36" s="180">
        <f>U36/Q36</f>
        <v>0</v>
      </c>
      <c r="X36" s="166">
        <f>X31*W36</f>
        <v>0</v>
      </c>
      <c r="Y36" s="181">
        <f>U36*X31</f>
        <v>0</v>
      </c>
      <c r="Z36" s="179" t="s">
        <v>63</v>
      </c>
    </row>
    <row r="37" spans="15:26" ht="16.5" thickTop="1" x14ac:dyDescent="0.3">
      <c r="O37" s="152"/>
      <c r="P37" s="168" t="s">
        <v>591</v>
      </c>
      <c r="Q37" s="149"/>
      <c r="R37" s="156"/>
      <c r="S37" s="149"/>
      <c r="T37" s="156"/>
      <c r="U37" s="165"/>
      <c r="V37" s="182"/>
      <c r="W37" s="180">
        <f>Q28-SUM(W33:W36,Q29)</f>
        <v>5.25</v>
      </c>
      <c r="X37" s="183">
        <f>X31*W37</f>
        <v>5.67</v>
      </c>
      <c r="Y37" s="149"/>
      <c r="Z37" s="149"/>
    </row>
    <row r="38" spans="15:26" ht="5.25" customHeight="1" x14ac:dyDescent="0.2">
      <c r="O38" s="152"/>
      <c r="P38" s="149"/>
      <c r="Q38" s="149"/>
      <c r="R38" s="149"/>
      <c r="S38" s="149"/>
      <c r="T38" s="149"/>
      <c r="U38" s="165"/>
      <c r="V38" s="165"/>
      <c r="W38" s="165"/>
      <c r="X38" s="165"/>
      <c r="Y38" s="149"/>
      <c r="Z38" s="149"/>
    </row>
    <row r="39" spans="15:26" ht="15" customHeight="1" x14ac:dyDescent="0.2">
      <c r="O39" s="152"/>
      <c r="P39" s="184" t="s">
        <v>57</v>
      </c>
      <c r="Q39" s="185"/>
      <c r="R39" s="185"/>
      <c r="S39" s="185"/>
      <c r="T39" s="185"/>
      <c r="U39" s="185"/>
      <c r="V39" s="185"/>
      <c r="W39" s="184">
        <f>SUM(W33:W37)</f>
        <v>20</v>
      </c>
      <c r="X39" s="184">
        <f>SUM(X33:X37)</f>
        <v>21.6</v>
      </c>
      <c r="Y39" s="186"/>
      <c r="Z39" s="186"/>
    </row>
    <row r="40" spans="15:26" ht="6" customHeight="1" x14ac:dyDescent="0.2">
      <c r="O40" s="152"/>
      <c r="P40" s="152"/>
      <c r="Q40" s="152"/>
      <c r="R40" s="152"/>
      <c r="S40" s="152"/>
      <c r="T40" s="152"/>
      <c r="U40" s="152"/>
      <c r="V40" s="152"/>
      <c r="W40" s="152"/>
      <c r="X40" s="152"/>
      <c r="Y40" s="152"/>
      <c r="Z40" s="152"/>
    </row>
    <row r="41" spans="15:26" ht="3.75" customHeight="1" thickBot="1" x14ac:dyDescent="0.25"/>
    <row r="42" spans="15:26" ht="15" thickBot="1" x14ac:dyDescent="0.25">
      <c r="O42" s="140" t="s">
        <v>1602</v>
      </c>
      <c r="P42" s="141" t="s">
        <v>1670</v>
      </c>
      <c r="Q42" s="142"/>
      <c r="R42" s="143"/>
      <c r="S42" s="143"/>
      <c r="T42" s="144"/>
      <c r="U42" s="144"/>
      <c r="V42" s="144"/>
      <c r="W42" s="144"/>
      <c r="X42" s="140" t="str">
        <f>O42</f>
        <v>PaFl.DgBt.119</v>
      </c>
      <c r="Y42" s="145"/>
      <c r="Z42" s="144"/>
    </row>
    <row r="43" spans="15:26" ht="15.75" thickBot="1" x14ac:dyDescent="0.3">
      <c r="O43" s="137">
        <v>2</v>
      </c>
      <c r="P43" s="146" t="s">
        <v>289</v>
      </c>
      <c r="Q43" s="147">
        <v>25</v>
      </c>
      <c r="R43" s="146" t="s">
        <v>283</v>
      </c>
      <c r="S43" s="187" t="s">
        <v>1671</v>
      </c>
      <c r="T43" s="188"/>
      <c r="U43" s="188"/>
      <c r="V43" s="188"/>
      <c r="W43" s="189"/>
      <c r="X43" s="137"/>
      <c r="Y43" s="151"/>
      <c r="Z43" s="149"/>
    </row>
    <row r="44" spans="15:26" ht="16.5" thickTop="1" thickBot="1" x14ac:dyDescent="0.25">
      <c r="O44" s="152"/>
      <c r="P44" s="146" t="s">
        <v>294</v>
      </c>
      <c r="Q44" s="153">
        <v>5</v>
      </c>
      <c r="R44" s="146" t="s">
        <v>283</v>
      </c>
      <c r="S44" s="149"/>
      <c r="T44" s="149"/>
      <c r="U44" s="154"/>
      <c r="V44" s="154"/>
      <c r="W44" s="155" t="str">
        <f>P50</f>
        <v>PaFl.DgBt</v>
      </c>
      <c r="X44" s="149"/>
      <c r="Y44" s="149"/>
      <c r="Z44" s="149"/>
    </row>
    <row r="45" spans="15:26" ht="15.75" thickTop="1" thickBot="1" x14ac:dyDescent="0.25">
      <c r="O45" s="152"/>
      <c r="P45" s="149"/>
      <c r="Q45" s="149"/>
      <c r="R45" s="149"/>
      <c r="S45" s="149"/>
      <c r="T45" s="149"/>
      <c r="U45" s="154"/>
      <c r="V45" s="156"/>
      <c r="W45" s="156"/>
      <c r="X45" s="157" t="s">
        <v>10</v>
      </c>
      <c r="Y45" s="156"/>
      <c r="Z45" s="156"/>
    </row>
    <row r="46" spans="15:26" ht="15.75" thickTop="1" thickBot="1" x14ac:dyDescent="0.25">
      <c r="O46" s="152"/>
      <c r="P46" s="149"/>
      <c r="Q46" s="149"/>
      <c r="R46" s="149"/>
      <c r="S46" s="149"/>
      <c r="T46" s="149"/>
      <c r="U46" s="156"/>
      <c r="V46" s="156"/>
      <c r="W46" s="158"/>
      <c r="X46" s="297">
        <f>COUNTIF($B$2:$M$225,O42)*1.08</f>
        <v>102.60000000000001</v>
      </c>
      <c r="Y46" s="149"/>
      <c r="Z46" s="149"/>
    </row>
    <row r="47" spans="15:26" ht="24" customHeight="1" thickTop="1" thickBot="1" x14ac:dyDescent="0.25">
      <c r="O47" s="152"/>
      <c r="P47" s="149"/>
      <c r="Q47" s="508" t="s">
        <v>290</v>
      </c>
      <c r="R47" s="509"/>
      <c r="S47" s="508" t="s">
        <v>286</v>
      </c>
      <c r="T47" s="509"/>
      <c r="U47" s="508" t="s">
        <v>291</v>
      </c>
      <c r="V47" s="509"/>
      <c r="W47" s="159" t="s">
        <v>292</v>
      </c>
      <c r="X47" s="160" t="s">
        <v>293</v>
      </c>
      <c r="Y47" s="510" t="s">
        <v>181</v>
      </c>
      <c r="Z47" s="511"/>
    </row>
    <row r="48" spans="15:26" ht="16.5" thickTop="1" thickBot="1" x14ac:dyDescent="0.3">
      <c r="O48" s="152"/>
      <c r="P48" s="187" t="s">
        <v>1672</v>
      </c>
      <c r="Q48" s="161">
        <v>2</v>
      </c>
      <c r="R48" s="162" t="s">
        <v>58</v>
      </c>
      <c r="S48" s="161">
        <v>1</v>
      </c>
      <c r="T48" s="162" t="s">
        <v>58</v>
      </c>
      <c r="U48" s="163">
        <f>S48*Q43</f>
        <v>25</v>
      </c>
      <c r="V48" s="164" t="s">
        <v>63</v>
      </c>
      <c r="W48" s="165">
        <f>U48/Q48</f>
        <v>12.5</v>
      </c>
      <c r="X48" s="190">
        <f>X46*W48</f>
        <v>1282.5</v>
      </c>
      <c r="Y48" s="167">
        <f>U48*X46</f>
        <v>2565</v>
      </c>
      <c r="Z48" s="164" t="s">
        <v>63</v>
      </c>
    </row>
    <row r="49" spans="15:26" ht="16.5" thickTop="1" thickBot="1" x14ac:dyDescent="0.3">
      <c r="O49" s="152"/>
      <c r="P49" s="168" t="s">
        <v>68</v>
      </c>
      <c r="Q49" s="161">
        <v>100</v>
      </c>
      <c r="R49" s="162" t="s">
        <v>58</v>
      </c>
      <c r="S49" s="161">
        <v>1</v>
      </c>
      <c r="T49" s="162" t="s">
        <v>58</v>
      </c>
      <c r="U49" s="169">
        <f>S49*Q43</f>
        <v>25</v>
      </c>
      <c r="V49" s="170" t="s">
        <v>63</v>
      </c>
      <c r="W49" s="171">
        <f>U49/Q49</f>
        <v>0.25</v>
      </c>
      <c r="X49" s="166">
        <f>X46*W49</f>
        <v>25.650000000000002</v>
      </c>
      <c r="Y49" s="172">
        <f>U49*X46</f>
        <v>2565</v>
      </c>
      <c r="Z49" s="170" t="s">
        <v>63</v>
      </c>
    </row>
    <row r="50" spans="15:26" ht="16.5" thickTop="1" thickBot="1" x14ac:dyDescent="0.3">
      <c r="O50" s="191">
        <v>119</v>
      </c>
      <c r="P50" s="192" t="s">
        <v>985</v>
      </c>
      <c r="Q50" s="153">
        <v>10</v>
      </c>
      <c r="R50" s="175" t="s">
        <v>63</v>
      </c>
      <c r="S50" s="161">
        <v>1</v>
      </c>
      <c r="T50" s="162" t="s">
        <v>58</v>
      </c>
      <c r="U50" s="169">
        <f>S50*Q43</f>
        <v>25</v>
      </c>
      <c r="V50" s="170" t="s">
        <v>63</v>
      </c>
      <c r="W50" s="171">
        <f>U50/Q50</f>
        <v>2.5</v>
      </c>
      <c r="X50" s="166">
        <f>X46*W50</f>
        <v>256.5</v>
      </c>
      <c r="Y50" s="172">
        <f>U50*X46</f>
        <v>2565</v>
      </c>
      <c r="Z50" s="170" t="s">
        <v>63</v>
      </c>
    </row>
    <row r="51" spans="15:26" ht="16.5" thickTop="1" thickBot="1" x14ac:dyDescent="0.3">
      <c r="O51" s="176"/>
      <c r="P51" s="177"/>
      <c r="Q51" s="161">
        <v>12.5</v>
      </c>
      <c r="R51" s="162" t="s">
        <v>58</v>
      </c>
      <c r="S51" s="161">
        <v>0</v>
      </c>
      <c r="T51" s="162" t="s">
        <v>58</v>
      </c>
      <c r="U51" s="178">
        <f>S51*Q43</f>
        <v>0</v>
      </c>
      <c r="V51" s="179" t="s">
        <v>63</v>
      </c>
      <c r="W51" s="180">
        <f>U51/Q51</f>
        <v>0</v>
      </c>
      <c r="X51" s="166">
        <f>X46*W51</f>
        <v>0</v>
      </c>
      <c r="Y51" s="181">
        <f>U51*X46</f>
        <v>0</v>
      </c>
      <c r="Z51" s="179" t="s">
        <v>63</v>
      </c>
    </row>
    <row r="52" spans="15:26" ht="16.5" thickTop="1" x14ac:dyDescent="0.3">
      <c r="O52" s="152"/>
      <c r="P52" s="168" t="s">
        <v>591</v>
      </c>
      <c r="Q52" s="149"/>
      <c r="R52" s="156"/>
      <c r="S52" s="149"/>
      <c r="T52" s="156"/>
      <c r="U52" s="165"/>
      <c r="V52" s="182"/>
      <c r="W52" s="180">
        <f>Q43-SUM(W48:W51,Q44)</f>
        <v>4.75</v>
      </c>
      <c r="X52" s="183">
        <f>X46*W52</f>
        <v>487.35</v>
      </c>
      <c r="Y52" s="149"/>
      <c r="Z52" s="149"/>
    </row>
    <row r="53" spans="15:26" ht="4.5" customHeight="1" x14ac:dyDescent="0.2">
      <c r="O53" s="152"/>
      <c r="P53" s="149"/>
      <c r="Q53" s="149"/>
      <c r="R53" s="149"/>
      <c r="S53" s="149"/>
      <c r="T53" s="149"/>
      <c r="U53" s="165"/>
      <c r="V53" s="165"/>
      <c r="W53" s="165"/>
      <c r="X53" s="165"/>
      <c r="Y53" s="149"/>
      <c r="Z53" s="149"/>
    </row>
    <row r="54" spans="15:26" x14ac:dyDescent="0.2">
      <c r="O54" s="152"/>
      <c r="P54" s="184" t="s">
        <v>57</v>
      </c>
      <c r="Q54" s="185"/>
      <c r="R54" s="185"/>
      <c r="S54" s="185"/>
      <c r="T54" s="185"/>
      <c r="U54" s="185"/>
      <c r="V54" s="185"/>
      <c r="W54" s="184">
        <f>SUM(W48:W52)</f>
        <v>20</v>
      </c>
      <c r="X54" s="184">
        <f>SUM(X48:X52)</f>
        <v>2052</v>
      </c>
      <c r="Y54" s="186"/>
      <c r="Z54" s="186"/>
    </row>
    <row r="55" spans="15:26" ht="5.25" customHeight="1" x14ac:dyDescent="0.2"/>
  </sheetData>
  <protectedRanges>
    <protectedRange sqref="P35" name="mix2_1"/>
  </protectedRanges>
  <mergeCells count="16">
    <mergeCell ref="A17:A19"/>
    <mergeCell ref="A2:A4"/>
    <mergeCell ref="A5:A7"/>
    <mergeCell ref="A8:A10"/>
    <mergeCell ref="A11:A13"/>
    <mergeCell ref="A14:A16"/>
    <mergeCell ref="Q47:R47"/>
    <mergeCell ref="S47:T47"/>
    <mergeCell ref="U47:V47"/>
    <mergeCell ref="Y47:Z47"/>
    <mergeCell ref="A20:A22"/>
    <mergeCell ref="A23:A25"/>
    <mergeCell ref="Q32:R32"/>
    <mergeCell ref="S32:T32"/>
    <mergeCell ref="U32:V32"/>
    <mergeCell ref="Y32:Z32"/>
  </mergeCells>
  <conditionalFormatting sqref="N56:W65515 O43:O55 A1:M1 O28:O41 X26 X28:X41 O26 Y26:IV1048576 O1:IV25 P26:W55 N1:N55 A26:M41 A42:J65515 K42:M65502 X43:X65515">
    <cfRule type="cellIs" dxfId="144" priority="6" stopIfTrue="1" operator="equal">
      <formula>#REF!</formula>
    </cfRule>
    <cfRule type="cellIs" dxfId="143" priority="7" stopIfTrue="1" operator="equal">
      <formula>#REF!</formula>
    </cfRule>
    <cfRule type="cellIs" dxfId="142" priority="8" stopIfTrue="1" operator="equal">
      <formula>$O$27</formula>
    </cfRule>
  </conditionalFormatting>
  <conditionalFormatting sqref="T42:V42 S47:Y47 O47:Q47 Y42:Z45 O48:Z54 P42:Q46 O43:O46 P27:Q27 O28:X31 T27:V27 S32:Y32 O32:Q32 Y27:Z30 B26:M26 O33:Z40 R43:X46">
    <cfRule type="cellIs" dxfId="141" priority="5" stopIfTrue="1" operator="equal">
      <formula>0</formula>
    </cfRule>
  </conditionalFormatting>
  <conditionalFormatting sqref="S43 P48">
    <cfRule type="cellIs" dxfId="140" priority="4" stopIfTrue="1" operator="equal">
      <formula>0</formula>
    </cfRule>
  </conditionalFormatting>
  <conditionalFormatting sqref="O42 O27 X27 X42 A2:M25">
    <cfRule type="cellIs" dxfId="139" priority="1" stopIfTrue="1" operator="equal">
      <formula>$O$27</formula>
    </cfRule>
    <cfRule type="cellIs" dxfId="138" priority="2" stopIfTrue="1" operator="equal">
      <formula>#REF!</formula>
    </cfRule>
    <cfRule type="cellIs" dxfId="137" priority="3" stopIfTrue="1" operator="equal">
      <formula>$O$42</formula>
    </cfRule>
  </conditionalFormatting>
  <printOptions horizontalCentered="1"/>
  <pageMargins left="0.27559055118110237" right="0" top="0.47244094488188981" bottom="0" header="0.23622047244094491" footer="0"/>
  <pageSetup paperSize="9" scale="95" pageOrder="overThenDown" orientation="landscape" useFirstPageNumber="1" r:id="rId1"/>
  <headerFooter alignWithMargins="0">
    <oddHeader>&amp;L&amp;F&amp;C&amp;D</oddHeader>
  </headerFooter>
  <rowBreaks count="1" manualBreakCount="1">
    <brk id="40" min="14" max="2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224"/>
  <sheetViews>
    <sheetView showGridLines="0" zoomScale="70" zoomScaleNormal="70" workbookViewId="0">
      <pane xSplit="14" ySplit="34" topLeftCell="O83" activePane="bottomRight" state="frozen"/>
      <selection pane="topRight" activeCell="O1" sqref="O1"/>
      <selection pane="bottomLeft" activeCell="A35" sqref="A35"/>
      <selection pane="bottomRight" activeCell="O153" activeCellId="3" sqref="A1:M33 O35:Z93 O95:Z151 O153:Z224"/>
    </sheetView>
  </sheetViews>
  <sheetFormatPr baseColWidth="10" defaultColWidth="8.5703125" defaultRowHeight="18.75" customHeight="1" x14ac:dyDescent="0.2"/>
  <cols>
    <col min="1" max="1" width="2.7109375" style="136" customWidth="1"/>
    <col min="2" max="5" width="13.140625" style="338" customWidth="1"/>
    <col min="6" max="7" width="13.140625" style="342" customWidth="1"/>
    <col min="8" max="8" width="6" style="342" customWidth="1"/>
    <col min="9" max="11" width="13.140625" style="338" customWidth="1"/>
    <col min="12" max="13" width="6" style="338" customWidth="1"/>
    <col min="14" max="14" width="2.7109375" style="340" bestFit="1" customWidth="1"/>
    <col min="15" max="15" width="17.85546875" style="348" bestFit="1" customWidth="1"/>
    <col min="16" max="16" width="31" style="348" customWidth="1"/>
    <col min="17" max="17" width="10.140625" style="348" customWidth="1"/>
    <col min="18" max="18" width="3.5703125" style="348" customWidth="1"/>
    <col min="19" max="19" width="6.28515625" style="348" customWidth="1"/>
    <col min="20" max="20" width="6" style="348" customWidth="1"/>
    <col min="21" max="21" width="7.42578125" style="348" customWidth="1"/>
    <col min="22" max="22" width="5" style="348" bestFit="1" customWidth="1"/>
    <col min="23" max="23" width="7.5703125" style="348" customWidth="1"/>
    <col min="24" max="24" width="12.28515625" style="348" customWidth="1"/>
    <col min="25" max="25" width="6.5703125" style="348" bestFit="1" customWidth="1"/>
    <col min="26" max="26" width="6" style="348" customWidth="1"/>
    <col min="27" max="16384" width="8.5703125" style="344"/>
  </cols>
  <sheetData>
    <row r="1" spans="1:13" s="319" customFormat="1" ht="10.5" x14ac:dyDescent="0.2">
      <c r="A1" s="463"/>
      <c r="B1" s="464" t="s">
        <v>1590</v>
      </c>
      <c r="C1" s="464" t="s">
        <v>1591</v>
      </c>
      <c r="D1" s="464" t="s">
        <v>1592</v>
      </c>
      <c r="E1" s="464" t="s">
        <v>1593</v>
      </c>
      <c r="F1" s="464" t="s">
        <v>1594</v>
      </c>
      <c r="G1" s="464" t="s">
        <v>1595</v>
      </c>
      <c r="H1" s="464" t="s">
        <v>1596</v>
      </c>
      <c r="I1" s="464" t="s">
        <v>1597</v>
      </c>
      <c r="J1" s="464" t="s">
        <v>1598</v>
      </c>
      <c r="K1" s="464" t="s">
        <v>1599</v>
      </c>
      <c r="L1" s="464" t="s">
        <v>1600</v>
      </c>
      <c r="M1" s="464" t="s">
        <v>1601</v>
      </c>
    </row>
    <row r="2" spans="1:13" s="321" customFormat="1" ht="10.5" x14ac:dyDescent="0.2">
      <c r="A2" s="513" t="s">
        <v>89</v>
      </c>
      <c r="B2" s="465"/>
      <c r="C2" s="465"/>
      <c r="D2" s="465"/>
      <c r="E2" s="465"/>
      <c r="F2" s="466" t="s">
        <v>883</v>
      </c>
      <c r="G2" s="466" t="s">
        <v>883</v>
      </c>
      <c r="H2" s="465"/>
      <c r="I2" s="466" t="s">
        <v>883</v>
      </c>
      <c r="J2" s="466" t="s">
        <v>883</v>
      </c>
      <c r="K2" s="466" t="s">
        <v>883</v>
      </c>
      <c r="L2" s="467"/>
      <c r="M2" s="465"/>
    </row>
    <row r="3" spans="1:13" s="321" customFormat="1" ht="10.5" x14ac:dyDescent="0.2">
      <c r="A3" s="513"/>
      <c r="B3" s="465"/>
      <c r="C3" s="465"/>
      <c r="D3" s="465"/>
      <c r="E3" s="465"/>
      <c r="F3" s="468" t="s">
        <v>3369</v>
      </c>
      <c r="G3" s="468" t="s">
        <v>3370</v>
      </c>
      <c r="H3" s="465"/>
      <c r="I3" s="468" t="s">
        <v>3371</v>
      </c>
      <c r="J3" s="468" t="s">
        <v>3372</v>
      </c>
      <c r="K3" s="468" t="s">
        <v>3373</v>
      </c>
      <c r="L3" s="469"/>
      <c r="M3" s="465"/>
    </row>
    <row r="4" spans="1:13" s="473" customFormat="1" ht="18.75" customHeight="1" x14ac:dyDescent="0.2">
      <c r="A4" s="513"/>
      <c r="B4" s="470"/>
      <c r="C4" s="470"/>
      <c r="D4" s="470"/>
      <c r="E4" s="470"/>
      <c r="F4" s="471" t="s">
        <v>54</v>
      </c>
      <c r="G4" s="471" t="s">
        <v>54</v>
      </c>
      <c r="H4" s="470"/>
      <c r="I4" s="471" t="s">
        <v>54</v>
      </c>
      <c r="J4" s="471" t="s">
        <v>54</v>
      </c>
      <c r="K4" s="471" t="s">
        <v>54</v>
      </c>
      <c r="L4" s="472"/>
      <c r="M4" s="470"/>
    </row>
    <row r="5" spans="1:13" s="321" customFormat="1" ht="10.5" x14ac:dyDescent="0.2">
      <c r="A5" s="513" t="s">
        <v>90</v>
      </c>
      <c r="B5" s="474"/>
      <c r="C5" s="474"/>
      <c r="D5" s="474"/>
      <c r="E5" s="474"/>
      <c r="F5" s="475"/>
      <c r="G5" s="475"/>
      <c r="H5" s="476"/>
      <c r="I5" s="475"/>
      <c r="J5" s="475"/>
      <c r="K5" s="475"/>
      <c r="L5" s="477"/>
      <c r="M5" s="476"/>
    </row>
    <row r="6" spans="1:13" s="321" customFormat="1" ht="10.5" x14ac:dyDescent="0.2">
      <c r="A6" s="513" t="s">
        <v>90</v>
      </c>
      <c r="B6" s="478" t="s">
        <v>883</v>
      </c>
      <c r="C6" s="479" t="s">
        <v>987</v>
      </c>
      <c r="D6" s="478" t="s">
        <v>883</v>
      </c>
      <c r="E6" s="479" t="s">
        <v>987</v>
      </c>
      <c r="F6" s="480" t="s">
        <v>987</v>
      </c>
      <c r="G6" s="480" t="s">
        <v>987</v>
      </c>
      <c r="H6" s="465"/>
      <c r="I6" s="480" t="s">
        <v>987</v>
      </c>
      <c r="J6" s="480" t="s">
        <v>987</v>
      </c>
      <c r="K6" s="480" t="s">
        <v>987</v>
      </c>
      <c r="L6" s="467"/>
      <c r="M6" s="465"/>
    </row>
    <row r="7" spans="1:13" s="329" customFormat="1" ht="12.75" x14ac:dyDescent="0.2">
      <c r="A7" s="513"/>
      <c r="B7" s="468" t="s">
        <v>2918</v>
      </c>
      <c r="C7" s="468" t="s">
        <v>2918</v>
      </c>
      <c r="D7" s="468" t="s">
        <v>3353</v>
      </c>
      <c r="E7" s="468" t="s">
        <v>3353</v>
      </c>
      <c r="F7" s="468" t="s">
        <v>3369</v>
      </c>
      <c r="G7" s="468" t="s">
        <v>3370</v>
      </c>
      <c r="H7" s="465"/>
      <c r="I7" s="468" t="s">
        <v>3371</v>
      </c>
      <c r="J7" s="468" t="s">
        <v>3372</v>
      </c>
      <c r="K7" s="468" t="s">
        <v>3373</v>
      </c>
      <c r="L7" s="469"/>
      <c r="M7" s="465"/>
    </row>
    <row r="8" spans="1:13" s="473" customFormat="1" ht="18.75" customHeight="1" x14ac:dyDescent="0.2">
      <c r="A8" s="513" t="s">
        <v>91</v>
      </c>
      <c r="B8" s="471" t="s">
        <v>54</v>
      </c>
      <c r="C8" s="471" t="s">
        <v>3374</v>
      </c>
      <c r="D8" s="471" t="s">
        <v>54</v>
      </c>
      <c r="E8" s="471" t="s">
        <v>3374</v>
      </c>
      <c r="F8" s="471" t="s">
        <v>3374</v>
      </c>
      <c r="G8" s="471" t="s">
        <v>3374</v>
      </c>
      <c r="H8" s="470"/>
      <c r="I8" s="471" t="s">
        <v>3375</v>
      </c>
      <c r="J8" s="471" t="s">
        <v>3375</v>
      </c>
      <c r="K8" s="471" t="s">
        <v>3376</v>
      </c>
      <c r="L8" s="472"/>
      <c r="M8" s="481"/>
    </row>
    <row r="9" spans="1:13" s="321" customFormat="1" ht="10.5" x14ac:dyDescent="0.2">
      <c r="A9" s="513"/>
      <c r="B9" s="475"/>
      <c r="C9" s="475"/>
      <c r="D9" s="475"/>
      <c r="E9" s="475"/>
      <c r="F9" s="475"/>
      <c r="G9" s="475"/>
      <c r="H9" s="476"/>
      <c r="I9" s="475"/>
      <c r="J9" s="475"/>
      <c r="K9" s="475"/>
      <c r="L9" s="477"/>
      <c r="M9" s="482"/>
    </row>
    <row r="10" spans="1:13" s="321" customFormat="1" ht="10.5" x14ac:dyDescent="0.2">
      <c r="A10" s="513" t="s">
        <v>91</v>
      </c>
      <c r="B10" s="478" t="s">
        <v>883</v>
      </c>
      <c r="C10" s="479" t="s">
        <v>987</v>
      </c>
      <c r="D10" s="478" t="s">
        <v>883</v>
      </c>
      <c r="E10" s="479" t="s">
        <v>987</v>
      </c>
      <c r="F10" s="480" t="s">
        <v>987</v>
      </c>
      <c r="G10" s="480" t="s">
        <v>987</v>
      </c>
      <c r="H10" s="465"/>
      <c r="I10" s="480" t="s">
        <v>987</v>
      </c>
      <c r="J10" s="480" t="s">
        <v>987</v>
      </c>
      <c r="K10" s="480" t="s">
        <v>987</v>
      </c>
      <c r="L10" s="467"/>
      <c r="M10" s="483"/>
    </row>
    <row r="11" spans="1:13" s="329" customFormat="1" ht="12.75" x14ac:dyDescent="0.2">
      <c r="A11" s="513" t="s">
        <v>92</v>
      </c>
      <c r="B11" s="468" t="s">
        <v>3377</v>
      </c>
      <c r="C11" s="468" t="s">
        <v>3377</v>
      </c>
      <c r="D11" s="468" t="s">
        <v>3360</v>
      </c>
      <c r="E11" s="468" t="s">
        <v>3360</v>
      </c>
      <c r="F11" s="468" t="s">
        <v>3369</v>
      </c>
      <c r="G11" s="468" t="s">
        <v>3370</v>
      </c>
      <c r="H11" s="467"/>
      <c r="I11" s="468" t="s">
        <v>3371</v>
      </c>
      <c r="J11" s="468" t="s">
        <v>3372</v>
      </c>
      <c r="K11" s="468" t="s">
        <v>3373</v>
      </c>
      <c r="L11" s="469"/>
      <c r="M11" s="469"/>
    </row>
    <row r="12" spans="1:13" s="473" customFormat="1" ht="18.75" customHeight="1" x14ac:dyDescent="0.2">
      <c r="A12" s="513"/>
      <c r="B12" s="471" t="s">
        <v>54</v>
      </c>
      <c r="C12" s="471" t="s">
        <v>3378</v>
      </c>
      <c r="D12" s="471" t="s">
        <v>54</v>
      </c>
      <c r="E12" s="471" t="s">
        <v>3378</v>
      </c>
      <c r="F12" s="471" t="s">
        <v>3378</v>
      </c>
      <c r="G12" s="471" t="s">
        <v>3378</v>
      </c>
      <c r="H12" s="484"/>
      <c r="I12" s="471" t="s">
        <v>3379</v>
      </c>
      <c r="J12" s="471" t="s">
        <v>3379</v>
      </c>
      <c r="K12" s="471" t="s">
        <v>3380</v>
      </c>
      <c r="L12" s="472"/>
      <c r="M12" s="472"/>
    </row>
    <row r="13" spans="1:13" s="321" customFormat="1" ht="10.5" x14ac:dyDescent="0.2">
      <c r="A13" s="513"/>
      <c r="B13" s="475"/>
      <c r="C13" s="475"/>
      <c r="D13" s="475"/>
      <c r="E13" s="475"/>
      <c r="F13" s="475"/>
      <c r="G13" s="475"/>
      <c r="H13" s="477"/>
      <c r="I13" s="475"/>
      <c r="J13" s="475"/>
      <c r="K13" s="475"/>
      <c r="L13" s="477"/>
      <c r="M13" s="477"/>
    </row>
    <row r="14" spans="1:13" s="321" customFormat="1" ht="10.5" x14ac:dyDescent="0.2">
      <c r="A14" s="513" t="s">
        <v>92</v>
      </c>
      <c r="B14" s="466" t="s">
        <v>883</v>
      </c>
      <c r="C14" s="480" t="s">
        <v>987</v>
      </c>
      <c r="D14" s="466" t="s">
        <v>883</v>
      </c>
      <c r="E14" s="480" t="s">
        <v>987</v>
      </c>
      <c r="F14" s="480" t="s">
        <v>987</v>
      </c>
      <c r="G14" s="480" t="s">
        <v>987</v>
      </c>
      <c r="H14" s="467"/>
      <c r="I14" s="480" t="s">
        <v>987</v>
      </c>
      <c r="J14" s="480" t="s">
        <v>987</v>
      </c>
      <c r="K14" s="480" t="s">
        <v>987</v>
      </c>
      <c r="L14" s="467"/>
      <c r="M14" s="467"/>
    </row>
    <row r="15" spans="1:13" s="329" customFormat="1" ht="12.75" x14ac:dyDescent="0.2">
      <c r="A15" s="513"/>
      <c r="B15" s="468" t="s">
        <v>3381</v>
      </c>
      <c r="C15" s="468" t="s">
        <v>3381</v>
      </c>
      <c r="D15" s="468" t="s">
        <v>3362</v>
      </c>
      <c r="E15" s="468" t="s">
        <v>3362</v>
      </c>
      <c r="F15" s="468" t="s">
        <v>3369</v>
      </c>
      <c r="G15" s="468" t="s">
        <v>3370</v>
      </c>
      <c r="H15" s="469"/>
      <c r="I15" s="468" t="s">
        <v>3371</v>
      </c>
      <c r="J15" s="468" t="s">
        <v>3372</v>
      </c>
      <c r="K15" s="468" t="s">
        <v>3373</v>
      </c>
      <c r="L15" s="469"/>
      <c r="M15" s="469"/>
    </row>
    <row r="16" spans="1:13" s="473" customFormat="1" ht="18.75" customHeight="1" x14ac:dyDescent="0.2">
      <c r="A16" s="513"/>
      <c r="B16" s="471" t="s">
        <v>54</v>
      </c>
      <c r="C16" s="471" t="s">
        <v>3382</v>
      </c>
      <c r="D16" s="471" t="s">
        <v>54</v>
      </c>
      <c r="E16" s="471" t="s">
        <v>3382</v>
      </c>
      <c r="F16" s="471" t="s">
        <v>3382</v>
      </c>
      <c r="G16" s="471" t="s">
        <v>3382</v>
      </c>
      <c r="H16" s="472"/>
      <c r="I16" s="471" t="s">
        <v>3383</v>
      </c>
      <c r="J16" s="471" t="s">
        <v>3383</v>
      </c>
      <c r="K16" s="471" t="s">
        <v>3384</v>
      </c>
      <c r="L16" s="472"/>
      <c r="M16" s="472"/>
    </row>
    <row r="17" spans="1:13" s="321" customFormat="1" ht="10.5" x14ac:dyDescent="0.2">
      <c r="A17" s="513" t="s">
        <v>94</v>
      </c>
      <c r="B17" s="475"/>
      <c r="C17" s="475"/>
      <c r="D17" s="475"/>
      <c r="E17" s="475"/>
      <c r="F17" s="475"/>
      <c r="G17" s="475"/>
      <c r="H17" s="477"/>
      <c r="I17" s="475"/>
      <c r="J17" s="475"/>
      <c r="K17" s="475"/>
      <c r="L17" s="477"/>
      <c r="M17" s="477"/>
    </row>
    <row r="18" spans="1:13" s="321" customFormat="1" ht="10.5" x14ac:dyDescent="0.2">
      <c r="A18" s="513" t="s">
        <v>93</v>
      </c>
      <c r="B18" s="478" t="s">
        <v>883</v>
      </c>
      <c r="C18" s="479" t="s">
        <v>987</v>
      </c>
      <c r="D18" s="478" t="s">
        <v>883</v>
      </c>
      <c r="E18" s="479" t="s">
        <v>987</v>
      </c>
      <c r="F18" s="479" t="s">
        <v>987</v>
      </c>
      <c r="G18" s="479" t="s">
        <v>987</v>
      </c>
      <c r="H18" s="469"/>
      <c r="I18" s="479" t="s">
        <v>987</v>
      </c>
      <c r="J18" s="479" t="s">
        <v>987</v>
      </c>
      <c r="K18" s="479" t="s">
        <v>987</v>
      </c>
      <c r="L18" s="483"/>
      <c r="M18" s="469"/>
    </row>
    <row r="19" spans="1:13" s="329" customFormat="1" ht="12.75" x14ac:dyDescent="0.2">
      <c r="A19" s="513"/>
      <c r="B19" s="468" t="s">
        <v>3385</v>
      </c>
      <c r="C19" s="468" t="s">
        <v>3385</v>
      </c>
      <c r="D19" s="468" t="s">
        <v>3366</v>
      </c>
      <c r="E19" s="468" t="s">
        <v>3366</v>
      </c>
      <c r="F19" s="468" t="s">
        <v>3369</v>
      </c>
      <c r="G19" s="468" t="s">
        <v>3370</v>
      </c>
      <c r="H19" s="485"/>
      <c r="I19" s="468" t="s">
        <v>3371</v>
      </c>
      <c r="J19" s="468" t="s">
        <v>3372</v>
      </c>
      <c r="K19" s="468" t="s">
        <v>3373</v>
      </c>
      <c r="L19" s="469"/>
      <c r="M19" s="485"/>
    </row>
    <row r="20" spans="1:13" s="473" customFormat="1" ht="18.75" customHeight="1" x14ac:dyDescent="0.2">
      <c r="A20" s="513" t="s">
        <v>95</v>
      </c>
      <c r="B20" s="471" t="s">
        <v>54</v>
      </c>
      <c r="C20" s="471" t="s">
        <v>3386</v>
      </c>
      <c r="D20" s="471" t="s">
        <v>54</v>
      </c>
      <c r="E20" s="471" t="s">
        <v>3386</v>
      </c>
      <c r="F20" s="471" t="s">
        <v>3386</v>
      </c>
      <c r="G20" s="471" t="s">
        <v>3386</v>
      </c>
      <c r="H20" s="481"/>
      <c r="I20" s="471" t="s">
        <v>3387</v>
      </c>
      <c r="J20" s="471" t="s">
        <v>3387</v>
      </c>
      <c r="K20" s="471" t="s">
        <v>3388</v>
      </c>
      <c r="L20" s="472"/>
      <c r="M20" s="481"/>
    </row>
    <row r="21" spans="1:13" s="321" customFormat="1" ht="10.5" x14ac:dyDescent="0.2">
      <c r="A21" s="513"/>
      <c r="B21" s="475"/>
      <c r="C21" s="475"/>
      <c r="D21" s="475"/>
      <c r="E21" s="475"/>
      <c r="F21" s="475"/>
      <c r="G21" s="475"/>
      <c r="H21" s="482"/>
      <c r="I21" s="475"/>
      <c r="J21" s="475"/>
      <c r="K21" s="475"/>
      <c r="L21" s="477"/>
      <c r="M21" s="482"/>
    </row>
    <row r="22" spans="1:13" s="321" customFormat="1" ht="10.5" x14ac:dyDescent="0.2">
      <c r="A22" s="513" t="s">
        <v>94</v>
      </c>
      <c r="B22" s="467"/>
      <c r="C22" s="483"/>
      <c r="D22" s="483"/>
      <c r="E22" s="483"/>
      <c r="F22" s="483"/>
      <c r="G22" s="479" t="s">
        <v>987</v>
      </c>
      <c r="H22" s="483"/>
      <c r="I22" s="467"/>
      <c r="J22" s="467"/>
      <c r="K22" s="467"/>
      <c r="L22" s="467"/>
      <c r="M22" s="483"/>
    </row>
    <row r="23" spans="1:13" s="329" customFormat="1" ht="12.75" x14ac:dyDescent="0.2">
      <c r="A23" s="513" t="s">
        <v>96</v>
      </c>
      <c r="B23" s="469"/>
      <c r="C23" s="469"/>
      <c r="D23" s="469"/>
      <c r="E23" s="469"/>
      <c r="F23" s="469"/>
      <c r="G23" s="468" t="s">
        <v>3370</v>
      </c>
      <c r="H23" s="469"/>
      <c r="I23" s="469"/>
      <c r="J23" s="469"/>
      <c r="K23" s="469"/>
      <c r="L23" s="469"/>
      <c r="M23" s="469"/>
    </row>
    <row r="24" spans="1:13" s="473" customFormat="1" ht="18.75" customHeight="1" x14ac:dyDescent="0.2">
      <c r="A24" s="513"/>
      <c r="B24" s="472"/>
      <c r="C24" s="472"/>
      <c r="D24" s="472"/>
      <c r="E24" s="472"/>
      <c r="F24" s="472"/>
      <c r="G24" s="471" t="s">
        <v>3379</v>
      </c>
      <c r="H24" s="472"/>
      <c r="I24" s="472"/>
      <c r="J24" s="472"/>
      <c r="K24" s="472"/>
      <c r="L24" s="472"/>
      <c r="M24" s="472"/>
    </row>
    <row r="25" spans="1:13" s="321" customFormat="1" ht="10.5" x14ac:dyDescent="0.2">
      <c r="A25" s="513"/>
      <c r="B25" s="477"/>
      <c r="C25" s="477"/>
      <c r="D25" s="477"/>
      <c r="E25" s="477"/>
      <c r="F25" s="477"/>
      <c r="G25" s="475"/>
      <c r="H25" s="477"/>
      <c r="I25" s="477"/>
      <c r="J25" s="477"/>
      <c r="K25" s="477"/>
      <c r="L25" s="477"/>
      <c r="M25" s="477"/>
    </row>
    <row r="26" spans="1:13" s="321" customFormat="1" ht="10.5" x14ac:dyDescent="0.2">
      <c r="A26" s="513" t="s">
        <v>95</v>
      </c>
      <c r="B26" s="467"/>
      <c r="C26" s="467"/>
      <c r="D26" s="467"/>
      <c r="E26" s="467"/>
      <c r="F26" s="467"/>
      <c r="G26" s="480" t="s">
        <v>987</v>
      </c>
      <c r="H26" s="467"/>
      <c r="I26" s="467"/>
      <c r="J26" s="467"/>
      <c r="K26" s="467"/>
      <c r="L26" s="467"/>
      <c r="M26" s="467"/>
    </row>
    <row r="27" spans="1:13" s="329" customFormat="1" ht="12.75" x14ac:dyDescent="0.2">
      <c r="A27" s="513"/>
      <c r="B27" s="469"/>
      <c r="C27" s="469"/>
      <c r="D27" s="469"/>
      <c r="E27" s="469"/>
      <c r="F27" s="469"/>
      <c r="G27" s="468" t="s">
        <v>3370</v>
      </c>
      <c r="H27" s="469"/>
      <c r="I27" s="469"/>
      <c r="J27" s="469"/>
      <c r="K27" s="469"/>
      <c r="L27" s="469"/>
      <c r="M27" s="469"/>
    </row>
    <row r="28" spans="1:13" s="473" customFormat="1" ht="18.75" customHeight="1" x14ac:dyDescent="0.2">
      <c r="A28" s="513"/>
      <c r="B28" s="472"/>
      <c r="C28" s="472"/>
      <c r="D28" s="472"/>
      <c r="E28" s="472"/>
      <c r="F28" s="472"/>
      <c r="G28" s="471" t="s">
        <v>3380</v>
      </c>
      <c r="H28" s="472"/>
      <c r="I28" s="472"/>
      <c r="J28" s="472"/>
      <c r="K28" s="472"/>
      <c r="L28" s="472"/>
      <c r="M28" s="472"/>
    </row>
    <row r="29" spans="1:13" s="321" customFormat="1" ht="10.5" x14ac:dyDescent="0.2">
      <c r="A29" s="513"/>
      <c r="B29" s="477"/>
      <c r="C29" s="477"/>
      <c r="D29" s="477"/>
      <c r="E29" s="477"/>
      <c r="F29" s="477"/>
      <c r="G29" s="475"/>
      <c r="H29" s="477"/>
      <c r="I29" s="477"/>
      <c r="J29" s="477"/>
      <c r="K29" s="477"/>
      <c r="L29" s="477"/>
      <c r="M29" s="477"/>
    </row>
    <row r="30" spans="1:13" s="321" customFormat="1" ht="10.5" x14ac:dyDescent="0.2">
      <c r="A30" s="513" t="s">
        <v>96</v>
      </c>
      <c r="B30" s="467"/>
      <c r="C30" s="467"/>
      <c r="D30" s="467"/>
      <c r="E30" s="467"/>
      <c r="F30" s="465"/>
      <c r="G30" s="467"/>
      <c r="H30" s="465"/>
      <c r="I30" s="467"/>
      <c r="J30" s="467"/>
      <c r="K30" s="467"/>
      <c r="L30" s="467"/>
      <c r="M30" s="465"/>
    </row>
    <row r="31" spans="1:13" s="321" customFormat="1" ht="10.5" x14ac:dyDescent="0.2">
      <c r="A31" s="513"/>
      <c r="B31" s="469"/>
      <c r="C31" s="469"/>
      <c r="D31" s="469"/>
      <c r="E31" s="469"/>
      <c r="F31" s="465"/>
      <c r="G31" s="469"/>
      <c r="H31" s="465"/>
      <c r="I31" s="469"/>
      <c r="J31" s="469"/>
      <c r="K31" s="469"/>
      <c r="L31" s="469"/>
      <c r="M31" s="465"/>
    </row>
    <row r="32" spans="1:13" s="323" customFormat="1" ht="18.75" customHeight="1" x14ac:dyDescent="0.2">
      <c r="A32" s="513"/>
      <c r="B32" s="485"/>
      <c r="C32" s="485"/>
      <c r="D32" s="485"/>
      <c r="E32" s="485"/>
      <c r="F32" s="465"/>
      <c r="G32" s="485"/>
      <c r="H32" s="465"/>
      <c r="I32" s="485"/>
      <c r="J32" s="485"/>
      <c r="K32" s="485"/>
      <c r="L32" s="485"/>
      <c r="M32" s="465"/>
    </row>
    <row r="33" spans="1:32" s="321" customFormat="1" ht="10.5" x14ac:dyDescent="0.2">
      <c r="A33" s="513"/>
      <c r="B33" s="477"/>
      <c r="C33" s="477"/>
      <c r="D33" s="477"/>
      <c r="E33" s="477"/>
      <c r="F33" s="476"/>
      <c r="G33" s="477"/>
      <c r="H33" s="476"/>
      <c r="I33" s="477"/>
      <c r="J33" s="477"/>
      <c r="K33" s="477"/>
      <c r="L33" s="477"/>
      <c r="M33" s="476"/>
    </row>
    <row r="34" spans="1:32" s="122" customFormat="1" ht="13.5" thickBot="1" x14ac:dyDescent="0.25">
      <c r="A34" s="136"/>
      <c r="B34" s="338"/>
      <c r="C34" s="339"/>
      <c r="D34" s="339"/>
      <c r="E34" s="339"/>
      <c r="F34" s="339"/>
      <c r="G34" s="339"/>
      <c r="H34" s="339"/>
      <c r="I34" s="339"/>
      <c r="J34" s="339"/>
      <c r="K34" s="339"/>
      <c r="L34" s="339"/>
      <c r="M34" s="339"/>
      <c r="N34" s="340"/>
      <c r="O34" s="341"/>
      <c r="P34" s="341"/>
      <c r="Q34" s="341"/>
      <c r="R34" s="341"/>
      <c r="S34" s="341"/>
      <c r="T34" s="341"/>
      <c r="U34" s="341"/>
      <c r="V34" s="341"/>
      <c r="W34" s="341"/>
      <c r="X34" s="341"/>
      <c r="Y34" s="341"/>
      <c r="Z34" s="341"/>
    </row>
    <row r="35" spans="1:32" s="122" customFormat="1" ht="15" thickBot="1" x14ac:dyDescent="0.25">
      <c r="A35" s="136"/>
      <c r="B35" s="338"/>
      <c r="C35" s="338"/>
      <c r="D35" s="338"/>
      <c r="E35" s="338"/>
      <c r="F35" s="342"/>
      <c r="G35" s="342"/>
      <c r="H35" s="342"/>
      <c r="I35" s="338"/>
      <c r="J35" s="338"/>
      <c r="K35" s="338"/>
      <c r="L35" s="338"/>
      <c r="M35" s="338"/>
      <c r="N35" s="340"/>
      <c r="O35" s="343" t="s">
        <v>2918</v>
      </c>
      <c r="P35" s="141" t="s">
        <v>2914</v>
      </c>
      <c r="Q35" s="142"/>
      <c r="R35" s="143"/>
      <c r="S35" s="143"/>
      <c r="T35" s="144"/>
      <c r="U35" s="144"/>
      <c r="V35" s="144"/>
      <c r="W35" s="144"/>
      <c r="X35" s="140" t="str">
        <f>O35</f>
        <v>Nairo-S-CCH.dCB</v>
      </c>
      <c r="Y35" s="145"/>
      <c r="Z35" s="144"/>
      <c r="AE35" s="486" t="s">
        <v>2921</v>
      </c>
      <c r="AF35" s="122">
        <v>0</v>
      </c>
    </row>
    <row r="36" spans="1:32" ht="15.75" thickBot="1" x14ac:dyDescent="0.3">
      <c r="O36" s="137"/>
      <c r="P36" s="146" t="s">
        <v>289</v>
      </c>
      <c r="Q36" s="147">
        <v>25</v>
      </c>
      <c r="R36" s="146" t="s">
        <v>283</v>
      </c>
      <c r="S36" s="187" t="s">
        <v>1671</v>
      </c>
      <c r="T36" s="188"/>
      <c r="U36" s="149"/>
      <c r="V36" s="149"/>
      <c r="W36" s="150"/>
      <c r="X36" s="137"/>
      <c r="Y36" s="151"/>
      <c r="Z36" s="149"/>
      <c r="AE36" s="486" t="s">
        <v>2922</v>
      </c>
      <c r="AF36" s="344">
        <v>1</v>
      </c>
    </row>
    <row r="37" spans="1:32" s="122" customFormat="1" ht="16.5" thickTop="1" thickBot="1" x14ac:dyDescent="0.25">
      <c r="A37" s="136"/>
      <c r="B37" s="338"/>
      <c r="C37" s="338"/>
      <c r="D37" s="338"/>
      <c r="E37" s="338"/>
      <c r="F37" s="342"/>
      <c r="G37" s="342"/>
      <c r="H37" s="342"/>
      <c r="I37" s="338"/>
      <c r="J37" s="338"/>
      <c r="K37" s="338"/>
      <c r="L37" s="338"/>
      <c r="M37" s="338"/>
      <c r="N37" s="340"/>
      <c r="O37" s="152"/>
      <c r="P37" s="146" t="s">
        <v>2915</v>
      </c>
      <c r="Q37" s="153">
        <v>5</v>
      </c>
      <c r="R37" s="146" t="s">
        <v>283</v>
      </c>
      <c r="S37" s="149"/>
      <c r="T37" s="149"/>
      <c r="U37" s="154"/>
      <c r="V37" s="154"/>
      <c r="W37" s="155" t="str">
        <f>P43</f>
        <v>Nairo-S-CCH.dCBt</v>
      </c>
      <c r="X37" s="149"/>
      <c r="Y37" s="149"/>
      <c r="Z37" s="149"/>
      <c r="AE37" s="486" t="s">
        <v>2923</v>
      </c>
      <c r="AF37" s="122">
        <v>2</v>
      </c>
    </row>
    <row r="38" spans="1:32" s="122" customFormat="1" ht="14.25" thickTop="1" thickBot="1" x14ac:dyDescent="0.25">
      <c r="A38" s="136"/>
      <c r="B38" s="338"/>
      <c r="C38" s="338"/>
      <c r="D38" s="338"/>
      <c r="E38" s="338"/>
      <c r="F38" s="342"/>
      <c r="G38" s="342"/>
      <c r="H38" s="342"/>
      <c r="I38" s="338"/>
      <c r="J38" s="338"/>
      <c r="K38" s="338"/>
      <c r="L38" s="338"/>
      <c r="M38" s="338"/>
      <c r="N38" s="340"/>
      <c r="O38" s="152"/>
      <c r="P38" s="149"/>
      <c r="Q38" s="149"/>
      <c r="R38" s="149"/>
      <c r="S38" s="149"/>
      <c r="T38" s="149"/>
      <c r="U38" s="154"/>
      <c r="V38" s="156"/>
      <c r="W38" s="156"/>
      <c r="X38" s="157" t="s">
        <v>10</v>
      </c>
      <c r="Y38" s="156"/>
      <c r="Z38" s="156"/>
      <c r="AF38" s="122">
        <v>3</v>
      </c>
    </row>
    <row r="39" spans="1:32" s="122" customFormat="1" ht="14.25" thickTop="1" thickBot="1" x14ac:dyDescent="0.25">
      <c r="A39" s="136"/>
      <c r="B39" s="338"/>
      <c r="C39" s="338"/>
      <c r="D39" s="338"/>
      <c r="E39" s="338"/>
      <c r="F39" s="342"/>
      <c r="G39" s="342"/>
      <c r="H39" s="342"/>
      <c r="I39" s="338"/>
      <c r="J39" s="338"/>
      <c r="K39" s="338"/>
      <c r="L39" s="338"/>
      <c r="M39" s="338"/>
      <c r="N39" s="340"/>
      <c r="O39" s="152"/>
      <c r="P39" s="149"/>
      <c r="Q39" s="149"/>
      <c r="R39" s="149"/>
      <c r="S39" s="149"/>
      <c r="T39" s="149"/>
      <c r="U39" s="156"/>
      <c r="V39" s="156"/>
      <c r="W39" s="158"/>
      <c r="X39" s="345">
        <f>COUNTIF(B:M,O35)*1.08</f>
        <v>2.16</v>
      </c>
      <c r="Y39" s="149"/>
      <c r="Z39" s="149"/>
      <c r="AF39" s="122">
        <v>4</v>
      </c>
    </row>
    <row r="40" spans="1:32" s="122" customFormat="1" ht="24" customHeight="1" thickTop="1" thickBot="1" x14ac:dyDescent="0.25">
      <c r="A40" s="136"/>
      <c r="B40" s="338"/>
      <c r="C40" s="338"/>
      <c r="D40" s="338"/>
      <c r="E40" s="338"/>
      <c r="F40" s="342"/>
      <c r="G40" s="342"/>
      <c r="H40" s="342"/>
      <c r="I40" s="338"/>
      <c r="J40" s="338"/>
      <c r="K40" s="338"/>
      <c r="L40" s="338"/>
      <c r="M40" s="338"/>
      <c r="N40" s="340"/>
      <c r="O40" s="152"/>
      <c r="P40" s="149"/>
      <c r="Q40" s="506" t="s">
        <v>290</v>
      </c>
      <c r="R40" s="507"/>
      <c r="S40" s="506" t="s">
        <v>286</v>
      </c>
      <c r="T40" s="507"/>
      <c r="U40" s="508" t="s">
        <v>291</v>
      </c>
      <c r="V40" s="509"/>
      <c r="W40" s="159" t="s">
        <v>292</v>
      </c>
      <c r="X40" s="160" t="s">
        <v>293</v>
      </c>
      <c r="Y40" s="503" t="s">
        <v>181</v>
      </c>
      <c r="Z40" s="504"/>
      <c r="AE40" s="486" t="s">
        <v>2924</v>
      </c>
      <c r="AF40" s="122">
        <v>5</v>
      </c>
    </row>
    <row r="41" spans="1:32" s="122" customFormat="1" ht="16.5" thickTop="1" thickBot="1" x14ac:dyDescent="0.3">
      <c r="A41" s="136"/>
      <c r="B41" s="338"/>
      <c r="C41" s="338"/>
      <c r="D41" s="338"/>
      <c r="E41" s="338"/>
      <c r="F41" s="342"/>
      <c r="G41" s="342"/>
      <c r="H41" s="342"/>
      <c r="I41" s="338"/>
      <c r="J41" s="338"/>
      <c r="K41" s="338"/>
      <c r="L41" s="338"/>
      <c r="M41" s="338"/>
      <c r="N41" s="340"/>
      <c r="O41" s="152"/>
      <c r="P41" s="187" t="s">
        <v>1672</v>
      </c>
      <c r="Q41" s="161">
        <v>2</v>
      </c>
      <c r="R41" s="162" t="s">
        <v>58</v>
      </c>
      <c r="S41" s="161">
        <v>1</v>
      </c>
      <c r="T41" s="162" t="s">
        <v>58</v>
      </c>
      <c r="U41" s="163">
        <f>S41*Q36</f>
        <v>25</v>
      </c>
      <c r="V41" s="164" t="s">
        <v>63</v>
      </c>
      <c r="W41" s="165">
        <f>U41/Q41</f>
        <v>12.5</v>
      </c>
      <c r="X41" s="190">
        <f>X39*W41</f>
        <v>27</v>
      </c>
      <c r="Y41" s="167">
        <f>U41*X39</f>
        <v>54</v>
      </c>
      <c r="Z41" s="164" t="s">
        <v>63</v>
      </c>
      <c r="AE41" s="486" t="s">
        <v>2925</v>
      </c>
      <c r="AF41" s="122">
        <v>6</v>
      </c>
    </row>
    <row r="42" spans="1:32" s="122" customFormat="1" ht="16.5" thickTop="1" thickBot="1" x14ac:dyDescent="0.3">
      <c r="A42" s="136"/>
      <c r="B42" s="338"/>
      <c r="C42" s="338"/>
      <c r="D42" s="338"/>
      <c r="E42" s="338"/>
      <c r="F42" s="342"/>
      <c r="G42" s="342"/>
      <c r="H42" s="342"/>
      <c r="I42" s="338"/>
      <c r="J42" s="338"/>
      <c r="K42" s="338"/>
      <c r="L42" s="338"/>
      <c r="M42" s="338"/>
      <c r="N42" s="340"/>
      <c r="O42" s="152"/>
      <c r="P42" s="168" t="s">
        <v>68</v>
      </c>
      <c r="Q42" s="161">
        <v>100</v>
      </c>
      <c r="R42" s="162" t="s">
        <v>58</v>
      </c>
      <c r="S42" s="161">
        <v>1</v>
      </c>
      <c r="T42" s="162" t="s">
        <v>58</v>
      </c>
      <c r="U42" s="169">
        <f>S42*Q36</f>
        <v>25</v>
      </c>
      <c r="V42" s="170" t="s">
        <v>63</v>
      </c>
      <c r="W42" s="171">
        <f>U42/Q42</f>
        <v>0.25</v>
      </c>
      <c r="X42" s="166">
        <f>X39*W42</f>
        <v>0.54</v>
      </c>
      <c r="Y42" s="172">
        <f>U42*X39</f>
        <v>54</v>
      </c>
      <c r="Z42" s="170" t="s">
        <v>63</v>
      </c>
    </row>
    <row r="43" spans="1:32" s="122" customFormat="1" ht="17.25" thickTop="1" thickBot="1" x14ac:dyDescent="0.3">
      <c r="A43" s="136"/>
      <c r="B43" s="338"/>
      <c r="C43" s="338"/>
      <c r="D43" s="338"/>
      <c r="E43" s="338"/>
      <c r="F43" s="342"/>
      <c r="G43" s="342"/>
      <c r="H43" s="342"/>
      <c r="I43" s="338"/>
      <c r="J43" s="338"/>
      <c r="K43" s="338"/>
      <c r="L43" s="338"/>
      <c r="M43" s="338"/>
      <c r="N43" s="340"/>
      <c r="O43" s="346">
        <v>240</v>
      </c>
      <c r="P43" s="347" t="s">
        <v>2900</v>
      </c>
      <c r="Q43" s="153">
        <v>10</v>
      </c>
      <c r="R43" s="175" t="s">
        <v>63</v>
      </c>
      <c r="S43" s="161">
        <v>1</v>
      </c>
      <c r="T43" s="162" t="s">
        <v>58</v>
      </c>
      <c r="U43" s="169">
        <f>S43*Q36</f>
        <v>25</v>
      </c>
      <c r="V43" s="170" t="s">
        <v>63</v>
      </c>
      <c r="W43" s="171">
        <f>U43/Q43</f>
        <v>2.5</v>
      </c>
      <c r="X43" s="166">
        <f>X39*W43</f>
        <v>5.4</v>
      </c>
      <c r="Y43" s="172">
        <f>U43*X39</f>
        <v>54</v>
      </c>
      <c r="Z43" s="170" t="s">
        <v>63</v>
      </c>
    </row>
    <row r="44" spans="1:32" s="122" customFormat="1" ht="16.5" thickTop="1" thickBot="1" x14ac:dyDescent="0.3">
      <c r="A44" s="136"/>
      <c r="B44" s="338"/>
      <c r="C44" s="338"/>
      <c r="D44" s="338"/>
      <c r="E44" s="338"/>
      <c r="F44" s="342"/>
      <c r="G44" s="342"/>
      <c r="H44" s="342"/>
      <c r="I44" s="338"/>
      <c r="J44" s="338"/>
      <c r="K44" s="338"/>
      <c r="L44" s="338"/>
      <c r="M44" s="338"/>
      <c r="N44" s="340"/>
      <c r="O44" s="176"/>
      <c r="P44" s="177"/>
      <c r="Q44" s="161">
        <v>12.5</v>
      </c>
      <c r="R44" s="162" t="s">
        <v>58</v>
      </c>
      <c r="S44" s="161">
        <v>0</v>
      </c>
      <c r="T44" s="162" t="s">
        <v>58</v>
      </c>
      <c r="U44" s="178">
        <f>S44*Q36</f>
        <v>0</v>
      </c>
      <c r="V44" s="179" t="s">
        <v>63</v>
      </c>
      <c r="W44" s="180">
        <f>U44/Q44</f>
        <v>0</v>
      </c>
      <c r="X44" s="166">
        <f>X39*W44</f>
        <v>0</v>
      </c>
      <c r="Y44" s="181">
        <f>U44*X39</f>
        <v>0</v>
      </c>
      <c r="Z44" s="179" t="s">
        <v>63</v>
      </c>
    </row>
    <row r="45" spans="1:32" s="122" customFormat="1" ht="16.5" thickTop="1" x14ac:dyDescent="0.3">
      <c r="A45" s="136"/>
      <c r="B45" s="338"/>
      <c r="C45" s="338"/>
      <c r="D45" s="338"/>
      <c r="E45" s="338"/>
      <c r="F45" s="342"/>
      <c r="G45" s="342"/>
      <c r="H45" s="342"/>
      <c r="I45" s="338"/>
      <c r="J45" s="338"/>
      <c r="K45" s="338"/>
      <c r="L45" s="338"/>
      <c r="M45" s="338"/>
      <c r="N45" s="340"/>
      <c r="O45" s="152"/>
      <c r="P45" s="168" t="s">
        <v>591</v>
      </c>
      <c r="Q45" s="149"/>
      <c r="R45" s="156"/>
      <c r="S45" s="149"/>
      <c r="T45" s="156"/>
      <c r="U45" s="165"/>
      <c r="V45" s="182"/>
      <c r="W45" s="180">
        <f>Q36-SUM(W41:W44,Q37)</f>
        <v>4.75</v>
      </c>
      <c r="X45" s="183">
        <f>X39*W45</f>
        <v>10.260000000000002</v>
      </c>
      <c r="Y45" s="149"/>
      <c r="Z45" s="149"/>
      <c r="AE45" s="486" t="s">
        <v>2926</v>
      </c>
    </row>
    <row r="46" spans="1:32" s="122" customFormat="1" ht="4.5" customHeight="1" x14ac:dyDescent="0.2">
      <c r="A46" s="136"/>
      <c r="B46" s="338"/>
      <c r="C46" s="338"/>
      <c r="D46" s="338"/>
      <c r="E46" s="338"/>
      <c r="F46" s="342"/>
      <c r="G46" s="342"/>
      <c r="H46" s="342"/>
      <c r="I46" s="338"/>
      <c r="J46" s="338"/>
      <c r="K46" s="338"/>
      <c r="L46" s="338"/>
      <c r="M46" s="338"/>
      <c r="N46" s="340"/>
      <c r="O46" s="152"/>
      <c r="P46" s="149"/>
      <c r="Q46" s="149"/>
      <c r="R46" s="149"/>
      <c r="S46" s="149"/>
      <c r="T46" s="149"/>
      <c r="U46" s="165"/>
      <c r="V46" s="165"/>
      <c r="W46" s="165"/>
      <c r="X46" s="165"/>
      <c r="Y46" s="149"/>
      <c r="Z46" s="149"/>
    </row>
    <row r="47" spans="1:32" ht="12.75" x14ac:dyDescent="0.2">
      <c r="O47" s="152"/>
      <c r="P47" s="184" t="s">
        <v>2916</v>
      </c>
      <c r="Q47" s="185"/>
      <c r="R47" s="185"/>
      <c r="S47" s="185"/>
      <c r="T47" s="185"/>
      <c r="U47" s="185"/>
      <c r="V47" s="185"/>
      <c r="W47" s="184">
        <f>SUM(W41:W45)</f>
        <v>20</v>
      </c>
      <c r="X47" s="184">
        <f>SUM(X41:X45)</f>
        <v>43.2</v>
      </c>
      <c r="Y47" s="186"/>
      <c r="Z47" s="186"/>
    </row>
    <row r="49" spans="1:26" ht="18.75" customHeight="1" thickBot="1" x14ac:dyDescent="0.25"/>
    <row r="50" spans="1:26" s="122" customFormat="1" ht="15" thickBot="1" x14ac:dyDescent="0.25">
      <c r="A50" s="136"/>
      <c r="B50" s="338"/>
      <c r="C50" s="338"/>
      <c r="D50" s="338"/>
      <c r="E50" s="338"/>
      <c r="F50" s="342"/>
      <c r="G50" s="342"/>
      <c r="H50" s="342"/>
      <c r="I50" s="338"/>
      <c r="J50" s="338"/>
      <c r="K50" s="338"/>
      <c r="L50" s="338"/>
      <c r="M50" s="338"/>
      <c r="N50" s="340"/>
      <c r="O50" s="343" t="s">
        <v>3353</v>
      </c>
      <c r="P50" s="141" t="s">
        <v>2914</v>
      </c>
      <c r="Q50" s="142"/>
      <c r="R50" s="143"/>
      <c r="S50" s="143"/>
      <c r="T50" s="144"/>
      <c r="U50" s="144"/>
      <c r="V50" s="144"/>
      <c r="W50" s="144"/>
      <c r="X50" s="140" t="str">
        <f>O50</f>
        <v>Nairo-S-CCH.FAM</v>
      </c>
      <c r="Y50" s="145"/>
      <c r="Z50" s="144"/>
    </row>
    <row r="51" spans="1:26" ht="15.75" thickBot="1" x14ac:dyDescent="0.3">
      <c r="O51" s="137"/>
      <c r="P51" s="146" t="s">
        <v>289</v>
      </c>
      <c r="Q51" s="147">
        <v>25</v>
      </c>
      <c r="R51" s="146" t="s">
        <v>283</v>
      </c>
      <c r="S51" s="148" t="s">
        <v>346</v>
      </c>
      <c r="T51" s="149"/>
      <c r="U51" s="149"/>
      <c r="V51" s="149"/>
      <c r="W51" s="150"/>
      <c r="X51" s="137"/>
      <c r="Y51" s="151"/>
      <c r="Z51" s="149"/>
    </row>
    <row r="52" spans="1:26" s="122" customFormat="1" ht="16.5" thickTop="1" thickBot="1" x14ac:dyDescent="0.25">
      <c r="A52" s="136"/>
      <c r="B52" s="338"/>
      <c r="C52" s="338"/>
      <c r="D52" s="338"/>
      <c r="E52" s="338"/>
      <c r="F52" s="342"/>
      <c r="G52" s="342"/>
      <c r="H52" s="342"/>
      <c r="I52" s="338"/>
      <c r="J52" s="338"/>
      <c r="K52" s="338"/>
      <c r="L52" s="338"/>
      <c r="M52" s="338"/>
      <c r="N52" s="340"/>
      <c r="O52" s="152"/>
      <c r="P52" s="146" t="s">
        <v>2915</v>
      </c>
      <c r="Q52" s="153">
        <v>5</v>
      </c>
      <c r="R52" s="146" t="s">
        <v>283</v>
      </c>
      <c r="S52" s="149"/>
      <c r="T52" s="149"/>
      <c r="U52" s="154"/>
      <c r="V52" s="154"/>
      <c r="W52" s="155" t="str">
        <f>P58</f>
        <v>Nairo-S-CCH.FAM</v>
      </c>
      <c r="X52" s="149"/>
      <c r="Y52" s="149"/>
      <c r="Z52" s="149"/>
    </row>
    <row r="53" spans="1:26" s="122" customFormat="1" ht="14.25" thickTop="1" thickBot="1" x14ac:dyDescent="0.25">
      <c r="A53" s="136"/>
      <c r="B53" s="338"/>
      <c r="C53" s="338"/>
      <c r="D53" s="338"/>
      <c r="E53" s="338"/>
      <c r="F53" s="342"/>
      <c r="G53" s="342"/>
      <c r="H53" s="342"/>
      <c r="I53" s="338"/>
      <c r="J53" s="338"/>
      <c r="K53" s="338"/>
      <c r="L53" s="338"/>
      <c r="M53" s="338"/>
      <c r="N53" s="340"/>
      <c r="O53" s="152"/>
      <c r="P53" s="149"/>
      <c r="Q53" s="149"/>
      <c r="R53" s="149"/>
      <c r="S53" s="149"/>
      <c r="T53" s="149"/>
      <c r="U53" s="154"/>
      <c r="V53" s="156"/>
      <c r="W53" s="156"/>
      <c r="X53" s="157" t="s">
        <v>10</v>
      </c>
      <c r="Y53" s="156"/>
      <c r="Z53" s="156"/>
    </row>
    <row r="54" spans="1:26" s="122" customFormat="1" ht="14.25" thickTop="1" thickBot="1" x14ac:dyDescent="0.25">
      <c r="A54" s="136"/>
      <c r="B54" s="338"/>
      <c r="C54" s="338"/>
      <c r="D54" s="338"/>
      <c r="E54" s="338"/>
      <c r="F54" s="342"/>
      <c r="G54" s="342"/>
      <c r="H54" s="342"/>
      <c r="I54" s="338"/>
      <c r="J54" s="338"/>
      <c r="K54" s="338"/>
      <c r="L54" s="338"/>
      <c r="M54" s="338"/>
      <c r="N54" s="340"/>
      <c r="O54" s="152"/>
      <c r="P54" s="149"/>
      <c r="Q54" s="149"/>
      <c r="R54" s="149"/>
      <c r="S54" s="149"/>
      <c r="T54" s="149"/>
      <c r="U54" s="156"/>
      <c r="V54" s="156"/>
      <c r="W54" s="158"/>
      <c r="X54" s="345">
        <f>COUNTIF(B:M,O50)*1.08</f>
        <v>2.16</v>
      </c>
      <c r="Y54" s="149"/>
      <c r="Z54" s="149"/>
    </row>
    <row r="55" spans="1:26" s="122" customFormat="1" ht="24" customHeight="1" thickTop="1" thickBot="1" x14ac:dyDescent="0.25">
      <c r="A55" s="136"/>
      <c r="B55" s="338"/>
      <c r="C55" s="338"/>
      <c r="D55" s="338"/>
      <c r="E55" s="338"/>
      <c r="F55" s="342"/>
      <c r="G55" s="342"/>
      <c r="H55" s="342"/>
      <c r="I55" s="338"/>
      <c r="J55" s="338"/>
      <c r="K55" s="338"/>
      <c r="L55" s="338"/>
      <c r="M55" s="338"/>
      <c r="N55" s="340"/>
      <c r="O55" s="152"/>
      <c r="P55" s="149"/>
      <c r="Q55" s="506" t="s">
        <v>290</v>
      </c>
      <c r="R55" s="507"/>
      <c r="S55" s="506" t="s">
        <v>286</v>
      </c>
      <c r="T55" s="507"/>
      <c r="U55" s="508" t="s">
        <v>291</v>
      </c>
      <c r="V55" s="509"/>
      <c r="W55" s="159" t="s">
        <v>292</v>
      </c>
      <c r="X55" s="160" t="s">
        <v>293</v>
      </c>
      <c r="Y55" s="503" t="s">
        <v>181</v>
      </c>
      <c r="Z55" s="504"/>
    </row>
    <row r="56" spans="1:26" s="122" customFormat="1" ht="16.5" thickTop="1" thickBot="1" x14ac:dyDescent="0.3">
      <c r="A56" s="136"/>
      <c r="B56" s="338"/>
      <c r="C56" s="338"/>
      <c r="D56" s="338"/>
      <c r="E56" s="338"/>
      <c r="F56" s="342"/>
      <c r="G56" s="342"/>
      <c r="H56" s="342"/>
      <c r="I56" s="338"/>
      <c r="J56" s="338"/>
      <c r="K56" s="338"/>
      <c r="L56" s="338"/>
      <c r="M56" s="338"/>
      <c r="N56" s="340"/>
      <c r="O56" s="152"/>
      <c r="P56" s="148" t="s">
        <v>67</v>
      </c>
      <c r="Q56" s="161">
        <v>2</v>
      </c>
      <c r="R56" s="162" t="s">
        <v>58</v>
      </c>
      <c r="S56" s="161">
        <v>1</v>
      </c>
      <c r="T56" s="162" t="s">
        <v>58</v>
      </c>
      <c r="U56" s="163">
        <f>S56*Q51</f>
        <v>25</v>
      </c>
      <c r="V56" s="164" t="s">
        <v>63</v>
      </c>
      <c r="W56" s="165">
        <f>U56/Q56</f>
        <v>12.5</v>
      </c>
      <c r="X56" s="190">
        <f>X54*W56</f>
        <v>27</v>
      </c>
      <c r="Y56" s="167">
        <f>U56*X54</f>
        <v>54</v>
      </c>
      <c r="Z56" s="164" t="s">
        <v>63</v>
      </c>
    </row>
    <row r="57" spans="1:26" s="122" customFormat="1" ht="16.5" thickTop="1" thickBot="1" x14ac:dyDescent="0.3">
      <c r="A57" s="136"/>
      <c r="B57" s="338"/>
      <c r="C57" s="338"/>
      <c r="D57" s="338"/>
      <c r="E57" s="338"/>
      <c r="F57" s="342"/>
      <c r="G57" s="342"/>
      <c r="H57" s="342"/>
      <c r="I57" s="338"/>
      <c r="J57" s="338"/>
      <c r="K57" s="338"/>
      <c r="L57" s="338"/>
      <c r="M57" s="338"/>
      <c r="N57" s="340"/>
      <c r="O57" s="152"/>
      <c r="P57" s="168" t="s">
        <v>68</v>
      </c>
      <c r="Q57" s="161">
        <v>100</v>
      </c>
      <c r="R57" s="162" t="s">
        <v>58</v>
      </c>
      <c r="S57" s="161">
        <v>1</v>
      </c>
      <c r="T57" s="162" t="s">
        <v>58</v>
      </c>
      <c r="U57" s="169">
        <f>S57*Q51</f>
        <v>25</v>
      </c>
      <c r="V57" s="170" t="s">
        <v>63</v>
      </c>
      <c r="W57" s="171">
        <f>U57/Q57</f>
        <v>0.25</v>
      </c>
      <c r="X57" s="166">
        <f>X54*W57</f>
        <v>0.54</v>
      </c>
      <c r="Y57" s="172">
        <f>U57*X54</f>
        <v>54</v>
      </c>
      <c r="Z57" s="170" t="s">
        <v>63</v>
      </c>
    </row>
    <row r="58" spans="1:26" s="122" customFormat="1" ht="17.25" thickTop="1" thickBot="1" x14ac:dyDescent="0.3">
      <c r="A58" s="136"/>
      <c r="B58" s="338"/>
      <c r="C58" s="338"/>
      <c r="D58" s="338"/>
      <c r="E58" s="338"/>
      <c r="F58" s="342"/>
      <c r="G58" s="342"/>
      <c r="H58" s="342"/>
      <c r="I58" s="338"/>
      <c r="J58" s="338"/>
      <c r="K58" s="338"/>
      <c r="L58" s="338"/>
      <c r="M58" s="338"/>
      <c r="N58" s="340"/>
      <c r="O58" s="346" t="s">
        <v>3354</v>
      </c>
      <c r="P58" s="347" t="s">
        <v>3353</v>
      </c>
      <c r="Q58" s="153">
        <v>10</v>
      </c>
      <c r="R58" s="175" t="s">
        <v>63</v>
      </c>
      <c r="S58" s="161">
        <v>1</v>
      </c>
      <c r="T58" s="162" t="s">
        <v>58</v>
      </c>
      <c r="U58" s="169">
        <f>S58*Q51</f>
        <v>25</v>
      </c>
      <c r="V58" s="170" t="s">
        <v>63</v>
      </c>
      <c r="W58" s="171">
        <f>U58/Q58</f>
        <v>2.5</v>
      </c>
      <c r="X58" s="166">
        <f>X54*W58</f>
        <v>5.4</v>
      </c>
      <c r="Y58" s="172">
        <f>U58*X54</f>
        <v>54</v>
      </c>
      <c r="Z58" s="170" t="s">
        <v>63</v>
      </c>
    </row>
    <row r="59" spans="1:26" s="122" customFormat="1" ht="16.5" thickTop="1" thickBot="1" x14ac:dyDescent="0.3">
      <c r="A59" s="136"/>
      <c r="B59" s="338"/>
      <c r="C59" s="338"/>
      <c r="D59" s="338"/>
      <c r="E59" s="338"/>
      <c r="F59" s="342"/>
      <c r="G59" s="342"/>
      <c r="H59" s="342"/>
      <c r="I59" s="338"/>
      <c r="J59" s="338"/>
      <c r="K59" s="338"/>
      <c r="L59" s="338"/>
      <c r="M59" s="338"/>
      <c r="N59" s="340"/>
      <c r="O59" s="176"/>
      <c r="P59" s="177"/>
      <c r="Q59" s="161">
        <v>12.5</v>
      </c>
      <c r="R59" s="162" t="s">
        <v>58</v>
      </c>
      <c r="S59" s="161">
        <v>0</v>
      </c>
      <c r="T59" s="162" t="s">
        <v>58</v>
      </c>
      <c r="U59" s="178">
        <f>S59*Q51</f>
        <v>0</v>
      </c>
      <c r="V59" s="179" t="s">
        <v>63</v>
      </c>
      <c r="W59" s="180">
        <f>U59/Q59</f>
        <v>0</v>
      </c>
      <c r="X59" s="166">
        <f>X54*W59</f>
        <v>0</v>
      </c>
      <c r="Y59" s="181">
        <f>U59*X54</f>
        <v>0</v>
      </c>
      <c r="Z59" s="179" t="s">
        <v>63</v>
      </c>
    </row>
    <row r="60" spans="1:26" s="122" customFormat="1" ht="16.5" thickTop="1" x14ac:dyDescent="0.3">
      <c r="A60" s="136"/>
      <c r="B60" s="338"/>
      <c r="C60" s="338"/>
      <c r="D60" s="338"/>
      <c r="E60" s="338"/>
      <c r="F60" s="342"/>
      <c r="G60" s="342"/>
      <c r="H60" s="342"/>
      <c r="I60" s="338"/>
      <c r="J60" s="338"/>
      <c r="K60" s="338"/>
      <c r="L60" s="338"/>
      <c r="M60" s="338"/>
      <c r="N60" s="340"/>
      <c r="O60" s="152"/>
      <c r="P60" s="168" t="s">
        <v>591</v>
      </c>
      <c r="Q60" s="149"/>
      <c r="R60" s="156"/>
      <c r="S60" s="149"/>
      <c r="T60" s="156"/>
      <c r="U60" s="165"/>
      <c r="V60" s="182"/>
      <c r="W60" s="180">
        <f>Q51-SUM(W56:W59,Q52)</f>
        <v>4.75</v>
      </c>
      <c r="X60" s="183">
        <f>X54*W60</f>
        <v>10.260000000000002</v>
      </c>
      <c r="Y60" s="149"/>
      <c r="Z60" s="149"/>
    </row>
    <row r="61" spans="1:26" s="122" customFormat="1" ht="4.5" customHeight="1" x14ac:dyDescent="0.2">
      <c r="A61" s="136"/>
      <c r="B61" s="338"/>
      <c r="C61" s="338"/>
      <c r="D61" s="338"/>
      <c r="E61" s="338"/>
      <c r="F61" s="342"/>
      <c r="G61" s="342"/>
      <c r="H61" s="342"/>
      <c r="I61" s="338"/>
      <c r="J61" s="338"/>
      <c r="K61" s="338"/>
      <c r="L61" s="338"/>
      <c r="M61" s="338"/>
      <c r="N61" s="340"/>
      <c r="O61" s="152"/>
      <c r="P61" s="149"/>
      <c r="Q61" s="149"/>
      <c r="R61" s="149"/>
      <c r="S61" s="149"/>
      <c r="T61" s="149"/>
      <c r="U61" s="165"/>
      <c r="V61" s="165"/>
      <c r="W61" s="165"/>
      <c r="X61" s="165"/>
      <c r="Y61" s="149"/>
      <c r="Z61" s="149"/>
    </row>
    <row r="62" spans="1:26" ht="12.75" x14ac:dyDescent="0.2">
      <c r="O62" s="152"/>
      <c r="P62" s="184" t="s">
        <v>2916</v>
      </c>
      <c r="Q62" s="185"/>
      <c r="R62" s="185"/>
      <c r="S62" s="185"/>
      <c r="T62" s="185"/>
      <c r="U62" s="185"/>
      <c r="V62" s="185"/>
      <c r="W62" s="184">
        <f>SUM(W56:W60)</f>
        <v>20</v>
      </c>
      <c r="X62" s="184">
        <f>SUM(X56:X60)</f>
        <v>43.2</v>
      </c>
      <c r="Y62" s="186"/>
      <c r="Z62" s="186"/>
    </row>
    <row r="64" spans="1:26" s="122" customFormat="1" ht="4.5" customHeight="1" thickBot="1" x14ac:dyDescent="0.25">
      <c r="A64" s="136"/>
      <c r="B64" s="338"/>
      <c r="C64" s="338"/>
      <c r="D64" s="338"/>
      <c r="E64" s="338"/>
      <c r="F64" s="342"/>
      <c r="G64" s="342"/>
      <c r="H64" s="342"/>
      <c r="I64" s="338"/>
      <c r="J64" s="338"/>
      <c r="K64" s="338"/>
      <c r="L64" s="338"/>
      <c r="M64" s="338"/>
      <c r="N64" s="340"/>
      <c r="O64" s="152"/>
      <c r="P64" s="149"/>
      <c r="Q64" s="149"/>
      <c r="R64" s="149"/>
      <c r="S64" s="149"/>
      <c r="T64" s="149"/>
      <c r="U64" s="165"/>
      <c r="V64" s="165"/>
      <c r="W64" s="165"/>
      <c r="X64" s="165"/>
      <c r="Y64" s="149"/>
      <c r="Z64" s="149"/>
    </row>
    <row r="65" spans="1:26" s="122" customFormat="1" ht="15" thickBot="1" x14ac:dyDescent="0.25">
      <c r="A65" s="136"/>
      <c r="B65" s="338"/>
      <c r="C65" s="338"/>
      <c r="D65" s="338"/>
      <c r="E65" s="338"/>
      <c r="F65" s="342"/>
      <c r="G65" s="342"/>
      <c r="H65" s="342"/>
      <c r="I65" s="338"/>
      <c r="J65" s="338"/>
      <c r="K65" s="338"/>
      <c r="L65" s="338"/>
      <c r="M65" s="338"/>
      <c r="N65" s="340"/>
      <c r="O65" s="343" t="s">
        <v>3377</v>
      </c>
      <c r="P65" s="141" t="s">
        <v>2914</v>
      </c>
      <c r="Q65" s="142"/>
      <c r="R65" s="143"/>
      <c r="S65" s="143"/>
      <c r="T65" s="144"/>
      <c r="U65" s="144"/>
      <c r="V65" s="144"/>
      <c r="W65" s="144"/>
      <c r="X65" s="140" t="str">
        <f>O65</f>
        <v>Nairo-S-NSD.dCB</v>
      </c>
      <c r="Y65" s="145"/>
      <c r="Z65" s="144"/>
    </row>
    <row r="66" spans="1:26" ht="15.75" thickBot="1" x14ac:dyDescent="0.3">
      <c r="O66" s="137"/>
      <c r="P66" s="146" t="s">
        <v>289</v>
      </c>
      <c r="Q66" s="147">
        <v>25</v>
      </c>
      <c r="R66" s="146" t="s">
        <v>283</v>
      </c>
      <c r="S66" s="187" t="s">
        <v>1671</v>
      </c>
      <c r="T66" s="188"/>
      <c r="U66" s="149"/>
      <c r="V66" s="149"/>
      <c r="W66" s="150"/>
      <c r="X66" s="137"/>
      <c r="Y66" s="151"/>
      <c r="Z66" s="149"/>
    </row>
    <row r="67" spans="1:26" s="122" customFormat="1" ht="16.5" thickTop="1" thickBot="1" x14ac:dyDescent="0.25">
      <c r="A67" s="136"/>
      <c r="B67" s="338"/>
      <c r="C67" s="338"/>
      <c r="D67" s="338"/>
      <c r="E67" s="338"/>
      <c r="F67" s="342"/>
      <c r="G67" s="342"/>
      <c r="H67" s="342"/>
      <c r="I67" s="338"/>
      <c r="J67" s="338"/>
      <c r="K67" s="338"/>
      <c r="L67" s="338"/>
      <c r="M67" s="338"/>
      <c r="N67" s="340"/>
      <c r="O67" s="152"/>
      <c r="P67" s="146" t="s">
        <v>2915</v>
      </c>
      <c r="Q67" s="153">
        <v>5</v>
      </c>
      <c r="R67" s="146" t="s">
        <v>283</v>
      </c>
      <c r="S67" s="149"/>
      <c r="T67" s="149"/>
      <c r="U67" s="154"/>
      <c r="V67" s="154"/>
      <c r="W67" s="155" t="str">
        <f>P73</f>
        <v>Nairo-S-NSD.dCBt</v>
      </c>
      <c r="X67" s="149"/>
      <c r="Y67" s="149"/>
      <c r="Z67" s="149"/>
    </row>
    <row r="68" spans="1:26" s="122" customFormat="1" ht="14.25" thickTop="1" thickBot="1" x14ac:dyDescent="0.25">
      <c r="A68" s="136"/>
      <c r="B68" s="338"/>
      <c r="C68" s="338"/>
      <c r="D68" s="338"/>
      <c r="E68" s="338"/>
      <c r="F68" s="342"/>
      <c r="G68" s="342"/>
      <c r="H68" s="342"/>
      <c r="I68" s="338"/>
      <c r="J68" s="338"/>
      <c r="K68" s="338"/>
      <c r="L68" s="338"/>
      <c r="M68" s="338"/>
      <c r="N68" s="340"/>
      <c r="O68" s="152"/>
      <c r="P68" s="149"/>
      <c r="Q68" s="149"/>
      <c r="R68" s="149"/>
      <c r="S68" s="149"/>
      <c r="T68" s="149"/>
      <c r="U68" s="154"/>
      <c r="V68" s="156"/>
      <c r="W68" s="156"/>
      <c r="X68" s="157" t="s">
        <v>10</v>
      </c>
      <c r="Y68" s="156"/>
      <c r="Z68" s="156"/>
    </row>
    <row r="69" spans="1:26" s="122" customFormat="1" ht="14.25" thickTop="1" thickBot="1" x14ac:dyDescent="0.25">
      <c r="A69" s="136"/>
      <c r="B69" s="338"/>
      <c r="C69" s="338"/>
      <c r="D69" s="338"/>
      <c r="E69" s="338"/>
      <c r="F69" s="342"/>
      <c r="G69" s="342"/>
      <c r="H69" s="342"/>
      <c r="I69" s="338"/>
      <c r="J69" s="338"/>
      <c r="K69" s="338"/>
      <c r="L69" s="338"/>
      <c r="M69" s="338"/>
      <c r="N69" s="340"/>
      <c r="O69" s="152"/>
      <c r="P69" s="149"/>
      <c r="Q69" s="149"/>
      <c r="R69" s="149"/>
      <c r="S69" s="149"/>
      <c r="T69" s="149"/>
      <c r="U69" s="156"/>
      <c r="V69" s="156"/>
      <c r="W69" s="158"/>
      <c r="X69" s="345">
        <f>COUNTIF(B:M,O65)*1.08</f>
        <v>2.16</v>
      </c>
      <c r="Y69" s="149"/>
      <c r="Z69" s="149"/>
    </row>
    <row r="70" spans="1:26" s="122" customFormat="1" ht="24" customHeight="1" thickTop="1" thickBot="1" x14ac:dyDescent="0.25">
      <c r="A70" s="136"/>
      <c r="B70" s="338"/>
      <c r="C70" s="338"/>
      <c r="D70" s="338"/>
      <c r="E70" s="338"/>
      <c r="F70" s="342"/>
      <c r="G70" s="342"/>
      <c r="H70" s="342"/>
      <c r="I70" s="338"/>
      <c r="J70" s="338"/>
      <c r="K70" s="338"/>
      <c r="L70" s="338"/>
      <c r="M70" s="338"/>
      <c r="N70" s="340"/>
      <c r="O70" s="152"/>
      <c r="P70" s="149"/>
      <c r="Q70" s="506" t="s">
        <v>290</v>
      </c>
      <c r="R70" s="507"/>
      <c r="S70" s="506" t="s">
        <v>286</v>
      </c>
      <c r="T70" s="507"/>
      <c r="U70" s="508" t="s">
        <v>291</v>
      </c>
      <c r="V70" s="509"/>
      <c r="W70" s="159" t="s">
        <v>292</v>
      </c>
      <c r="X70" s="160" t="s">
        <v>293</v>
      </c>
      <c r="Y70" s="503" t="s">
        <v>181</v>
      </c>
      <c r="Z70" s="504"/>
    </row>
    <row r="71" spans="1:26" s="122" customFormat="1" ht="16.5" thickTop="1" thickBot="1" x14ac:dyDescent="0.3">
      <c r="A71" s="136"/>
      <c r="B71" s="338"/>
      <c r="C71" s="338"/>
      <c r="D71" s="338"/>
      <c r="E71" s="338"/>
      <c r="F71" s="342"/>
      <c r="G71" s="342"/>
      <c r="H71" s="342"/>
      <c r="I71" s="338"/>
      <c r="J71" s="338"/>
      <c r="K71" s="338"/>
      <c r="L71" s="338"/>
      <c r="M71" s="338"/>
      <c r="N71" s="340"/>
      <c r="O71" s="152"/>
      <c r="P71" s="187" t="s">
        <v>1672</v>
      </c>
      <c r="Q71" s="161">
        <v>2</v>
      </c>
      <c r="R71" s="162" t="s">
        <v>58</v>
      </c>
      <c r="S71" s="161">
        <v>1</v>
      </c>
      <c r="T71" s="162" t="s">
        <v>58</v>
      </c>
      <c r="U71" s="163">
        <f>S71*Q66</f>
        <v>25</v>
      </c>
      <c r="V71" s="164" t="s">
        <v>63</v>
      </c>
      <c r="W71" s="165">
        <f>U71/Q71</f>
        <v>12.5</v>
      </c>
      <c r="X71" s="190">
        <f>X69*W71</f>
        <v>27</v>
      </c>
      <c r="Y71" s="167">
        <f>U71*X69</f>
        <v>54</v>
      </c>
      <c r="Z71" s="164" t="s">
        <v>63</v>
      </c>
    </row>
    <row r="72" spans="1:26" s="122" customFormat="1" ht="16.5" thickTop="1" thickBot="1" x14ac:dyDescent="0.3">
      <c r="A72" s="136"/>
      <c r="B72" s="338"/>
      <c r="C72" s="338"/>
      <c r="D72" s="338"/>
      <c r="E72" s="338"/>
      <c r="F72" s="342"/>
      <c r="G72" s="342"/>
      <c r="H72" s="342"/>
      <c r="I72" s="338"/>
      <c r="J72" s="338"/>
      <c r="K72" s="338"/>
      <c r="L72" s="338"/>
      <c r="M72" s="338"/>
      <c r="N72" s="340"/>
      <c r="O72" s="152"/>
      <c r="P72" s="168" t="s">
        <v>68</v>
      </c>
      <c r="Q72" s="161">
        <v>100</v>
      </c>
      <c r="R72" s="162" t="s">
        <v>58</v>
      </c>
      <c r="S72" s="161">
        <v>1</v>
      </c>
      <c r="T72" s="162" t="s">
        <v>58</v>
      </c>
      <c r="U72" s="169">
        <f>S72*Q66</f>
        <v>25</v>
      </c>
      <c r="V72" s="170" t="s">
        <v>63</v>
      </c>
      <c r="W72" s="171">
        <f>U72/Q72</f>
        <v>0.25</v>
      </c>
      <c r="X72" s="166">
        <f>X69*W72</f>
        <v>0.54</v>
      </c>
      <c r="Y72" s="172">
        <f>U72*X69</f>
        <v>54</v>
      </c>
      <c r="Z72" s="170" t="s">
        <v>63</v>
      </c>
    </row>
    <row r="73" spans="1:26" s="122" customFormat="1" ht="17.25" thickTop="1" thickBot="1" x14ac:dyDescent="0.3">
      <c r="A73" s="136"/>
      <c r="B73" s="338"/>
      <c r="C73" s="338"/>
      <c r="D73" s="338"/>
      <c r="E73" s="338"/>
      <c r="F73" s="342"/>
      <c r="G73" s="342"/>
      <c r="H73" s="342"/>
      <c r="I73" s="338"/>
      <c r="J73" s="338"/>
      <c r="K73" s="338"/>
      <c r="L73" s="338"/>
      <c r="M73" s="338"/>
      <c r="N73" s="340"/>
      <c r="O73" s="346">
        <v>241</v>
      </c>
      <c r="P73" s="347" t="s">
        <v>2901</v>
      </c>
      <c r="Q73" s="153">
        <v>10</v>
      </c>
      <c r="R73" s="175" t="s">
        <v>63</v>
      </c>
      <c r="S73" s="161">
        <v>1</v>
      </c>
      <c r="T73" s="162" t="s">
        <v>58</v>
      </c>
      <c r="U73" s="169">
        <f>S73*Q66</f>
        <v>25</v>
      </c>
      <c r="V73" s="170" t="s">
        <v>63</v>
      </c>
      <c r="W73" s="171">
        <f>U73/Q73</f>
        <v>2.5</v>
      </c>
      <c r="X73" s="166">
        <f>X69*W73</f>
        <v>5.4</v>
      </c>
      <c r="Y73" s="172">
        <f>U73*X69</f>
        <v>54</v>
      </c>
      <c r="Z73" s="170" t="s">
        <v>63</v>
      </c>
    </row>
    <row r="74" spans="1:26" s="122" customFormat="1" ht="16.5" thickTop="1" thickBot="1" x14ac:dyDescent="0.3">
      <c r="A74" s="136"/>
      <c r="B74" s="338"/>
      <c r="C74" s="338"/>
      <c r="D74" s="338"/>
      <c r="E74" s="338"/>
      <c r="F74" s="342"/>
      <c r="G74" s="342"/>
      <c r="H74" s="342"/>
      <c r="I74" s="338"/>
      <c r="J74" s="338"/>
      <c r="K74" s="338"/>
      <c r="L74" s="338"/>
      <c r="M74" s="338"/>
      <c r="N74" s="340"/>
      <c r="O74" s="176"/>
      <c r="P74" s="177"/>
      <c r="Q74" s="161">
        <v>12.5</v>
      </c>
      <c r="R74" s="162" t="s">
        <v>58</v>
      </c>
      <c r="S74" s="161">
        <v>0</v>
      </c>
      <c r="T74" s="162" t="s">
        <v>58</v>
      </c>
      <c r="U74" s="178">
        <f>S74*Q66</f>
        <v>0</v>
      </c>
      <c r="V74" s="179" t="s">
        <v>63</v>
      </c>
      <c r="W74" s="180">
        <f>U74/Q74</f>
        <v>0</v>
      </c>
      <c r="X74" s="166">
        <f>X69*W74</f>
        <v>0</v>
      </c>
      <c r="Y74" s="181">
        <f>U74*X69</f>
        <v>0</v>
      </c>
      <c r="Z74" s="179" t="s">
        <v>63</v>
      </c>
    </row>
    <row r="75" spans="1:26" s="122" customFormat="1" ht="16.5" thickTop="1" x14ac:dyDescent="0.3">
      <c r="A75" s="136"/>
      <c r="B75" s="338"/>
      <c r="C75" s="338"/>
      <c r="D75" s="338"/>
      <c r="E75" s="338"/>
      <c r="F75" s="342"/>
      <c r="G75" s="342"/>
      <c r="H75" s="342"/>
      <c r="I75" s="338"/>
      <c r="J75" s="338"/>
      <c r="K75" s="338"/>
      <c r="L75" s="338"/>
      <c r="M75" s="338"/>
      <c r="N75" s="340"/>
      <c r="O75" s="152"/>
      <c r="P75" s="168" t="s">
        <v>591</v>
      </c>
      <c r="Q75" s="149"/>
      <c r="R75" s="156"/>
      <c r="S75" s="149"/>
      <c r="T75" s="156"/>
      <c r="U75" s="165"/>
      <c r="V75" s="182"/>
      <c r="W75" s="180">
        <f>Q66-SUM(W71:W74,Q67)</f>
        <v>4.75</v>
      </c>
      <c r="X75" s="183">
        <f>X69*W75</f>
        <v>10.260000000000002</v>
      </c>
      <c r="Y75" s="149"/>
      <c r="Z75" s="149"/>
    </row>
    <row r="76" spans="1:26" s="122" customFormat="1" ht="4.5" customHeight="1" x14ac:dyDescent="0.2">
      <c r="A76" s="136"/>
      <c r="B76" s="338"/>
      <c r="C76" s="338"/>
      <c r="D76" s="338"/>
      <c r="E76" s="338"/>
      <c r="F76" s="342"/>
      <c r="G76" s="342"/>
      <c r="H76" s="342"/>
      <c r="I76" s="338"/>
      <c r="J76" s="338"/>
      <c r="K76" s="338"/>
      <c r="L76" s="338"/>
      <c r="M76" s="338"/>
      <c r="N76" s="340"/>
      <c r="O76" s="152"/>
      <c r="P76" s="149"/>
      <c r="Q76" s="149"/>
      <c r="R76" s="149"/>
      <c r="S76" s="149"/>
      <c r="T76" s="149"/>
      <c r="U76" s="165"/>
      <c r="V76" s="165"/>
      <c r="W76" s="165"/>
      <c r="X76" s="165"/>
      <c r="Y76" s="149"/>
      <c r="Z76" s="149"/>
    </row>
    <row r="77" spans="1:26" ht="12.75" x14ac:dyDescent="0.2">
      <c r="O77" s="152"/>
      <c r="P77" s="184" t="s">
        <v>2916</v>
      </c>
      <c r="Q77" s="185"/>
      <c r="R77" s="185"/>
      <c r="S77" s="185"/>
      <c r="T77" s="185"/>
      <c r="U77" s="185"/>
      <c r="V77" s="185"/>
      <c r="W77" s="184">
        <f>SUM(W71:W75)</f>
        <v>20</v>
      </c>
      <c r="X77" s="184">
        <f>SUM(X71:X75)</f>
        <v>43.2</v>
      </c>
      <c r="Y77" s="186"/>
      <c r="Z77" s="186"/>
    </row>
    <row r="79" spans="1:26" s="122" customFormat="1" ht="4.5" customHeight="1" thickBot="1" x14ac:dyDescent="0.25">
      <c r="A79" s="136"/>
      <c r="B79" s="338"/>
      <c r="C79" s="338"/>
      <c r="D79" s="338"/>
      <c r="E79" s="338"/>
      <c r="F79" s="342"/>
      <c r="G79" s="342"/>
      <c r="H79" s="342"/>
      <c r="I79" s="338"/>
      <c r="J79" s="338"/>
      <c r="K79" s="338"/>
      <c r="L79" s="338"/>
      <c r="M79" s="338"/>
      <c r="N79" s="340"/>
      <c r="O79" s="152"/>
      <c r="P79" s="149"/>
      <c r="Q79" s="149"/>
      <c r="R79" s="149"/>
      <c r="S79" s="149"/>
      <c r="T79" s="149"/>
      <c r="U79" s="165"/>
      <c r="V79" s="165"/>
      <c r="W79" s="165"/>
      <c r="X79" s="165"/>
      <c r="Y79" s="149"/>
      <c r="Z79" s="149"/>
    </row>
    <row r="80" spans="1:26" s="122" customFormat="1" ht="15" thickBot="1" x14ac:dyDescent="0.25">
      <c r="A80" s="136"/>
      <c r="B80" s="338"/>
      <c r="C80" s="338"/>
      <c r="D80" s="338"/>
      <c r="E80" s="338"/>
      <c r="F80" s="342"/>
      <c r="G80" s="342"/>
      <c r="H80" s="342"/>
      <c r="I80" s="338"/>
      <c r="J80" s="338"/>
      <c r="K80" s="338"/>
      <c r="L80" s="338"/>
      <c r="M80" s="338"/>
      <c r="N80" s="340"/>
      <c r="O80" s="343" t="s">
        <v>3360</v>
      </c>
      <c r="P80" s="141" t="s">
        <v>2914</v>
      </c>
      <c r="Q80" s="142"/>
      <c r="R80" s="143"/>
      <c r="S80" s="143"/>
      <c r="T80" s="144"/>
      <c r="U80" s="144"/>
      <c r="V80" s="144"/>
      <c r="W80" s="144"/>
      <c r="X80" s="140" t="str">
        <f>O80</f>
        <v>Nairo-S-NSD.FAM</v>
      </c>
      <c r="Y80" s="145"/>
      <c r="Z80" s="144"/>
    </row>
    <row r="81" spans="1:26" ht="15.75" thickBot="1" x14ac:dyDescent="0.3">
      <c r="O81" s="137"/>
      <c r="P81" s="146" t="s">
        <v>289</v>
      </c>
      <c r="Q81" s="147">
        <v>25</v>
      </c>
      <c r="R81" s="146" t="s">
        <v>283</v>
      </c>
      <c r="S81" s="148" t="s">
        <v>346</v>
      </c>
      <c r="T81" s="149"/>
      <c r="U81" s="149"/>
      <c r="V81" s="149"/>
      <c r="W81" s="150"/>
      <c r="X81" s="137"/>
      <c r="Y81" s="151"/>
      <c r="Z81" s="149"/>
    </row>
    <row r="82" spans="1:26" s="122" customFormat="1" ht="16.5" thickTop="1" thickBot="1" x14ac:dyDescent="0.25">
      <c r="A82" s="136"/>
      <c r="B82" s="338"/>
      <c r="C82" s="338"/>
      <c r="D82" s="338"/>
      <c r="E82" s="338"/>
      <c r="F82" s="342"/>
      <c r="G82" s="342"/>
      <c r="H82" s="342"/>
      <c r="I82" s="338"/>
      <c r="J82" s="338"/>
      <c r="K82" s="338"/>
      <c r="L82" s="338"/>
      <c r="M82" s="338"/>
      <c r="N82" s="340"/>
      <c r="O82" s="152"/>
      <c r="P82" s="146" t="s">
        <v>2915</v>
      </c>
      <c r="Q82" s="153">
        <v>5</v>
      </c>
      <c r="R82" s="146" t="s">
        <v>283</v>
      </c>
      <c r="S82" s="149"/>
      <c r="T82" s="149"/>
      <c r="U82" s="154"/>
      <c r="V82" s="154"/>
      <c r="W82" s="155" t="str">
        <f>P88</f>
        <v>Nairo-S-NSD.FAM</v>
      </c>
      <c r="X82" s="149"/>
      <c r="Y82" s="149"/>
      <c r="Z82" s="149"/>
    </row>
    <row r="83" spans="1:26" s="122" customFormat="1" ht="14.25" thickTop="1" thickBot="1" x14ac:dyDescent="0.25">
      <c r="A83" s="136"/>
      <c r="B83" s="338"/>
      <c r="C83" s="338"/>
      <c r="D83" s="338"/>
      <c r="E83" s="338"/>
      <c r="F83" s="342"/>
      <c r="G83" s="342"/>
      <c r="H83" s="342"/>
      <c r="I83" s="338"/>
      <c r="J83" s="338"/>
      <c r="K83" s="338"/>
      <c r="L83" s="338"/>
      <c r="M83" s="338"/>
      <c r="N83" s="340"/>
      <c r="O83" s="152"/>
      <c r="P83" s="149"/>
      <c r="Q83" s="149"/>
      <c r="R83" s="149"/>
      <c r="S83" s="149"/>
      <c r="T83" s="149"/>
      <c r="U83" s="154"/>
      <c r="V83" s="156"/>
      <c r="W83" s="156"/>
      <c r="X83" s="157" t="s">
        <v>10</v>
      </c>
      <c r="Y83" s="156"/>
      <c r="Z83" s="156"/>
    </row>
    <row r="84" spans="1:26" s="122" customFormat="1" ht="14.25" thickTop="1" thickBot="1" x14ac:dyDescent="0.25">
      <c r="A84" s="136"/>
      <c r="B84" s="338"/>
      <c r="C84" s="338"/>
      <c r="D84" s="338"/>
      <c r="E84" s="338"/>
      <c r="F84" s="342"/>
      <c r="G84" s="342"/>
      <c r="H84" s="342"/>
      <c r="I84" s="338"/>
      <c r="J84" s="338"/>
      <c r="K84" s="338"/>
      <c r="L84" s="338"/>
      <c r="M84" s="338"/>
      <c r="N84" s="340"/>
      <c r="O84" s="152"/>
      <c r="P84" s="149"/>
      <c r="Q84" s="149"/>
      <c r="R84" s="149"/>
      <c r="S84" s="149"/>
      <c r="T84" s="149"/>
      <c r="U84" s="156"/>
      <c r="V84" s="156"/>
      <c r="W84" s="158"/>
      <c r="X84" s="345">
        <f>COUNTIF(B:M,O80)*1.08</f>
        <v>2.16</v>
      </c>
      <c r="Y84" s="149"/>
      <c r="Z84" s="149"/>
    </row>
    <row r="85" spans="1:26" s="122" customFormat="1" ht="24" customHeight="1" thickTop="1" thickBot="1" x14ac:dyDescent="0.25">
      <c r="A85" s="136"/>
      <c r="B85" s="338"/>
      <c r="C85" s="338"/>
      <c r="D85" s="338"/>
      <c r="E85" s="338"/>
      <c r="F85" s="342"/>
      <c r="G85" s="342"/>
      <c r="H85" s="342"/>
      <c r="I85" s="338"/>
      <c r="J85" s="338"/>
      <c r="K85" s="338"/>
      <c r="L85" s="338"/>
      <c r="M85" s="338"/>
      <c r="N85" s="340"/>
      <c r="O85" s="152"/>
      <c r="P85" s="149"/>
      <c r="Q85" s="506" t="s">
        <v>290</v>
      </c>
      <c r="R85" s="507"/>
      <c r="S85" s="506" t="s">
        <v>286</v>
      </c>
      <c r="T85" s="507"/>
      <c r="U85" s="508" t="s">
        <v>291</v>
      </c>
      <c r="V85" s="509"/>
      <c r="W85" s="159" t="s">
        <v>292</v>
      </c>
      <c r="X85" s="160" t="s">
        <v>293</v>
      </c>
      <c r="Y85" s="510" t="s">
        <v>181</v>
      </c>
      <c r="Z85" s="511"/>
    </row>
    <row r="86" spans="1:26" s="122" customFormat="1" ht="16.5" thickTop="1" thickBot="1" x14ac:dyDescent="0.3">
      <c r="A86" s="136"/>
      <c r="B86" s="338"/>
      <c r="C86" s="338"/>
      <c r="D86" s="338"/>
      <c r="E86" s="338"/>
      <c r="F86" s="342"/>
      <c r="G86" s="342"/>
      <c r="H86" s="342"/>
      <c r="I86" s="338"/>
      <c r="J86" s="338"/>
      <c r="K86" s="338"/>
      <c r="L86" s="338"/>
      <c r="M86" s="338"/>
      <c r="N86" s="340"/>
      <c r="O86" s="152"/>
      <c r="P86" s="148" t="s">
        <v>67</v>
      </c>
      <c r="Q86" s="161">
        <v>2</v>
      </c>
      <c r="R86" s="162" t="s">
        <v>58</v>
      </c>
      <c r="S86" s="161">
        <v>1</v>
      </c>
      <c r="T86" s="162" t="s">
        <v>58</v>
      </c>
      <c r="U86" s="163">
        <f>S86*Q81</f>
        <v>25</v>
      </c>
      <c r="V86" s="164" t="s">
        <v>63</v>
      </c>
      <c r="W86" s="165">
        <f>U86/Q86</f>
        <v>12.5</v>
      </c>
      <c r="X86" s="190">
        <f>X84*W86</f>
        <v>27</v>
      </c>
      <c r="Y86" s="167">
        <f>U86*X84</f>
        <v>54</v>
      </c>
      <c r="Z86" s="164" t="s">
        <v>63</v>
      </c>
    </row>
    <row r="87" spans="1:26" s="122" customFormat="1" ht="16.5" thickTop="1" thickBot="1" x14ac:dyDescent="0.3">
      <c r="A87" s="136"/>
      <c r="B87" s="338"/>
      <c r="C87" s="338"/>
      <c r="D87" s="338"/>
      <c r="E87" s="338"/>
      <c r="F87" s="342"/>
      <c r="G87" s="342"/>
      <c r="H87" s="342"/>
      <c r="I87" s="338"/>
      <c r="J87" s="338"/>
      <c r="K87" s="338"/>
      <c r="L87" s="338"/>
      <c r="M87" s="338"/>
      <c r="N87" s="340"/>
      <c r="O87" s="152"/>
      <c r="P87" s="168" t="s">
        <v>68</v>
      </c>
      <c r="Q87" s="161">
        <v>100</v>
      </c>
      <c r="R87" s="162" t="s">
        <v>58</v>
      </c>
      <c r="S87" s="161">
        <v>1</v>
      </c>
      <c r="T87" s="162" t="s">
        <v>58</v>
      </c>
      <c r="U87" s="169">
        <f>S87*Q81</f>
        <v>25</v>
      </c>
      <c r="V87" s="170" t="s">
        <v>63</v>
      </c>
      <c r="W87" s="171">
        <f>U87/Q87</f>
        <v>0.25</v>
      </c>
      <c r="X87" s="166">
        <f>X84*W87</f>
        <v>0.54</v>
      </c>
      <c r="Y87" s="172">
        <f>U87*X84</f>
        <v>54</v>
      </c>
      <c r="Z87" s="170" t="s">
        <v>63</v>
      </c>
    </row>
    <row r="88" spans="1:26" s="122" customFormat="1" ht="17.25" thickTop="1" thickBot="1" x14ac:dyDescent="0.3">
      <c r="A88" s="136"/>
      <c r="B88" s="338"/>
      <c r="C88" s="338"/>
      <c r="D88" s="338"/>
      <c r="E88" s="338"/>
      <c r="F88" s="342"/>
      <c r="G88" s="342"/>
      <c r="H88" s="342"/>
      <c r="I88" s="338"/>
      <c r="J88" s="338"/>
      <c r="K88" s="338"/>
      <c r="L88" s="338"/>
      <c r="M88" s="338"/>
      <c r="N88" s="340"/>
      <c r="O88" s="346" t="s">
        <v>3357</v>
      </c>
      <c r="P88" s="347" t="s">
        <v>3360</v>
      </c>
      <c r="Q88" s="153">
        <v>10</v>
      </c>
      <c r="R88" s="175" t="s">
        <v>63</v>
      </c>
      <c r="S88" s="161">
        <v>1</v>
      </c>
      <c r="T88" s="162" t="s">
        <v>58</v>
      </c>
      <c r="U88" s="169">
        <f>S88*Q81</f>
        <v>25</v>
      </c>
      <c r="V88" s="170" t="s">
        <v>63</v>
      </c>
      <c r="W88" s="171">
        <f>U88/Q88</f>
        <v>2.5</v>
      </c>
      <c r="X88" s="166">
        <f>X84*W88</f>
        <v>5.4</v>
      </c>
      <c r="Y88" s="172">
        <f>U88*X84</f>
        <v>54</v>
      </c>
      <c r="Z88" s="170" t="s">
        <v>63</v>
      </c>
    </row>
    <row r="89" spans="1:26" s="122" customFormat="1" ht="16.5" thickTop="1" thickBot="1" x14ac:dyDescent="0.3">
      <c r="A89" s="136"/>
      <c r="B89" s="338"/>
      <c r="C89" s="338"/>
      <c r="D89" s="338"/>
      <c r="E89" s="338"/>
      <c r="F89" s="342"/>
      <c r="G89" s="342"/>
      <c r="H89" s="342"/>
      <c r="I89" s="338"/>
      <c r="J89" s="338"/>
      <c r="K89" s="338"/>
      <c r="L89" s="338"/>
      <c r="M89" s="338"/>
      <c r="N89" s="340"/>
      <c r="O89" s="176"/>
      <c r="P89" s="177"/>
      <c r="Q89" s="161">
        <v>12.5</v>
      </c>
      <c r="R89" s="162" t="s">
        <v>58</v>
      </c>
      <c r="S89" s="161">
        <v>0</v>
      </c>
      <c r="T89" s="162" t="s">
        <v>58</v>
      </c>
      <c r="U89" s="178">
        <f>S89*Q81</f>
        <v>0</v>
      </c>
      <c r="V89" s="179" t="s">
        <v>63</v>
      </c>
      <c r="W89" s="180">
        <f>U89/Q89</f>
        <v>0</v>
      </c>
      <c r="X89" s="166">
        <f>X84*W89</f>
        <v>0</v>
      </c>
      <c r="Y89" s="181">
        <f>U89*X84</f>
        <v>0</v>
      </c>
      <c r="Z89" s="179" t="s">
        <v>63</v>
      </c>
    </row>
    <row r="90" spans="1:26" s="122" customFormat="1" ht="16.5" thickTop="1" x14ac:dyDescent="0.3">
      <c r="A90" s="136"/>
      <c r="B90" s="338"/>
      <c r="C90" s="338"/>
      <c r="D90" s="338"/>
      <c r="E90" s="338"/>
      <c r="F90" s="342"/>
      <c r="G90" s="342"/>
      <c r="H90" s="342"/>
      <c r="I90" s="338"/>
      <c r="J90" s="338"/>
      <c r="K90" s="338"/>
      <c r="L90" s="338"/>
      <c r="M90" s="338"/>
      <c r="N90" s="340"/>
      <c r="O90" s="152"/>
      <c r="P90" s="168" t="s">
        <v>591</v>
      </c>
      <c r="Q90" s="149"/>
      <c r="R90" s="156"/>
      <c r="S90" s="149"/>
      <c r="T90" s="156"/>
      <c r="U90" s="165"/>
      <c r="V90" s="182"/>
      <c r="W90" s="180">
        <f>Q81-SUM(W86:W89,Q82)</f>
        <v>4.75</v>
      </c>
      <c r="X90" s="183">
        <f>X84*W90</f>
        <v>10.260000000000002</v>
      </c>
      <c r="Y90" s="149"/>
      <c r="Z90" s="149"/>
    </row>
    <row r="91" spans="1:26" s="122" customFormat="1" ht="4.5" customHeight="1" x14ac:dyDescent="0.2">
      <c r="A91" s="136"/>
      <c r="B91" s="338"/>
      <c r="C91" s="338"/>
      <c r="D91" s="338"/>
      <c r="E91" s="338"/>
      <c r="F91" s="342"/>
      <c r="G91" s="342"/>
      <c r="H91" s="342"/>
      <c r="I91" s="338"/>
      <c r="J91" s="338"/>
      <c r="K91" s="338"/>
      <c r="L91" s="338"/>
      <c r="M91" s="338"/>
      <c r="N91" s="340"/>
      <c r="O91" s="152"/>
      <c r="P91" s="149"/>
      <c r="Q91" s="149"/>
      <c r="R91" s="149"/>
      <c r="S91" s="149"/>
      <c r="T91" s="149"/>
      <c r="U91" s="165"/>
      <c r="V91" s="165"/>
      <c r="W91" s="165"/>
      <c r="X91" s="165"/>
      <c r="Y91" s="149"/>
      <c r="Z91" s="149"/>
    </row>
    <row r="92" spans="1:26" ht="12.75" x14ac:dyDescent="0.2">
      <c r="O92" s="152"/>
      <c r="P92" s="184" t="s">
        <v>2916</v>
      </c>
      <c r="Q92" s="185"/>
      <c r="R92" s="185"/>
      <c r="S92" s="185"/>
      <c r="T92" s="185"/>
      <c r="U92" s="185"/>
      <c r="V92" s="185"/>
      <c r="W92" s="184">
        <f>SUM(W86:W90)</f>
        <v>20</v>
      </c>
      <c r="X92" s="184">
        <f>SUM(X86:X90)</f>
        <v>43.2</v>
      </c>
      <c r="Y92" s="186"/>
      <c r="Z92" s="186"/>
    </row>
    <row r="94" spans="1:26" s="122" customFormat="1" ht="4.5" customHeight="1" thickBot="1" x14ac:dyDescent="0.25">
      <c r="A94" s="136"/>
      <c r="B94" s="338"/>
      <c r="C94" s="338"/>
      <c r="D94" s="338"/>
      <c r="E94" s="338"/>
      <c r="F94" s="342"/>
      <c r="G94" s="342"/>
      <c r="H94" s="342"/>
      <c r="I94" s="338"/>
      <c r="J94" s="338"/>
      <c r="K94" s="338"/>
      <c r="L94" s="338"/>
      <c r="M94" s="338"/>
      <c r="N94" s="340"/>
      <c r="O94" s="152"/>
      <c r="P94" s="149"/>
      <c r="Q94" s="149"/>
      <c r="R94" s="149"/>
      <c r="S94" s="149"/>
      <c r="T94" s="149"/>
      <c r="U94" s="165"/>
      <c r="V94" s="165"/>
      <c r="W94" s="165"/>
      <c r="X94" s="165"/>
      <c r="Y94" s="149"/>
      <c r="Z94" s="149"/>
    </row>
    <row r="95" spans="1:26" s="122" customFormat="1" ht="15" thickBot="1" x14ac:dyDescent="0.25">
      <c r="A95" s="136"/>
      <c r="B95" s="338"/>
      <c r="C95" s="338"/>
      <c r="D95" s="338"/>
      <c r="E95" s="338"/>
      <c r="F95" s="342"/>
      <c r="G95" s="342"/>
      <c r="H95" s="342"/>
      <c r="I95" s="338"/>
      <c r="J95" s="338"/>
      <c r="K95" s="338"/>
      <c r="L95" s="338"/>
      <c r="M95" s="338"/>
      <c r="N95" s="340"/>
      <c r="O95" s="140" t="s">
        <v>3381</v>
      </c>
      <c r="P95" s="141" t="s">
        <v>1670</v>
      </c>
      <c r="Q95" s="142"/>
      <c r="R95" s="143"/>
      <c r="S95" s="143"/>
      <c r="T95" s="144"/>
      <c r="U95" s="144"/>
      <c r="V95" s="144"/>
      <c r="W95" s="144"/>
      <c r="X95" s="140" t="str">
        <f>O95</f>
        <v>Nairo-S-DGB.dCB</v>
      </c>
      <c r="Y95" s="145"/>
      <c r="Z95" s="144"/>
    </row>
    <row r="96" spans="1:26" ht="15.75" thickBot="1" x14ac:dyDescent="0.3">
      <c r="O96" s="137"/>
      <c r="P96" s="146" t="s">
        <v>289</v>
      </c>
      <c r="Q96" s="147">
        <v>25</v>
      </c>
      <c r="R96" s="146" t="s">
        <v>283</v>
      </c>
      <c r="S96" s="187" t="s">
        <v>1671</v>
      </c>
      <c r="T96" s="149"/>
      <c r="U96" s="149"/>
      <c r="V96" s="149"/>
      <c r="W96" s="150"/>
      <c r="X96" s="137"/>
      <c r="Y96" s="151"/>
      <c r="Z96" s="149"/>
    </row>
    <row r="97" spans="1:26" s="122" customFormat="1" ht="16.5" thickTop="1" thickBot="1" x14ac:dyDescent="0.25">
      <c r="A97" s="136"/>
      <c r="B97" s="338"/>
      <c r="C97" s="338"/>
      <c r="D97" s="338"/>
      <c r="E97" s="338"/>
      <c r="F97" s="342"/>
      <c r="G97" s="342"/>
      <c r="H97" s="342"/>
      <c r="I97" s="338"/>
      <c r="J97" s="338"/>
      <c r="K97" s="338"/>
      <c r="L97" s="338"/>
      <c r="M97" s="338"/>
      <c r="N97" s="340"/>
      <c r="O97" s="152"/>
      <c r="P97" s="146" t="s">
        <v>294</v>
      </c>
      <c r="Q97" s="153">
        <v>5</v>
      </c>
      <c r="R97" s="146" t="s">
        <v>283</v>
      </c>
      <c r="S97" s="149"/>
      <c r="T97" s="149"/>
      <c r="U97" s="154"/>
      <c r="V97" s="154"/>
      <c r="W97" s="155" t="str">
        <f>P103</f>
        <v>Nairo-S-DGB.dCBt</v>
      </c>
      <c r="X97" s="149"/>
      <c r="Y97" s="149"/>
      <c r="Z97" s="149"/>
    </row>
    <row r="98" spans="1:26" s="122" customFormat="1" ht="14.25" thickTop="1" thickBot="1" x14ac:dyDescent="0.25">
      <c r="A98" s="136"/>
      <c r="B98" s="338"/>
      <c r="C98" s="338"/>
      <c r="D98" s="338"/>
      <c r="E98" s="338"/>
      <c r="F98" s="342"/>
      <c r="G98" s="342"/>
      <c r="H98" s="342"/>
      <c r="I98" s="338"/>
      <c r="J98" s="338"/>
      <c r="K98" s="338"/>
      <c r="L98" s="338"/>
      <c r="M98" s="338"/>
      <c r="N98" s="340"/>
      <c r="O98" s="152"/>
      <c r="P98" s="149"/>
      <c r="Q98" s="149"/>
      <c r="R98" s="149"/>
      <c r="S98" s="149"/>
      <c r="T98" s="149"/>
      <c r="U98" s="154"/>
      <c r="V98" s="156"/>
      <c r="W98" s="156"/>
      <c r="X98" s="157" t="s">
        <v>10</v>
      </c>
      <c r="Y98" s="156"/>
      <c r="Z98" s="156"/>
    </row>
    <row r="99" spans="1:26" s="122" customFormat="1" ht="14.25" thickTop="1" thickBot="1" x14ac:dyDescent="0.25">
      <c r="A99" s="136"/>
      <c r="B99" s="338"/>
      <c r="C99" s="338"/>
      <c r="D99" s="338"/>
      <c r="E99" s="338"/>
      <c r="F99" s="342"/>
      <c r="G99" s="342"/>
      <c r="H99" s="342"/>
      <c r="I99" s="338"/>
      <c r="J99" s="338"/>
      <c r="K99" s="338"/>
      <c r="L99" s="338"/>
      <c r="M99" s="338"/>
      <c r="N99" s="340"/>
      <c r="O99" s="152"/>
      <c r="P99" s="149"/>
      <c r="Q99" s="149"/>
      <c r="R99" s="149"/>
      <c r="S99" s="149"/>
      <c r="T99" s="149"/>
      <c r="U99" s="156"/>
      <c r="V99" s="156"/>
      <c r="W99" s="158"/>
      <c r="X99" s="345">
        <f>COUNTIF(B:M,O95)*1.08</f>
        <v>2.16</v>
      </c>
      <c r="Y99" s="149"/>
      <c r="Z99" s="149"/>
    </row>
    <row r="100" spans="1:26" s="122" customFormat="1" ht="24" customHeight="1" thickTop="1" thickBot="1" x14ac:dyDescent="0.25">
      <c r="A100" s="136"/>
      <c r="B100" s="338"/>
      <c r="C100" s="338"/>
      <c r="D100" s="338"/>
      <c r="E100" s="338"/>
      <c r="F100" s="342"/>
      <c r="G100" s="342"/>
      <c r="H100" s="342"/>
      <c r="I100" s="338"/>
      <c r="J100" s="338"/>
      <c r="K100" s="338"/>
      <c r="L100" s="338"/>
      <c r="M100" s="338"/>
      <c r="N100" s="340"/>
      <c r="O100" s="152"/>
      <c r="P100" s="149"/>
      <c r="Q100" s="508" t="s">
        <v>290</v>
      </c>
      <c r="R100" s="509"/>
      <c r="S100" s="508" t="s">
        <v>286</v>
      </c>
      <c r="T100" s="509"/>
      <c r="U100" s="508" t="s">
        <v>291</v>
      </c>
      <c r="V100" s="509"/>
      <c r="W100" s="159" t="s">
        <v>292</v>
      </c>
      <c r="X100" s="160" t="s">
        <v>293</v>
      </c>
      <c r="Y100" s="510" t="s">
        <v>181</v>
      </c>
      <c r="Z100" s="511"/>
    </row>
    <row r="101" spans="1:26" s="122" customFormat="1" ht="16.5" thickTop="1" thickBot="1" x14ac:dyDescent="0.3">
      <c r="A101" s="136"/>
      <c r="B101" s="338"/>
      <c r="C101" s="338"/>
      <c r="D101" s="338"/>
      <c r="E101" s="338"/>
      <c r="F101" s="342"/>
      <c r="G101" s="342"/>
      <c r="H101" s="342"/>
      <c r="I101" s="338"/>
      <c r="J101" s="338"/>
      <c r="K101" s="338"/>
      <c r="L101" s="338"/>
      <c r="M101" s="338"/>
      <c r="N101" s="340"/>
      <c r="O101" s="152"/>
      <c r="P101" s="187" t="s">
        <v>1672</v>
      </c>
      <c r="Q101" s="161">
        <v>2</v>
      </c>
      <c r="R101" s="162" t="s">
        <v>58</v>
      </c>
      <c r="S101" s="161">
        <v>1</v>
      </c>
      <c r="T101" s="162" t="s">
        <v>58</v>
      </c>
      <c r="U101" s="163">
        <f>S101*Q96</f>
        <v>25</v>
      </c>
      <c r="V101" s="164" t="s">
        <v>63</v>
      </c>
      <c r="W101" s="165">
        <f>U101/Q101</f>
        <v>12.5</v>
      </c>
      <c r="X101" s="166">
        <f>X99*W101</f>
        <v>27</v>
      </c>
      <c r="Y101" s="167">
        <f>U101*X99</f>
        <v>54</v>
      </c>
      <c r="Z101" s="164" t="s">
        <v>63</v>
      </c>
    </row>
    <row r="102" spans="1:26" s="122" customFormat="1" ht="16.5" thickTop="1" thickBot="1" x14ac:dyDescent="0.3">
      <c r="A102" s="136"/>
      <c r="B102" s="338"/>
      <c r="C102" s="338"/>
      <c r="D102" s="338"/>
      <c r="E102" s="338"/>
      <c r="F102" s="342"/>
      <c r="G102" s="342"/>
      <c r="H102" s="342"/>
      <c r="I102" s="338"/>
      <c r="J102" s="338"/>
      <c r="K102" s="338"/>
      <c r="L102" s="338"/>
      <c r="M102" s="338"/>
      <c r="N102" s="340"/>
      <c r="O102" s="152"/>
      <c r="P102" s="168" t="s">
        <v>68</v>
      </c>
      <c r="Q102" s="161">
        <v>100</v>
      </c>
      <c r="R102" s="162" t="s">
        <v>58</v>
      </c>
      <c r="S102" s="161">
        <v>1</v>
      </c>
      <c r="T102" s="162" t="s">
        <v>58</v>
      </c>
      <c r="U102" s="169">
        <f>S102*Q96</f>
        <v>25</v>
      </c>
      <c r="V102" s="170" t="s">
        <v>63</v>
      </c>
      <c r="W102" s="171">
        <f>U102/Q102</f>
        <v>0.25</v>
      </c>
      <c r="X102" s="166">
        <f>X99*W102</f>
        <v>0.54</v>
      </c>
      <c r="Y102" s="172">
        <f>U102*X99</f>
        <v>54</v>
      </c>
      <c r="Z102" s="170" t="s">
        <v>63</v>
      </c>
    </row>
    <row r="103" spans="1:26" s="122" customFormat="1" ht="17.25" thickTop="1" thickBot="1" x14ac:dyDescent="0.3">
      <c r="A103" s="136"/>
      <c r="B103" s="338"/>
      <c r="C103" s="338"/>
      <c r="D103" s="338"/>
      <c r="E103" s="338"/>
      <c r="F103" s="342"/>
      <c r="G103" s="342"/>
      <c r="H103" s="342"/>
      <c r="I103" s="338"/>
      <c r="J103" s="338"/>
      <c r="K103" s="338"/>
      <c r="L103" s="338"/>
      <c r="M103" s="338"/>
      <c r="N103" s="340"/>
      <c r="O103" s="173">
        <v>242</v>
      </c>
      <c r="P103" s="174" t="s">
        <v>2902</v>
      </c>
      <c r="Q103" s="153">
        <v>10</v>
      </c>
      <c r="R103" s="175" t="s">
        <v>63</v>
      </c>
      <c r="S103" s="161">
        <v>1</v>
      </c>
      <c r="T103" s="162" t="s">
        <v>58</v>
      </c>
      <c r="U103" s="169">
        <f>S103*Q96</f>
        <v>25</v>
      </c>
      <c r="V103" s="170" t="s">
        <v>63</v>
      </c>
      <c r="W103" s="171">
        <f>U103/Q103</f>
        <v>2.5</v>
      </c>
      <c r="X103" s="166">
        <f>X99*W103</f>
        <v>5.4</v>
      </c>
      <c r="Y103" s="172">
        <f>U103*X99</f>
        <v>54</v>
      </c>
      <c r="Z103" s="170" t="s">
        <v>63</v>
      </c>
    </row>
    <row r="104" spans="1:26" s="122" customFormat="1" ht="16.5" thickTop="1" thickBot="1" x14ac:dyDescent="0.3">
      <c r="A104" s="136"/>
      <c r="B104" s="338"/>
      <c r="C104" s="338"/>
      <c r="D104" s="338"/>
      <c r="E104" s="338"/>
      <c r="F104" s="342"/>
      <c r="G104" s="342"/>
      <c r="H104" s="342"/>
      <c r="I104" s="338"/>
      <c r="J104" s="338"/>
      <c r="K104" s="338"/>
      <c r="L104" s="338"/>
      <c r="M104" s="338"/>
      <c r="N104" s="340"/>
      <c r="O104" s="176"/>
      <c r="P104" s="177"/>
      <c r="Q104" s="161">
        <v>12.5</v>
      </c>
      <c r="R104" s="162" t="s">
        <v>58</v>
      </c>
      <c r="S104" s="161">
        <v>0</v>
      </c>
      <c r="T104" s="162" t="s">
        <v>58</v>
      </c>
      <c r="U104" s="178">
        <f>S104*Q96</f>
        <v>0</v>
      </c>
      <c r="V104" s="179" t="s">
        <v>63</v>
      </c>
      <c r="W104" s="180">
        <f>U104/Q104</f>
        <v>0</v>
      </c>
      <c r="X104" s="166">
        <f>X99*W104</f>
        <v>0</v>
      </c>
      <c r="Y104" s="181">
        <f>U104*X99</f>
        <v>0</v>
      </c>
      <c r="Z104" s="179" t="s">
        <v>63</v>
      </c>
    </row>
    <row r="105" spans="1:26" s="122" customFormat="1" ht="16.5" thickTop="1" x14ac:dyDescent="0.3">
      <c r="A105" s="136"/>
      <c r="B105" s="338"/>
      <c r="C105" s="338"/>
      <c r="D105" s="338"/>
      <c r="E105" s="338"/>
      <c r="F105" s="342"/>
      <c r="G105" s="342"/>
      <c r="H105" s="342"/>
      <c r="I105" s="338"/>
      <c r="J105" s="338"/>
      <c r="K105" s="338"/>
      <c r="L105" s="338"/>
      <c r="M105" s="338"/>
      <c r="N105" s="340"/>
      <c r="O105" s="152"/>
      <c r="P105" s="168" t="s">
        <v>591</v>
      </c>
      <c r="Q105" s="149"/>
      <c r="R105" s="156"/>
      <c r="S105" s="149"/>
      <c r="T105" s="156"/>
      <c r="U105" s="165"/>
      <c r="V105" s="182"/>
      <c r="W105" s="180">
        <f>Q96-SUM(W101:W104,Q97)</f>
        <v>4.75</v>
      </c>
      <c r="X105" s="183">
        <f>X99*W105</f>
        <v>10.260000000000002</v>
      </c>
      <c r="Y105" s="149"/>
      <c r="Z105" s="149"/>
    </row>
    <row r="106" spans="1:26" s="122" customFormat="1" ht="4.5" customHeight="1" x14ac:dyDescent="0.2">
      <c r="A106" s="136"/>
      <c r="B106" s="338"/>
      <c r="C106" s="338"/>
      <c r="D106" s="338"/>
      <c r="E106" s="338"/>
      <c r="F106" s="342"/>
      <c r="G106" s="342"/>
      <c r="H106" s="342"/>
      <c r="I106" s="338"/>
      <c r="J106" s="338"/>
      <c r="K106" s="338"/>
      <c r="L106" s="338"/>
      <c r="M106" s="338"/>
      <c r="N106" s="340"/>
      <c r="O106" s="152"/>
      <c r="P106" s="149"/>
      <c r="Q106" s="149"/>
      <c r="R106" s="149"/>
      <c r="S106" s="149"/>
      <c r="T106" s="149"/>
      <c r="U106" s="165"/>
      <c r="V106" s="165"/>
      <c r="W106" s="165"/>
      <c r="X106" s="165"/>
      <c r="Y106" s="149"/>
      <c r="Z106" s="149"/>
    </row>
    <row r="107" spans="1:26" ht="12.75" x14ac:dyDescent="0.2">
      <c r="O107" s="152"/>
      <c r="P107" s="184" t="s">
        <v>57</v>
      </c>
      <c r="Q107" s="185"/>
      <c r="R107" s="185"/>
      <c r="S107" s="185"/>
      <c r="T107" s="185"/>
      <c r="U107" s="185"/>
      <c r="V107" s="185"/>
      <c r="W107" s="184">
        <f>SUM(W101:W105)</f>
        <v>20</v>
      </c>
      <c r="X107" s="184">
        <f>SUM(X101:X105)</f>
        <v>43.2</v>
      </c>
      <c r="Y107" s="186"/>
      <c r="Z107" s="186"/>
    </row>
    <row r="109" spans="1:26" s="122" customFormat="1" ht="4.5" customHeight="1" thickBot="1" x14ac:dyDescent="0.25">
      <c r="A109" s="136"/>
      <c r="B109" s="338"/>
      <c r="C109" s="338"/>
      <c r="D109" s="338"/>
      <c r="E109" s="338"/>
      <c r="F109" s="342"/>
      <c r="G109" s="342"/>
      <c r="H109" s="342"/>
      <c r="I109" s="338"/>
      <c r="J109" s="338"/>
      <c r="K109" s="338"/>
      <c r="L109" s="338"/>
      <c r="M109" s="338"/>
      <c r="N109" s="340"/>
      <c r="O109" s="152"/>
      <c r="P109" s="149"/>
      <c r="Q109" s="149"/>
      <c r="R109" s="149"/>
      <c r="S109" s="149"/>
      <c r="T109" s="149"/>
      <c r="U109" s="165"/>
      <c r="V109" s="165"/>
      <c r="W109" s="165"/>
      <c r="X109" s="165"/>
      <c r="Y109" s="149"/>
      <c r="Z109" s="149"/>
    </row>
    <row r="110" spans="1:26" s="122" customFormat="1" ht="15" thickBot="1" x14ac:dyDescent="0.25">
      <c r="A110" s="136"/>
      <c r="B110" s="338"/>
      <c r="C110" s="338"/>
      <c r="D110" s="338"/>
      <c r="E110" s="338"/>
      <c r="F110" s="342"/>
      <c r="G110" s="342"/>
      <c r="H110" s="342"/>
      <c r="I110" s="338"/>
      <c r="J110" s="338"/>
      <c r="K110" s="338"/>
      <c r="L110" s="338"/>
      <c r="M110" s="338"/>
      <c r="N110" s="340"/>
      <c r="O110" s="140" t="s">
        <v>3362</v>
      </c>
      <c r="P110" s="141" t="s">
        <v>1670</v>
      </c>
      <c r="Q110" s="142"/>
      <c r="R110" s="143"/>
      <c r="S110" s="143"/>
      <c r="T110" s="144"/>
      <c r="U110" s="144"/>
      <c r="V110" s="144"/>
      <c r="W110" s="144"/>
      <c r="X110" s="140" t="str">
        <f>O110</f>
        <v>Nairo-S-DGB.FAM</v>
      </c>
      <c r="Y110" s="145"/>
      <c r="Z110" s="144"/>
    </row>
    <row r="111" spans="1:26" ht="15.75" thickBot="1" x14ac:dyDescent="0.3">
      <c r="O111" s="137"/>
      <c r="P111" s="146" t="s">
        <v>289</v>
      </c>
      <c r="Q111" s="147">
        <v>25</v>
      </c>
      <c r="R111" s="146" t="s">
        <v>283</v>
      </c>
      <c r="S111" s="148" t="s">
        <v>346</v>
      </c>
      <c r="T111" s="149"/>
      <c r="U111" s="149"/>
      <c r="V111" s="149"/>
      <c r="W111" s="150"/>
      <c r="X111" s="137"/>
      <c r="Y111" s="151"/>
      <c r="Z111" s="149"/>
    </row>
    <row r="112" spans="1:26" s="122" customFormat="1" ht="16.5" thickTop="1" thickBot="1" x14ac:dyDescent="0.25">
      <c r="A112" s="136"/>
      <c r="B112" s="338"/>
      <c r="C112" s="338"/>
      <c r="D112" s="338"/>
      <c r="E112" s="338"/>
      <c r="F112" s="342"/>
      <c r="G112" s="342"/>
      <c r="H112" s="342"/>
      <c r="I112" s="338"/>
      <c r="J112" s="338"/>
      <c r="K112" s="338"/>
      <c r="L112" s="338"/>
      <c r="M112" s="338"/>
      <c r="N112" s="340"/>
      <c r="O112" s="152"/>
      <c r="P112" s="146" t="s">
        <v>2915</v>
      </c>
      <c r="Q112" s="153">
        <v>5</v>
      </c>
      <c r="R112" s="146" t="s">
        <v>283</v>
      </c>
      <c r="S112" s="149"/>
      <c r="T112" s="149"/>
      <c r="U112" s="154"/>
      <c r="V112" s="154"/>
      <c r="W112" s="155" t="str">
        <f>P118</f>
        <v>Nairo-S-DGB.FAM</v>
      </c>
      <c r="X112" s="149"/>
      <c r="Y112" s="149"/>
      <c r="Z112" s="149"/>
    </row>
    <row r="113" spans="1:26" s="122" customFormat="1" ht="14.25" thickTop="1" thickBot="1" x14ac:dyDescent="0.25">
      <c r="A113" s="136"/>
      <c r="B113" s="338"/>
      <c r="C113" s="338"/>
      <c r="D113" s="338"/>
      <c r="E113" s="338"/>
      <c r="F113" s="342"/>
      <c r="G113" s="342"/>
      <c r="H113" s="342"/>
      <c r="I113" s="338"/>
      <c r="J113" s="338"/>
      <c r="K113" s="338"/>
      <c r="L113" s="338"/>
      <c r="M113" s="338"/>
      <c r="N113" s="340"/>
      <c r="O113" s="152"/>
      <c r="P113" s="149"/>
      <c r="Q113" s="149"/>
      <c r="R113" s="149"/>
      <c r="S113" s="149"/>
      <c r="T113" s="149"/>
      <c r="U113" s="154"/>
      <c r="V113" s="156"/>
      <c r="W113" s="156"/>
      <c r="X113" s="157" t="s">
        <v>10</v>
      </c>
      <c r="Y113" s="156"/>
      <c r="Z113" s="156"/>
    </row>
    <row r="114" spans="1:26" s="122" customFormat="1" ht="14.25" thickTop="1" thickBot="1" x14ac:dyDescent="0.25">
      <c r="A114" s="136"/>
      <c r="B114" s="338"/>
      <c r="C114" s="338"/>
      <c r="D114" s="338"/>
      <c r="E114" s="338"/>
      <c r="F114" s="342"/>
      <c r="G114" s="342"/>
      <c r="H114" s="342"/>
      <c r="I114" s="338"/>
      <c r="J114" s="338"/>
      <c r="K114" s="338"/>
      <c r="L114" s="338"/>
      <c r="M114" s="338"/>
      <c r="N114" s="340"/>
      <c r="O114" s="152"/>
      <c r="P114" s="149"/>
      <c r="Q114" s="149"/>
      <c r="R114" s="149"/>
      <c r="S114" s="149"/>
      <c r="T114" s="149"/>
      <c r="U114" s="156"/>
      <c r="V114" s="156"/>
      <c r="W114" s="158"/>
      <c r="X114" s="345">
        <f>COUNTIF(B:M,O110)*1.08</f>
        <v>2.16</v>
      </c>
      <c r="Y114" s="149"/>
      <c r="Z114" s="149"/>
    </row>
    <row r="115" spans="1:26" s="122" customFormat="1" ht="24" customHeight="1" thickTop="1" thickBot="1" x14ac:dyDescent="0.25">
      <c r="A115" s="136"/>
      <c r="B115" s="338"/>
      <c r="C115" s="338"/>
      <c r="D115" s="338"/>
      <c r="E115" s="338"/>
      <c r="F115" s="342"/>
      <c r="G115" s="342"/>
      <c r="H115" s="342"/>
      <c r="I115" s="338"/>
      <c r="J115" s="338"/>
      <c r="K115" s="338"/>
      <c r="L115" s="338"/>
      <c r="M115" s="338"/>
      <c r="N115" s="340"/>
      <c r="O115" s="152"/>
      <c r="P115" s="149"/>
      <c r="Q115" s="506" t="s">
        <v>290</v>
      </c>
      <c r="R115" s="507"/>
      <c r="S115" s="506" t="s">
        <v>286</v>
      </c>
      <c r="T115" s="507"/>
      <c r="U115" s="508" t="s">
        <v>291</v>
      </c>
      <c r="V115" s="509"/>
      <c r="W115" s="159" t="s">
        <v>292</v>
      </c>
      <c r="X115" s="160" t="s">
        <v>293</v>
      </c>
      <c r="Y115" s="510" t="s">
        <v>181</v>
      </c>
      <c r="Z115" s="511"/>
    </row>
    <row r="116" spans="1:26" s="122" customFormat="1" ht="16.5" thickTop="1" thickBot="1" x14ac:dyDescent="0.3">
      <c r="A116" s="136"/>
      <c r="B116" s="338"/>
      <c r="C116" s="338"/>
      <c r="D116" s="338"/>
      <c r="E116" s="338"/>
      <c r="F116" s="342"/>
      <c r="G116" s="342"/>
      <c r="H116" s="342"/>
      <c r="I116" s="338"/>
      <c r="J116" s="338"/>
      <c r="K116" s="338"/>
      <c r="L116" s="338"/>
      <c r="M116" s="338"/>
      <c r="N116" s="340"/>
      <c r="O116" s="152"/>
      <c r="P116" s="148" t="s">
        <v>67</v>
      </c>
      <c r="Q116" s="161">
        <v>2</v>
      </c>
      <c r="R116" s="162" t="s">
        <v>58</v>
      </c>
      <c r="S116" s="161">
        <v>1</v>
      </c>
      <c r="T116" s="162" t="s">
        <v>58</v>
      </c>
      <c r="U116" s="163">
        <f>S116*Q111</f>
        <v>25</v>
      </c>
      <c r="V116" s="164" t="s">
        <v>63</v>
      </c>
      <c r="W116" s="165">
        <f>U116/Q116</f>
        <v>12.5</v>
      </c>
      <c r="X116" s="166">
        <f>X114*W116</f>
        <v>27</v>
      </c>
      <c r="Y116" s="167">
        <f>U116*X114</f>
        <v>54</v>
      </c>
      <c r="Z116" s="164" t="s">
        <v>63</v>
      </c>
    </row>
    <row r="117" spans="1:26" s="122" customFormat="1" ht="16.5" thickTop="1" thickBot="1" x14ac:dyDescent="0.3">
      <c r="A117" s="136"/>
      <c r="B117" s="338"/>
      <c r="C117" s="338"/>
      <c r="D117" s="338"/>
      <c r="E117" s="338"/>
      <c r="F117" s="342"/>
      <c r="G117" s="342"/>
      <c r="H117" s="342"/>
      <c r="I117" s="338"/>
      <c r="J117" s="338"/>
      <c r="K117" s="338"/>
      <c r="L117" s="338"/>
      <c r="M117" s="338"/>
      <c r="N117" s="340"/>
      <c r="O117" s="152"/>
      <c r="P117" s="168" t="s">
        <v>68</v>
      </c>
      <c r="Q117" s="161">
        <v>100</v>
      </c>
      <c r="R117" s="162" t="s">
        <v>58</v>
      </c>
      <c r="S117" s="161">
        <v>1</v>
      </c>
      <c r="T117" s="162" t="s">
        <v>58</v>
      </c>
      <c r="U117" s="169">
        <f>S117*Q111</f>
        <v>25</v>
      </c>
      <c r="V117" s="170" t="s">
        <v>63</v>
      </c>
      <c r="W117" s="171">
        <f>U117/Q117</f>
        <v>0.25</v>
      </c>
      <c r="X117" s="166">
        <f>X114*W117</f>
        <v>0.54</v>
      </c>
      <c r="Y117" s="172">
        <f>U117*X114</f>
        <v>54</v>
      </c>
      <c r="Z117" s="170" t="s">
        <v>63</v>
      </c>
    </row>
    <row r="118" spans="1:26" s="122" customFormat="1" ht="17.25" thickTop="1" thickBot="1" x14ac:dyDescent="0.3">
      <c r="A118" s="136"/>
      <c r="B118" s="338"/>
      <c r="C118" s="338"/>
      <c r="D118" s="338"/>
      <c r="E118" s="338"/>
      <c r="F118" s="342"/>
      <c r="G118" s="342"/>
      <c r="H118" s="342"/>
      <c r="I118" s="338"/>
      <c r="J118" s="338"/>
      <c r="K118" s="338"/>
      <c r="L118" s="338"/>
      <c r="M118" s="338"/>
      <c r="N118" s="340"/>
      <c r="O118" s="173" t="s">
        <v>3361</v>
      </c>
      <c r="P118" s="174" t="s">
        <v>3362</v>
      </c>
      <c r="Q118" s="153">
        <v>10</v>
      </c>
      <c r="R118" s="175" t="s">
        <v>63</v>
      </c>
      <c r="S118" s="161">
        <v>1</v>
      </c>
      <c r="T118" s="162" t="s">
        <v>58</v>
      </c>
      <c r="U118" s="169">
        <f>S118*Q111</f>
        <v>25</v>
      </c>
      <c r="V118" s="170" t="s">
        <v>63</v>
      </c>
      <c r="W118" s="171">
        <f>U118/Q118</f>
        <v>2.5</v>
      </c>
      <c r="X118" s="166">
        <f>X114*W118</f>
        <v>5.4</v>
      </c>
      <c r="Y118" s="172">
        <f>U118*X114</f>
        <v>54</v>
      </c>
      <c r="Z118" s="170" t="s">
        <v>63</v>
      </c>
    </row>
    <row r="119" spans="1:26" s="122" customFormat="1" ht="16.5" thickTop="1" thickBot="1" x14ac:dyDescent="0.3">
      <c r="A119" s="136"/>
      <c r="B119" s="338"/>
      <c r="C119" s="338"/>
      <c r="D119" s="338"/>
      <c r="E119" s="338"/>
      <c r="F119" s="342"/>
      <c r="G119" s="342"/>
      <c r="H119" s="342"/>
      <c r="I119" s="338"/>
      <c r="J119" s="338"/>
      <c r="K119" s="338"/>
      <c r="L119" s="338"/>
      <c r="M119" s="338"/>
      <c r="N119" s="340"/>
      <c r="O119" s="176"/>
      <c r="P119" s="177"/>
      <c r="Q119" s="161">
        <v>12.5</v>
      </c>
      <c r="R119" s="162" t="s">
        <v>58</v>
      </c>
      <c r="S119" s="161">
        <v>0</v>
      </c>
      <c r="T119" s="162" t="s">
        <v>58</v>
      </c>
      <c r="U119" s="178">
        <f>S119*Q111</f>
        <v>0</v>
      </c>
      <c r="V119" s="179" t="s">
        <v>63</v>
      </c>
      <c r="W119" s="180">
        <f>U119/Q119</f>
        <v>0</v>
      </c>
      <c r="X119" s="166">
        <f>X114*W119</f>
        <v>0</v>
      </c>
      <c r="Y119" s="181">
        <f>U119*X114</f>
        <v>0</v>
      </c>
      <c r="Z119" s="179" t="s">
        <v>63</v>
      </c>
    </row>
    <row r="120" spans="1:26" s="122" customFormat="1" ht="16.5" thickTop="1" x14ac:dyDescent="0.3">
      <c r="A120" s="136"/>
      <c r="B120" s="338"/>
      <c r="C120" s="338"/>
      <c r="D120" s="338"/>
      <c r="E120" s="338"/>
      <c r="F120" s="342"/>
      <c r="G120" s="342"/>
      <c r="H120" s="342"/>
      <c r="I120" s="338"/>
      <c r="J120" s="338"/>
      <c r="K120" s="338"/>
      <c r="L120" s="338"/>
      <c r="M120" s="338"/>
      <c r="N120" s="340"/>
      <c r="O120" s="152"/>
      <c r="P120" s="168" t="s">
        <v>591</v>
      </c>
      <c r="Q120" s="149"/>
      <c r="R120" s="156"/>
      <c r="S120" s="149"/>
      <c r="T120" s="156"/>
      <c r="U120" s="165"/>
      <c r="V120" s="182"/>
      <c r="W120" s="180">
        <f>Q111-SUM(W116:W119,Q112)</f>
        <v>4.75</v>
      </c>
      <c r="X120" s="183">
        <f>X114*W120</f>
        <v>10.260000000000002</v>
      </c>
      <c r="Y120" s="149"/>
      <c r="Z120" s="149"/>
    </row>
    <row r="121" spans="1:26" s="122" customFormat="1" ht="4.5" customHeight="1" x14ac:dyDescent="0.2">
      <c r="A121" s="136"/>
      <c r="B121" s="338"/>
      <c r="C121" s="338"/>
      <c r="D121" s="338"/>
      <c r="E121" s="338"/>
      <c r="F121" s="342"/>
      <c r="G121" s="342"/>
      <c r="H121" s="342"/>
      <c r="I121" s="338"/>
      <c r="J121" s="338"/>
      <c r="K121" s="338"/>
      <c r="L121" s="338"/>
      <c r="M121" s="338"/>
      <c r="N121" s="340"/>
      <c r="O121" s="152"/>
      <c r="P121" s="149"/>
      <c r="Q121" s="149"/>
      <c r="R121" s="149"/>
      <c r="S121" s="149"/>
      <c r="T121" s="149"/>
      <c r="U121" s="165"/>
      <c r="V121" s="165"/>
      <c r="W121" s="165"/>
      <c r="X121" s="165"/>
      <c r="Y121" s="149"/>
      <c r="Z121" s="149"/>
    </row>
    <row r="122" spans="1:26" ht="12.75" x14ac:dyDescent="0.2">
      <c r="O122" s="152"/>
      <c r="P122" s="184" t="s">
        <v>57</v>
      </c>
      <c r="Q122" s="185"/>
      <c r="R122" s="185"/>
      <c r="S122" s="185"/>
      <c r="T122" s="185"/>
      <c r="U122" s="185"/>
      <c r="V122" s="185"/>
      <c r="W122" s="184">
        <f>SUM(W116:W120)</f>
        <v>20</v>
      </c>
      <c r="X122" s="184">
        <f>SUM(X116:X120)</f>
        <v>43.2</v>
      </c>
      <c r="Y122" s="186"/>
      <c r="Z122" s="186"/>
    </row>
    <row r="124" spans="1:26" s="122" customFormat="1" ht="4.5" customHeight="1" thickBot="1" x14ac:dyDescent="0.25">
      <c r="A124" s="136"/>
      <c r="B124" s="338"/>
      <c r="C124" s="338"/>
      <c r="D124" s="338"/>
      <c r="E124" s="338"/>
      <c r="F124" s="342"/>
      <c r="G124" s="342"/>
      <c r="H124" s="342"/>
      <c r="I124" s="338"/>
      <c r="J124" s="338"/>
      <c r="K124" s="338"/>
      <c r="L124" s="338"/>
      <c r="M124" s="338"/>
      <c r="N124" s="340"/>
      <c r="O124" s="152"/>
      <c r="P124" s="149"/>
      <c r="Q124" s="149"/>
      <c r="R124" s="149"/>
      <c r="S124" s="149"/>
      <c r="T124" s="149"/>
      <c r="U124" s="165"/>
      <c r="V124" s="165"/>
      <c r="W124" s="165"/>
      <c r="X124" s="165"/>
      <c r="Y124" s="149"/>
      <c r="Z124" s="149"/>
    </row>
    <row r="125" spans="1:26" s="122" customFormat="1" ht="15" thickBot="1" x14ac:dyDescent="0.25">
      <c r="A125" s="136"/>
      <c r="B125" s="338"/>
      <c r="C125" s="338"/>
      <c r="D125" s="338"/>
      <c r="E125" s="338"/>
      <c r="F125" s="342"/>
      <c r="G125" s="342"/>
      <c r="H125" s="342"/>
      <c r="I125" s="338"/>
      <c r="J125" s="338"/>
      <c r="K125" s="338"/>
      <c r="L125" s="338"/>
      <c r="M125" s="338"/>
      <c r="N125" s="340"/>
      <c r="O125" s="140" t="s">
        <v>3385</v>
      </c>
      <c r="P125" s="141" t="s">
        <v>1670</v>
      </c>
      <c r="Q125" s="142"/>
      <c r="R125" s="143"/>
      <c r="S125" s="143"/>
      <c r="T125" s="144"/>
      <c r="U125" s="144"/>
      <c r="V125" s="144"/>
      <c r="W125" s="144"/>
      <c r="X125" s="140" t="str">
        <f>O125</f>
        <v>Nairo-S-HAZ.dCB</v>
      </c>
      <c r="Y125" s="145"/>
      <c r="Z125" s="144"/>
    </row>
    <row r="126" spans="1:26" ht="15.75" thickBot="1" x14ac:dyDescent="0.3">
      <c r="O126" s="137"/>
      <c r="P126" s="146" t="s">
        <v>289</v>
      </c>
      <c r="Q126" s="147">
        <v>25</v>
      </c>
      <c r="R126" s="146" t="s">
        <v>283</v>
      </c>
      <c r="S126" s="187" t="s">
        <v>1671</v>
      </c>
      <c r="T126" s="149"/>
      <c r="U126" s="149"/>
      <c r="V126" s="149"/>
      <c r="W126" s="150"/>
      <c r="X126" s="137"/>
      <c r="Y126" s="151"/>
      <c r="Z126" s="149"/>
    </row>
    <row r="127" spans="1:26" s="122" customFormat="1" ht="16.5" thickTop="1" thickBot="1" x14ac:dyDescent="0.25">
      <c r="A127" s="136"/>
      <c r="B127" s="338"/>
      <c r="C127" s="338"/>
      <c r="D127" s="338"/>
      <c r="E127" s="338"/>
      <c r="F127" s="342"/>
      <c r="G127" s="342"/>
      <c r="H127" s="342"/>
      <c r="I127" s="338"/>
      <c r="J127" s="338"/>
      <c r="K127" s="338"/>
      <c r="L127" s="338"/>
      <c r="M127" s="338"/>
      <c r="N127" s="340"/>
      <c r="O127" s="152"/>
      <c r="P127" s="146" t="s">
        <v>294</v>
      </c>
      <c r="Q127" s="153">
        <v>5</v>
      </c>
      <c r="R127" s="146" t="s">
        <v>283</v>
      </c>
      <c r="S127" s="149"/>
      <c r="T127" s="149"/>
      <c r="U127" s="154"/>
      <c r="V127" s="154"/>
      <c r="W127" s="155" t="str">
        <f>P133</f>
        <v>Nairo-S-HAZ.dCBt</v>
      </c>
      <c r="X127" s="149"/>
      <c r="Y127" s="149"/>
      <c r="Z127" s="149"/>
    </row>
    <row r="128" spans="1:26" s="122" customFormat="1" ht="14.25" thickTop="1" thickBot="1" x14ac:dyDescent="0.25">
      <c r="A128" s="136"/>
      <c r="B128" s="338"/>
      <c r="C128" s="338"/>
      <c r="D128" s="338"/>
      <c r="E128" s="338"/>
      <c r="F128" s="342"/>
      <c r="G128" s="342"/>
      <c r="H128" s="342"/>
      <c r="I128" s="338"/>
      <c r="J128" s="338"/>
      <c r="K128" s="338"/>
      <c r="L128" s="338"/>
      <c r="M128" s="338"/>
      <c r="N128" s="340"/>
      <c r="O128" s="152"/>
      <c r="P128" s="149"/>
      <c r="Q128" s="149"/>
      <c r="R128" s="149"/>
      <c r="S128" s="149"/>
      <c r="T128" s="149"/>
      <c r="U128" s="154"/>
      <c r="V128" s="156"/>
      <c r="W128" s="156"/>
      <c r="X128" s="157" t="s">
        <v>10</v>
      </c>
      <c r="Y128" s="156"/>
      <c r="Z128" s="156"/>
    </row>
    <row r="129" spans="1:26" s="122" customFormat="1" ht="14.25" thickTop="1" thickBot="1" x14ac:dyDescent="0.25">
      <c r="A129" s="136"/>
      <c r="B129" s="338"/>
      <c r="C129" s="338"/>
      <c r="D129" s="338"/>
      <c r="E129" s="338"/>
      <c r="F129" s="342"/>
      <c r="G129" s="342"/>
      <c r="H129" s="342"/>
      <c r="I129" s="338"/>
      <c r="J129" s="338"/>
      <c r="K129" s="338"/>
      <c r="L129" s="338"/>
      <c r="M129" s="338"/>
      <c r="N129" s="340"/>
      <c r="O129" s="152"/>
      <c r="P129" s="149"/>
      <c r="Q129" s="149"/>
      <c r="R129" s="149"/>
      <c r="S129" s="149"/>
      <c r="T129" s="149"/>
      <c r="U129" s="156"/>
      <c r="V129" s="156"/>
      <c r="W129" s="158"/>
      <c r="X129" s="345">
        <f>COUNTIF(B:M,O125)*1.08</f>
        <v>2.16</v>
      </c>
      <c r="Y129" s="149"/>
      <c r="Z129" s="149"/>
    </row>
    <row r="130" spans="1:26" s="122" customFormat="1" ht="24" customHeight="1" thickTop="1" thickBot="1" x14ac:dyDescent="0.25">
      <c r="A130" s="136"/>
      <c r="B130" s="338"/>
      <c r="C130" s="338"/>
      <c r="D130" s="338"/>
      <c r="E130" s="338"/>
      <c r="F130" s="342"/>
      <c r="G130" s="342"/>
      <c r="H130" s="342"/>
      <c r="I130" s="338"/>
      <c r="J130" s="338"/>
      <c r="K130" s="338"/>
      <c r="L130" s="338"/>
      <c r="M130" s="338"/>
      <c r="N130" s="340"/>
      <c r="O130" s="152"/>
      <c r="P130" s="149"/>
      <c r="Q130" s="508" t="s">
        <v>290</v>
      </c>
      <c r="R130" s="509"/>
      <c r="S130" s="508" t="s">
        <v>286</v>
      </c>
      <c r="T130" s="509"/>
      <c r="U130" s="508" t="s">
        <v>291</v>
      </c>
      <c r="V130" s="509"/>
      <c r="W130" s="159" t="s">
        <v>292</v>
      </c>
      <c r="X130" s="160" t="s">
        <v>293</v>
      </c>
      <c r="Y130" s="510" t="s">
        <v>181</v>
      </c>
      <c r="Z130" s="511"/>
    </row>
    <row r="131" spans="1:26" s="122" customFormat="1" ht="16.5" thickTop="1" thickBot="1" x14ac:dyDescent="0.3">
      <c r="A131" s="136"/>
      <c r="B131" s="338"/>
      <c r="C131" s="338"/>
      <c r="D131" s="338"/>
      <c r="E131" s="338"/>
      <c r="F131" s="342"/>
      <c r="G131" s="342"/>
      <c r="H131" s="342"/>
      <c r="I131" s="338"/>
      <c r="J131" s="338"/>
      <c r="K131" s="338"/>
      <c r="L131" s="338"/>
      <c r="M131" s="338"/>
      <c r="N131" s="340"/>
      <c r="O131" s="152"/>
      <c r="P131" s="187" t="s">
        <v>1672</v>
      </c>
      <c r="Q131" s="161">
        <v>2</v>
      </c>
      <c r="R131" s="162" t="s">
        <v>58</v>
      </c>
      <c r="S131" s="161">
        <v>1</v>
      </c>
      <c r="T131" s="162" t="s">
        <v>58</v>
      </c>
      <c r="U131" s="163">
        <f>S131*Q126</f>
        <v>25</v>
      </c>
      <c r="V131" s="164" t="s">
        <v>63</v>
      </c>
      <c r="W131" s="165">
        <f>U131/Q131</f>
        <v>12.5</v>
      </c>
      <c r="X131" s="166">
        <f>X129*W131</f>
        <v>27</v>
      </c>
      <c r="Y131" s="167">
        <f>U131*X129</f>
        <v>54</v>
      </c>
      <c r="Z131" s="164" t="s">
        <v>63</v>
      </c>
    </row>
    <row r="132" spans="1:26" s="122" customFormat="1" ht="16.5" thickTop="1" thickBot="1" x14ac:dyDescent="0.3">
      <c r="A132" s="136"/>
      <c r="B132" s="338"/>
      <c r="C132" s="338"/>
      <c r="D132" s="338"/>
      <c r="E132" s="338"/>
      <c r="F132" s="342"/>
      <c r="G132" s="342"/>
      <c r="H132" s="342"/>
      <c r="I132" s="338"/>
      <c r="J132" s="338"/>
      <c r="K132" s="338"/>
      <c r="L132" s="338"/>
      <c r="M132" s="338"/>
      <c r="N132" s="340"/>
      <c r="O132" s="152"/>
      <c r="P132" s="168" t="s">
        <v>68</v>
      </c>
      <c r="Q132" s="161">
        <v>100</v>
      </c>
      <c r="R132" s="162" t="s">
        <v>58</v>
      </c>
      <c r="S132" s="161">
        <v>1</v>
      </c>
      <c r="T132" s="162" t="s">
        <v>58</v>
      </c>
      <c r="U132" s="169">
        <f>S132*Q126</f>
        <v>25</v>
      </c>
      <c r="V132" s="170" t="s">
        <v>63</v>
      </c>
      <c r="W132" s="171">
        <f>U132/Q132</f>
        <v>0.25</v>
      </c>
      <c r="X132" s="166">
        <f>X129*W132</f>
        <v>0.54</v>
      </c>
      <c r="Y132" s="172">
        <f>U132*X129</f>
        <v>54</v>
      </c>
      <c r="Z132" s="170" t="s">
        <v>63</v>
      </c>
    </row>
    <row r="133" spans="1:26" s="122" customFormat="1" ht="17.25" thickTop="1" thickBot="1" x14ac:dyDescent="0.3">
      <c r="A133" s="136"/>
      <c r="B133" s="338"/>
      <c r="C133" s="338"/>
      <c r="D133" s="338"/>
      <c r="E133" s="338"/>
      <c r="F133" s="342"/>
      <c r="G133" s="342"/>
      <c r="H133" s="342"/>
      <c r="I133" s="338"/>
      <c r="J133" s="338"/>
      <c r="K133" s="338"/>
      <c r="L133" s="338"/>
      <c r="M133" s="338"/>
      <c r="N133" s="340"/>
      <c r="O133" s="173">
        <v>243</v>
      </c>
      <c r="P133" s="174" t="s">
        <v>2905</v>
      </c>
      <c r="Q133" s="153">
        <v>10</v>
      </c>
      <c r="R133" s="175" t="s">
        <v>63</v>
      </c>
      <c r="S133" s="161">
        <v>1</v>
      </c>
      <c r="T133" s="162" t="s">
        <v>58</v>
      </c>
      <c r="U133" s="169">
        <f>S133*Q126</f>
        <v>25</v>
      </c>
      <c r="V133" s="170" t="s">
        <v>63</v>
      </c>
      <c r="W133" s="171">
        <f>U133/Q133</f>
        <v>2.5</v>
      </c>
      <c r="X133" s="166">
        <f>X129*W133</f>
        <v>5.4</v>
      </c>
      <c r="Y133" s="172">
        <f>U133*X129</f>
        <v>54</v>
      </c>
      <c r="Z133" s="170" t="s">
        <v>63</v>
      </c>
    </row>
    <row r="134" spans="1:26" s="122" customFormat="1" ht="16.5" thickTop="1" thickBot="1" x14ac:dyDescent="0.3">
      <c r="A134" s="136"/>
      <c r="B134" s="338"/>
      <c r="C134" s="338"/>
      <c r="D134" s="338"/>
      <c r="E134" s="338"/>
      <c r="F134" s="342"/>
      <c r="G134" s="342"/>
      <c r="H134" s="342"/>
      <c r="I134" s="338"/>
      <c r="J134" s="338"/>
      <c r="K134" s="338"/>
      <c r="L134" s="338"/>
      <c r="M134" s="338"/>
      <c r="N134" s="340"/>
      <c r="O134" s="176"/>
      <c r="P134" s="177"/>
      <c r="Q134" s="161">
        <v>12.5</v>
      </c>
      <c r="R134" s="162" t="s">
        <v>58</v>
      </c>
      <c r="S134" s="161">
        <v>0</v>
      </c>
      <c r="T134" s="162" t="s">
        <v>58</v>
      </c>
      <c r="U134" s="178">
        <f>S134*Q126</f>
        <v>0</v>
      </c>
      <c r="V134" s="179" t="s">
        <v>63</v>
      </c>
      <c r="W134" s="180">
        <f>U134/Q134</f>
        <v>0</v>
      </c>
      <c r="X134" s="166">
        <f>X129*W134</f>
        <v>0</v>
      </c>
      <c r="Y134" s="181">
        <f>U134*X129</f>
        <v>0</v>
      </c>
      <c r="Z134" s="179" t="s">
        <v>63</v>
      </c>
    </row>
    <row r="135" spans="1:26" s="122" customFormat="1" ht="16.5" thickTop="1" x14ac:dyDescent="0.3">
      <c r="A135" s="136"/>
      <c r="B135" s="338"/>
      <c r="C135" s="338"/>
      <c r="D135" s="338"/>
      <c r="E135" s="338"/>
      <c r="F135" s="342"/>
      <c r="G135" s="342"/>
      <c r="H135" s="342"/>
      <c r="I135" s="338"/>
      <c r="J135" s="338"/>
      <c r="K135" s="338"/>
      <c r="L135" s="338"/>
      <c r="M135" s="338"/>
      <c r="N135" s="340"/>
      <c r="O135" s="152"/>
      <c r="P135" s="168" t="s">
        <v>591</v>
      </c>
      <c r="Q135" s="149"/>
      <c r="R135" s="156"/>
      <c r="S135" s="149"/>
      <c r="T135" s="156"/>
      <c r="U135" s="165"/>
      <c r="V135" s="182"/>
      <c r="W135" s="180">
        <f>Q126-SUM(W131:W134,Q127)</f>
        <v>4.75</v>
      </c>
      <c r="X135" s="183">
        <f>X129*W135</f>
        <v>10.260000000000002</v>
      </c>
      <c r="Y135" s="149"/>
      <c r="Z135" s="149"/>
    </row>
    <row r="136" spans="1:26" s="122" customFormat="1" ht="4.5" customHeight="1" x14ac:dyDescent="0.2">
      <c r="A136" s="136"/>
      <c r="B136" s="338"/>
      <c r="C136" s="338"/>
      <c r="D136" s="338"/>
      <c r="E136" s="338"/>
      <c r="F136" s="342"/>
      <c r="G136" s="342"/>
      <c r="H136" s="342"/>
      <c r="I136" s="338"/>
      <c r="J136" s="338"/>
      <c r="K136" s="338"/>
      <c r="L136" s="338"/>
      <c r="M136" s="338"/>
      <c r="N136" s="340"/>
      <c r="O136" s="152"/>
      <c r="P136" s="149"/>
      <c r="Q136" s="149"/>
      <c r="R136" s="149"/>
      <c r="S136" s="149"/>
      <c r="T136" s="149"/>
      <c r="U136" s="165"/>
      <c r="V136" s="165"/>
      <c r="W136" s="165"/>
      <c r="X136" s="165"/>
      <c r="Y136" s="149"/>
      <c r="Z136" s="149"/>
    </row>
    <row r="137" spans="1:26" ht="12.75" x14ac:dyDescent="0.2">
      <c r="O137" s="152"/>
      <c r="P137" s="184" t="s">
        <v>57</v>
      </c>
      <c r="Q137" s="185"/>
      <c r="R137" s="185"/>
      <c r="S137" s="185"/>
      <c r="T137" s="185"/>
      <c r="U137" s="185"/>
      <c r="V137" s="185"/>
      <c r="W137" s="184">
        <f>SUM(W131:W135)</f>
        <v>20</v>
      </c>
      <c r="X137" s="184">
        <f>SUM(X131:X135)</f>
        <v>43.2</v>
      </c>
      <c r="Y137" s="186"/>
      <c r="Z137" s="186"/>
    </row>
    <row r="138" spans="1:26" ht="18.75" customHeight="1" thickBot="1" x14ac:dyDescent="0.25"/>
    <row r="139" spans="1:26" s="122" customFormat="1" ht="15" thickBot="1" x14ac:dyDescent="0.25">
      <c r="A139" s="136"/>
      <c r="B139" s="338"/>
      <c r="C139" s="338"/>
      <c r="D139" s="338"/>
      <c r="E139" s="338"/>
      <c r="F139" s="342"/>
      <c r="G139" s="342"/>
      <c r="H139" s="342"/>
      <c r="I139" s="338"/>
      <c r="J139" s="338"/>
      <c r="K139" s="338"/>
      <c r="L139" s="338"/>
      <c r="M139" s="338"/>
      <c r="N139" s="340"/>
      <c r="O139" s="343" t="s">
        <v>3366</v>
      </c>
      <c r="P139" s="141" t="s">
        <v>2914</v>
      </c>
      <c r="Q139" s="142"/>
      <c r="R139" s="143"/>
      <c r="S139" s="143"/>
      <c r="T139" s="144"/>
      <c r="U139" s="144"/>
      <c r="V139" s="144"/>
      <c r="W139" s="144"/>
      <c r="X139" s="140" t="str">
        <f>O139</f>
        <v>Nairo-S-HAZ.FAM</v>
      </c>
      <c r="Y139" s="145"/>
      <c r="Z139" s="144"/>
    </row>
    <row r="140" spans="1:26" ht="15.75" thickBot="1" x14ac:dyDescent="0.3">
      <c r="O140" s="137"/>
      <c r="P140" s="146" t="s">
        <v>289</v>
      </c>
      <c r="Q140" s="147">
        <v>25</v>
      </c>
      <c r="R140" s="146" t="s">
        <v>283</v>
      </c>
      <c r="S140" s="148" t="s">
        <v>346</v>
      </c>
      <c r="T140" s="149"/>
      <c r="U140" s="149"/>
      <c r="V140" s="149"/>
      <c r="W140" s="150"/>
      <c r="X140" s="137"/>
      <c r="Y140" s="151"/>
      <c r="Z140" s="149"/>
    </row>
    <row r="141" spans="1:26" s="122" customFormat="1" ht="16.5" thickTop="1" thickBot="1" x14ac:dyDescent="0.25">
      <c r="A141" s="136"/>
      <c r="B141" s="338"/>
      <c r="C141" s="338"/>
      <c r="D141" s="338"/>
      <c r="E141" s="338"/>
      <c r="F141" s="342"/>
      <c r="G141" s="342"/>
      <c r="H141" s="342"/>
      <c r="I141" s="338"/>
      <c r="J141" s="338"/>
      <c r="K141" s="338"/>
      <c r="L141" s="338"/>
      <c r="M141" s="338"/>
      <c r="N141" s="340"/>
      <c r="O141" s="152"/>
      <c r="P141" s="146" t="s">
        <v>2915</v>
      </c>
      <c r="Q141" s="153">
        <v>5</v>
      </c>
      <c r="R141" s="146" t="s">
        <v>283</v>
      </c>
      <c r="S141" s="149"/>
      <c r="T141" s="149"/>
      <c r="U141" s="154"/>
      <c r="V141" s="154"/>
      <c r="W141" s="155" t="str">
        <f>P147</f>
        <v>Nairo-S-HAZ.FAM</v>
      </c>
      <c r="X141" s="149"/>
      <c r="Y141" s="149"/>
      <c r="Z141" s="149"/>
    </row>
    <row r="142" spans="1:26" s="122" customFormat="1" ht="14.25" thickTop="1" thickBot="1" x14ac:dyDescent="0.25">
      <c r="A142" s="136"/>
      <c r="B142" s="338"/>
      <c r="C142" s="338"/>
      <c r="D142" s="338"/>
      <c r="E142" s="338"/>
      <c r="F142" s="342"/>
      <c r="G142" s="342"/>
      <c r="H142" s="342"/>
      <c r="I142" s="338"/>
      <c r="J142" s="338"/>
      <c r="K142" s="338"/>
      <c r="L142" s="338"/>
      <c r="M142" s="338"/>
      <c r="N142" s="340"/>
      <c r="O142" s="152"/>
      <c r="P142" s="149"/>
      <c r="Q142" s="149"/>
      <c r="R142" s="149"/>
      <c r="S142" s="149"/>
      <c r="T142" s="149"/>
      <c r="U142" s="154"/>
      <c r="V142" s="156"/>
      <c r="W142" s="156"/>
      <c r="X142" s="157" t="s">
        <v>10</v>
      </c>
      <c r="Y142" s="156"/>
      <c r="Z142" s="156"/>
    </row>
    <row r="143" spans="1:26" s="122" customFormat="1" ht="14.25" thickTop="1" thickBot="1" x14ac:dyDescent="0.25">
      <c r="A143" s="136"/>
      <c r="B143" s="338"/>
      <c r="C143" s="338"/>
      <c r="D143" s="338"/>
      <c r="E143" s="338"/>
      <c r="F143" s="342"/>
      <c r="G143" s="342"/>
      <c r="H143" s="342"/>
      <c r="I143" s="338"/>
      <c r="J143" s="338"/>
      <c r="K143" s="338"/>
      <c r="L143" s="338"/>
      <c r="M143" s="338"/>
      <c r="N143" s="340"/>
      <c r="O143" s="152"/>
      <c r="P143" s="149"/>
      <c r="Q143" s="149"/>
      <c r="R143" s="149"/>
      <c r="S143" s="149"/>
      <c r="T143" s="149"/>
      <c r="U143" s="156"/>
      <c r="V143" s="156"/>
      <c r="W143" s="158"/>
      <c r="X143" s="345">
        <f>COUNTIF(B:M,O139)*1.08</f>
        <v>2.16</v>
      </c>
      <c r="Y143" s="149"/>
      <c r="Z143" s="149"/>
    </row>
    <row r="144" spans="1:26" s="122" customFormat="1" ht="24" customHeight="1" thickTop="1" thickBot="1" x14ac:dyDescent="0.25">
      <c r="A144" s="136"/>
      <c r="B144" s="338"/>
      <c r="C144" s="338"/>
      <c r="D144" s="338"/>
      <c r="E144" s="338"/>
      <c r="F144" s="342"/>
      <c r="G144" s="342"/>
      <c r="H144" s="342"/>
      <c r="I144" s="338"/>
      <c r="J144" s="338"/>
      <c r="K144" s="338"/>
      <c r="L144" s="338"/>
      <c r="M144" s="338"/>
      <c r="N144" s="340"/>
      <c r="O144" s="152"/>
      <c r="P144" s="149"/>
      <c r="Q144" s="506" t="s">
        <v>290</v>
      </c>
      <c r="R144" s="507"/>
      <c r="S144" s="506" t="s">
        <v>286</v>
      </c>
      <c r="T144" s="507"/>
      <c r="U144" s="508" t="s">
        <v>291</v>
      </c>
      <c r="V144" s="509"/>
      <c r="W144" s="159" t="s">
        <v>292</v>
      </c>
      <c r="X144" s="160" t="s">
        <v>293</v>
      </c>
      <c r="Y144" s="503" t="s">
        <v>181</v>
      </c>
      <c r="Z144" s="504"/>
    </row>
    <row r="145" spans="1:26" s="122" customFormat="1" ht="16.5" thickTop="1" thickBot="1" x14ac:dyDescent="0.3">
      <c r="A145" s="136"/>
      <c r="B145" s="338"/>
      <c r="C145" s="338"/>
      <c r="D145" s="338"/>
      <c r="E145" s="338"/>
      <c r="F145" s="342"/>
      <c r="G145" s="342"/>
      <c r="H145" s="342"/>
      <c r="I145" s="338"/>
      <c r="J145" s="338"/>
      <c r="K145" s="338"/>
      <c r="L145" s="338"/>
      <c r="M145" s="338"/>
      <c r="N145" s="340"/>
      <c r="O145" s="152"/>
      <c r="P145" s="148" t="s">
        <v>67</v>
      </c>
      <c r="Q145" s="161">
        <v>2</v>
      </c>
      <c r="R145" s="162" t="s">
        <v>58</v>
      </c>
      <c r="S145" s="161">
        <v>1</v>
      </c>
      <c r="T145" s="162" t="s">
        <v>58</v>
      </c>
      <c r="U145" s="163">
        <f>S145*Q140</f>
        <v>25</v>
      </c>
      <c r="V145" s="164" t="s">
        <v>63</v>
      </c>
      <c r="W145" s="165">
        <f>U145/Q145</f>
        <v>12.5</v>
      </c>
      <c r="X145" s="190">
        <f>X143*W145</f>
        <v>27</v>
      </c>
      <c r="Y145" s="167">
        <f>U145*X143</f>
        <v>54</v>
      </c>
      <c r="Z145" s="164" t="s">
        <v>63</v>
      </c>
    </row>
    <row r="146" spans="1:26" s="122" customFormat="1" ht="16.5" thickTop="1" thickBot="1" x14ac:dyDescent="0.3">
      <c r="A146" s="136"/>
      <c r="B146" s="338"/>
      <c r="C146" s="338"/>
      <c r="D146" s="338"/>
      <c r="E146" s="338"/>
      <c r="F146" s="342"/>
      <c r="G146" s="342"/>
      <c r="H146" s="342"/>
      <c r="I146" s="338"/>
      <c r="J146" s="338"/>
      <c r="K146" s="338"/>
      <c r="L146" s="338"/>
      <c r="M146" s="338"/>
      <c r="N146" s="340"/>
      <c r="O146" s="152"/>
      <c r="P146" s="168" t="s">
        <v>68</v>
      </c>
      <c r="Q146" s="161">
        <v>100</v>
      </c>
      <c r="R146" s="162" t="s">
        <v>58</v>
      </c>
      <c r="S146" s="161">
        <v>1</v>
      </c>
      <c r="T146" s="162" t="s">
        <v>58</v>
      </c>
      <c r="U146" s="169">
        <f>S146*Q140</f>
        <v>25</v>
      </c>
      <c r="V146" s="170" t="s">
        <v>63</v>
      </c>
      <c r="W146" s="171">
        <f>U146/Q146</f>
        <v>0.25</v>
      </c>
      <c r="X146" s="166">
        <f>X143*W146</f>
        <v>0.54</v>
      </c>
      <c r="Y146" s="172">
        <f>U146*X143</f>
        <v>54</v>
      </c>
      <c r="Z146" s="170" t="s">
        <v>63</v>
      </c>
    </row>
    <row r="147" spans="1:26" s="122" customFormat="1" ht="17.25" thickTop="1" thickBot="1" x14ac:dyDescent="0.3">
      <c r="A147" s="136"/>
      <c r="B147" s="338"/>
      <c r="C147" s="338"/>
      <c r="D147" s="338"/>
      <c r="E147" s="338"/>
      <c r="F147" s="342"/>
      <c r="G147" s="342"/>
      <c r="H147" s="342"/>
      <c r="I147" s="338"/>
      <c r="J147" s="338"/>
      <c r="K147" s="338"/>
      <c r="L147" s="338"/>
      <c r="M147" s="338"/>
      <c r="N147" s="340"/>
      <c r="O147" s="346" t="s">
        <v>3365</v>
      </c>
      <c r="P147" s="347" t="s">
        <v>3366</v>
      </c>
      <c r="Q147" s="153">
        <v>10</v>
      </c>
      <c r="R147" s="175" t="s">
        <v>63</v>
      </c>
      <c r="S147" s="161">
        <v>1</v>
      </c>
      <c r="T147" s="162" t="s">
        <v>58</v>
      </c>
      <c r="U147" s="169">
        <f>S147*Q140</f>
        <v>25</v>
      </c>
      <c r="V147" s="170" t="s">
        <v>63</v>
      </c>
      <c r="W147" s="171">
        <f>U147/Q147</f>
        <v>2.5</v>
      </c>
      <c r="X147" s="166">
        <f>X143*W147</f>
        <v>5.4</v>
      </c>
      <c r="Y147" s="172">
        <f>U147*X143</f>
        <v>54</v>
      </c>
      <c r="Z147" s="170" t="s">
        <v>63</v>
      </c>
    </row>
    <row r="148" spans="1:26" s="122" customFormat="1" ht="16.5" thickTop="1" thickBot="1" x14ac:dyDescent="0.3">
      <c r="A148" s="136"/>
      <c r="B148" s="338"/>
      <c r="C148" s="338"/>
      <c r="D148" s="338"/>
      <c r="E148" s="338"/>
      <c r="F148" s="342"/>
      <c r="G148" s="342"/>
      <c r="H148" s="342"/>
      <c r="I148" s="338"/>
      <c r="J148" s="338"/>
      <c r="K148" s="338"/>
      <c r="L148" s="338"/>
      <c r="M148" s="338"/>
      <c r="N148" s="340"/>
      <c r="O148" s="176"/>
      <c r="P148" s="177"/>
      <c r="Q148" s="161">
        <v>12.5</v>
      </c>
      <c r="R148" s="162" t="s">
        <v>58</v>
      </c>
      <c r="S148" s="161">
        <v>0</v>
      </c>
      <c r="T148" s="162" t="s">
        <v>58</v>
      </c>
      <c r="U148" s="178">
        <f>S148*Q140</f>
        <v>0</v>
      </c>
      <c r="V148" s="179" t="s">
        <v>63</v>
      </c>
      <c r="W148" s="180">
        <f>U148/Q148</f>
        <v>0</v>
      </c>
      <c r="X148" s="166">
        <f>X143*W148</f>
        <v>0</v>
      </c>
      <c r="Y148" s="181">
        <f>U148*X143</f>
        <v>0</v>
      </c>
      <c r="Z148" s="179" t="s">
        <v>63</v>
      </c>
    </row>
    <row r="149" spans="1:26" s="122" customFormat="1" ht="16.5" thickTop="1" x14ac:dyDescent="0.3">
      <c r="A149" s="136"/>
      <c r="B149" s="338"/>
      <c r="C149" s="338"/>
      <c r="D149" s="338"/>
      <c r="E149" s="338"/>
      <c r="F149" s="342"/>
      <c r="G149" s="342"/>
      <c r="H149" s="342"/>
      <c r="I149" s="338"/>
      <c r="J149" s="338"/>
      <c r="K149" s="338"/>
      <c r="L149" s="338"/>
      <c r="M149" s="338"/>
      <c r="N149" s="340"/>
      <c r="O149" s="152"/>
      <c r="P149" s="168" t="s">
        <v>591</v>
      </c>
      <c r="Q149" s="149"/>
      <c r="R149" s="156"/>
      <c r="S149" s="149"/>
      <c r="T149" s="156"/>
      <c r="U149" s="165"/>
      <c r="V149" s="182"/>
      <c r="W149" s="180">
        <f>Q140-SUM(W145:W148,Q141)</f>
        <v>4.75</v>
      </c>
      <c r="X149" s="183">
        <f>X143*W149</f>
        <v>10.260000000000002</v>
      </c>
      <c r="Y149" s="149"/>
      <c r="Z149" s="149"/>
    </row>
    <row r="150" spans="1:26" s="122" customFormat="1" ht="4.5" customHeight="1" x14ac:dyDescent="0.2">
      <c r="A150" s="136"/>
      <c r="B150" s="338"/>
      <c r="C150" s="338"/>
      <c r="D150" s="338"/>
      <c r="E150" s="338"/>
      <c r="F150" s="342"/>
      <c r="G150" s="342"/>
      <c r="H150" s="342"/>
      <c r="I150" s="338"/>
      <c r="J150" s="338"/>
      <c r="K150" s="338"/>
      <c r="L150" s="338"/>
      <c r="M150" s="338"/>
      <c r="N150" s="340"/>
      <c r="O150" s="152"/>
      <c r="P150" s="149"/>
      <c r="Q150" s="149"/>
      <c r="R150" s="149"/>
      <c r="S150" s="149"/>
      <c r="T150" s="149"/>
      <c r="U150" s="165"/>
      <c r="V150" s="165"/>
      <c r="W150" s="165"/>
      <c r="X150" s="165"/>
      <c r="Y150" s="149"/>
      <c r="Z150" s="149"/>
    </row>
    <row r="151" spans="1:26" ht="12.75" x14ac:dyDescent="0.2">
      <c r="O151" s="152"/>
      <c r="P151" s="184" t="s">
        <v>2916</v>
      </c>
      <c r="Q151" s="185"/>
      <c r="R151" s="185"/>
      <c r="S151" s="185"/>
      <c r="T151" s="185"/>
      <c r="U151" s="185"/>
      <c r="V151" s="185"/>
      <c r="W151" s="184">
        <f>SUM(W145:W149)</f>
        <v>20</v>
      </c>
      <c r="X151" s="184">
        <f>SUM(X145:X149)</f>
        <v>43.2</v>
      </c>
      <c r="Y151" s="186"/>
      <c r="Z151" s="186"/>
    </row>
    <row r="152" spans="1:26" s="122" customFormat="1" ht="4.5" customHeight="1" thickBot="1" x14ac:dyDescent="0.25">
      <c r="A152" s="136"/>
      <c r="B152" s="338"/>
      <c r="C152" s="338"/>
      <c r="D152" s="338"/>
      <c r="E152" s="338"/>
      <c r="F152" s="342"/>
      <c r="G152" s="342"/>
      <c r="H152" s="342"/>
      <c r="I152" s="338"/>
      <c r="J152" s="338"/>
      <c r="K152" s="338"/>
      <c r="L152" s="338"/>
      <c r="M152" s="338"/>
      <c r="N152" s="340"/>
      <c r="O152" s="152"/>
      <c r="P152" s="149"/>
      <c r="Q152" s="149"/>
      <c r="R152" s="149"/>
      <c r="S152" s="149"/>
      <c r="T152" s="149"/>
      <c r="U152" s="165"/>
      <c r="V152" s="165"/>
      <c r="W152" s="165"/>
      <c r="X152" s="165"/>
      <c r="Y152" s="149"/>
      <c r="Z152" s="149"/>
    </row>
    <row r="153" spans="1:26" s="122" customFormat="1" ht="15" thickBot="1" x14ac:dyDescent="0.25">
      <c r="A153" s="136"/>
      <c r="B153" s="338"/>
      <c r="C153" s="338"/>
      <c r="D153" s="338"/>
      <c r="E153" s="338"/>
      <c r="F153" s="342"/>
      <c r="G153" s="342"/>
      <c r="H153" s="342"/>
      <c r="I153" s="338"/>
      <c r="J153" s="338"/>
      <c r="K153" s="338"/>
      <c r="L153" s="338"/>
      <c r="M153" s="338"/>
      <c r="N153" s="340"/>
      <c r="O153" s="140" t="s">
        <v>3369</v>
      </c>
      <c r="P153" s="141" t="s">
        <v>1670</v>
      </c>
      <c r="Q153" s="142"/>
      <c r="R153" s="143"/>
      <c r="S153" s="143"/>
      <c r="T153" s="144"/>
      <c r="U153" s="144"/>
      <c r="V153" s="144"/>
      <c r="W153" s="144"/>
      <c r="X153" s="140" t="str">
        <f>O153</f>
        <v>Nairo-S-sgrNSD</v>
      </c>
      <c r="Y153" s="145"/>
      <c r="Z153" s="144"/>
    </row>
    <row r="154" spans="1:26" ht="15.75" thickBot="1" x14ac:dyDescent="0.3">
      <c r="O154" s="137"/>
      <c r="P154" s="146" t="s">
        <v>289</v>
      </c>
      <c r="Q154" s="147">
        <v>25</v>
      </c>
      <c r="R154" s="146" t="s">
        <v>283</v>
      </c>
      <c r="S154" s="187" t="s">
        <v>1671</v>
      </c>
      <c r="T154" s="149"/>
      <c r="U154" s="149"/>
      <c r="V154" s="149"/>
      <c r="W154" s="150"/>
      <c r="X154" s="137"/>
      <c r="Y154" s="151"/>
      <c r="Z154" s="149"/>
    </row>
    <row r="155" spans="1:26" s="122" customFormat="1" ht="16.5" thickTop="1" thickBot="1" x14ac:dyDescent="0.25">
      <c r="A155" s="136"/>
      <c r="B155" s="338"/>
      <c r="C155" s="338"/>
      <c r="D155" s="338"/>
      <c r="E155" s="338"/>
      <c r="F155" s="342"/>
      <c r="G155" s="342"/>
      <c r="H155" s="342"/>
      <c r="I155" s="338"/>
      <c r="J155" s="338"/>
      <c r="K155" s="338"/>
      <c r="L155" s="338"/>
      <c r="M155" s="338"/>
      <c r="N155" s="340"/>
      <c r="O155" s="152"/>
      <c r="P155" s="146" t="s">
        <v>294</v>
      </c>
      <c r="Q155" s="153">
        <v>5</v>
      </c>
      <c r="R155" s="146" t="s">
        <v>283</v>
      </c>
      <c r="S155" s="149"/>
      <c r="T155" s="149"/>
      <c r="U155" s="154"/>
      <c r="V155" s="154"/>
      <c r="W155" s="155" t="str">
        <f>P161</f>
        <v>Nairo-S-sgrNSD.sm</v>
      </c>
      <c r="X155" s="149"/>
      <c r="Y155" s="149"/>
      <c r="Z155" s="149"/>
    </row>
    <row r="156" spans="1:26" s="122" customFormat="1" ht="14.25" thickTop="1" thickBot="1" x14ac:dyDescent="0.25">
      <c r="A156" s="136"/>
      <c r="B156" s="338"/>
      <c r="C156" s="338"/>
      <c r="D156" s="338"/>
      <c r="E156" s="338"/>
      <c r="F156" s="342"/>
      <c r="G156" s="342"/>
      <c r="H156" s="342"/>
      <c r="I156" s="338"/>
      <c r="J156" s="338"/>
      <c r="K156" s="338"/>
      <c r="L156" s="338"/>
      <c r="M156" s="338"/>
      <c r="N156" s="340"/>
      <c r="O156" s="152"/>
      <c r="P156" s="149"/>
      <c r="Q156" s="149"/>
      <c r="R156" s="149"/>
      <c r="S156" s="149"/>
      <c r="T156" s="149"/>
      <c r="U156" s="154"/>
      <c r="V156" s="156"/>
      <c r="W156" s="156"/>
      <c r="X156" s="157" t="s">
        <v>10</v>
      </c>
      <c r="Y156" s="156"/>
      <c r="Z156" s="156"/>
    </row>
    <row r="157" spans="1:26" s="122" customFormat="1" ht="14.25" thickTop="1" thickBot="1" x14ac:dyDescent="0.25">
      <c r="A157" s="136"/>
      <c r="B157" s="338"/>
      <c r="C157" s="338"/>
      <c r="D157" s="338"/>
      <c r="E157" s="338"/>
      <c r="F157" s="342"/>
      <c r="G157" s="342"/>
      <c r="H157" s="342"/>
      <c r="I157" s="338"/>
      <c r="J157" s="338"/>
      <c r="K157" s="338"/>
      <c r="L157" s="338"/>
      <c r="M157" s="338"/>
      <c r="N157" s="340"/>
      <c r="O157" s="152"/>
      <c r="P157" s="149"/>
      <c r="Q157" s="149"/>
      <c r="R157" s="149"/>
      <c r="S157" s="149"/>
      <c r="T157" s="149"/>
      <c r="U157" s="156"/>
      <c r="V157" s="156"/>
      <c r="W157" s="158"/>
      <c r="X157" s="345">
        <f>COUNTIF(B:M,O153)*1.08</f>
        <v>5.4</v>
      </c>
      <c r="Y157" s="149"/>
      <c r="Z157" s="149"/>
    </row>
    <row r="158" spans="1:26" s="122" customFormat="1" ht="24" customHeight="1" thickTop="1" thickBot="1" x14ac:dyDescent="0.25">
      <c r="A158" s="136"/>
      <c r="B158" s="338"/>
      <c r="C158" s="338"/>
      <c r="D158" s="338"/>
      <c r="E158" s="338"/>
      <c r="F158" s="342"/>
      <c r="G158" s="342"/>
      <c r="H158" s="342"/>
      <c r="I158" s="338"/>
      <c r="J158" s="338"/>
      <c r="K158" s="338"/>
      <c r="L158" s="338"/>
      <c r="M158" s="338"/>
      <c r="N158" s="340"/>
      <c r="O158" s="152"/>
      <c r="P158" s="149"/>
      <c r="Q158" s="508" t="s">
        <v>290</v>
      </c>
      <c r="R158" s="509"/>
      <c r="S158" s="508" t="s">
        <v>286</v>
      </c>
      <c r="T158" s="509"/>
      <c r="U158" s="508" t="s">
        <v>291</v>
      </c>
      <c r="V158" s="509"/>
      <c r="W158" s="159" t="s">
        <v>292</v>
      </c>
      <c r="X158" s="160" t="s">
        <v>293</v>
      </c>
      <c r="Y158" s="510" t="s">
        <v>181</v>
      </c>
      <c r="Z158" s="511"/>
    </row>
    <row r="159" spans="1:26" s="122" customFormat="1" ht="16.5" thickTop="1" thickBot="1" x14ac:dyDescent="0.3">
      <c r="A159" s="136"/>
      <c r="B159" s="338"/>
      <c r="C159" s="338"/>
      <c r="D159" s="338"/>
      <c r="E159" s="338"/>
      <c r="F159" s="342"/>
      <c r="G159" s="342"/>
      <c r="H159" s="342"/>
      <c r="I159" s="338"/>
      <c r="J159" s="338"/>
      <c r="K159" s="338"/>
      <c r="L159" s="338"/>
      <c r="M159" s="338"/>
      <c r="N159" s="340"/>
      <c r="O159" s="152"/>
      <c r="P159" s="187" t="s">
        <v>1672</v>
      </c>
      <c r="Q159" s="161">
        <v>2</v>
      </c>
      <c r="R159" s="162" t="s">
        <v>58</v>
      </c>
      <c r="S159" s="161">
        <v>1</v>
      </c>
      <c r="T159" s="162" t="s">
        <v>58</v>
      </c>
      <c r="U159" s="163">
        <f>S159*Q154</f>
        <v>25</v>
      </c>
      <c r="V159" s="164" t="s">
        <v>63</v>
      </c>
      <c r="W159" s="165">
        <f>U159/Q159</f>
        <v>12.5</v>
      </c>
      <c r="X159" s="166">
        <f>X157*W159</f>
        <v>67.5</v>
      </c>
      <c r="Y159" s="167">
        <f>U159*X157</f>
        <v>135</v>
      </c>
      <c r="Z159" s="164" t="s">
        <v>63</v>
      </c>
    </row>
    <row r="160" spans="1:26" s="122" customFormat="1" ht="16.5" thickTop="1" thickBot="1" x14ac:dyDescent="0.3">
      <c r="A160" s="136"/>
      <c r="B160" s="338"/>
      <c r="C160" s="338"/>
      <c r="D160" s="338"/>
      <c r="E160" s="338"/>
      <c r="F160" s="342"/>
      <c r="G160" s="342"/>
      <c r="H160" s="342"/>
      <c r="I160" s="338"/>
      <c r="J160" s="338"/>
      <c r="K160" s="338"/>
      <c r="L160" s="338"/>
      <c r="M160" s="338"/>
      <c r="N160" s="340"/>
      <c r="O160" s="152"/>
      <c r="P160" s="168" t="s">
        <v>68</v>
      </c>
      <c r="Q160" s="161">
        <v>100</v>
      </c>
      <c r="R160" s="162" t="s">
        <v>58</v>
      </c>
      <c r="S160" s="161">
        <v>1</v>
      </c>
      <c r="T160" s="162" t="s">
        <v>58</v>
      </c>
      <c r="U160" s="169">
        <f>S160*Q154</f>
        <v>25</v>
      </c>
      <c r="V160" s="170" t="s">
        <v>63</v>
      </c>
      <c r="W160" s="171">
        <f>U160/Q160</f>
        <v>0.25</v>
      </c>
      <c r="X160" s="166">
        <f>X157*W160</f>
        <v>1.35</v>
      </c>
      <c r="Y160" s="172">
        <f>U160*X157</f>
        <v>135</v>
      </c>
      <c r="Z160" s="170" t="s">
        <v>63</v>
      </c>
    </row>
    <row r="161" spans="1:26" s="122" customFormat="1" ht="17.25" thickTop="1" thickBot="1" x14ac:dyDescent="0.3">
      <c r="A161" s="136"/>
      <c r="B161" s="338"/>
      <c r="C161" s="338"/>
      <c r="D161" s="338"/>
      <c r="E161" s="338"/>
      <c r="F161" s="342"/>
      <c r="G161" s="342"/>
      <c r="H161" s="342"/>
      <c r="I161" s="338"/>
      <c r="J161" s="338"/>
      <c r="K161" s="338"/>
      <c r="L161" s="338"/>
      <c r="M161" s="338"/>
      <c r="N161" s="340"/>
      <c r="O161" s="173">
        <v>1010</v>
      </c>
      <c r="P161" s="174" t="s">
        <v>3368</v>
      </c>
      <c r="Q161" s="153">
        <v>10</v>
      </c>
      <c r="R161" s="175" t="s">
        <v>63</v>
      </c>
      <c r="S161" s="161">
        <v>1</v>
      </c>
      <c r="T161" s="162" t="s">
        <v>58</v>
      </c>
      <c r="U161" s="169">
        <f>S161*Q154</f>
        <v>25</v>
      </c>
      <c r="V161" s="170" t="s">
        <v>63</v>
      </c>
      <c r="W161" s="171">
        <f>U161/Q161</f>
        <v>2.5</v>
      </c>
      <c r="X161" s="166">
        <f>X157*W161</f>
        <v>13.5</v>
      </c>
      <c r="Y161" s="172">
        <f>U161*X157</f>
        <v>135</v>
      </c>
      <c r="Z161" s="170" t="s">
        <v>63</v>
      </c>
    </row>
    <row r="162" spans="1:26" s="122" customFormat="1" ht="16.5" thickTop="1" thickBot="1" x14ac:dyDescent="0.3">
      <c r="A162" s="136"/>
      <c r="B162" s="338"/>
      <c r="C162" s="338"/>
      <c r="D162" s="338"/>
      <c r="E162" s="338"/>
      <c r="F162" s="342"/>
      <c r="G162" s="342"/>
      <c r="H162" s="342"/>
      <c r="I162" s="338"/>
      <c r="J162" s="338"/>
      <c r="K162" s="338"/>
      <c r="L162" s="338"/>
      <c r="M162" s="338"/>
      <c r="N162" s="340"/>
      <c r="O162" s="176"/>
      <c r="P162" s="177"/>
      <c r="Q162" s="161">
        <v>12.5</v>
      </c>
      <c r="R162" s="162" t="s">
        <v>58</v>
      </c>
      <c r="S162" s="161">
        <v>0</v>
      </c>
      <c r="T162" s="162" t="s">
        <v>58</v>
      </c>
      <c r="U162" s="178">
        <f>S162*Q154</f>
        <v>0</v>
      </c>
      <c r="V162" s="179" t="s">
        <v>63</v>
      </c>
      <c r="W162" s="180">
        <f>U162/Q162</f>
        <v>0</v>
      </c>
      <c r="X162" s="166">
        <f>X157*W162</f>
        <v>0</v>
      </c>
      <c r="Y162" s="181">
        <f>U162*X157</f>
        <v>0</v>
      </c>
      <c r="Z162" s="179" t="s">
        <v>63</v>
      </c>
    </row>
    <row r="163" spans="1:26" s="122" customFormat="1" ht="16.5" thickTop="1" x14ac:dyDescent="0.3">
      <c r="A163" s="136"/>
      <c r="B163" s="338"/>
      <c r="C163" s="338"/>
      <c r="D163" s="338"/>
      <c r="E163" s="338"/>
      <c r="F163" s="342"/>
      <c r="G163" s="342"/>
      <c r="H163" s="342"/>
      <c r="I163" s="338"/>
      <c r="J163" s="338"/>
      <c r="K163" s="338"/>
      <c r="L163" s="338"/>
      <c r="M163" s="338"/>
      <c r="N163" s="340"/>
      <c r="O163" s="152"/>
      <c r="P163" s="168" t="s">
        <v>591</v>
      </c>
      <c r="Q163" s="149"/>
      <c r="R163" s="156"/>
      <c r="S163" s="149"/>
      <c r="T163" s="156"/>
      <c r="U163" s="165"/>
      <c r="V163" s="182"/>
      <c r="W163" s="180">
        <f>Q154-SUM(W159:W162,Q155)</f>
        <v>4.75</v>
      </c>
      <c r="X163" s="183">
        <f>X157*W163</f>
        <v>25.650000000000002</v>
      </c>
      <c r="Y163" s="149"/>
      <c r="Z163" s="149"/>
    </row>
    <row r="164" spans="1:26" s="122" customFormat="1" ht="4.5" customHeight="1" x14ac:dyDescent="0.2">
      <c r="A164" s="136"/>
      <c r="B164" s="338"/>
      <c r="C164" s="338"/>
      <c r="D164" s="338"/>
      <c r="E164" s="338"/>
      <c r="F164" s="342"/>
      <c r="G164" s="342"/>
      <c r="H164" s="342"/>
      <c r="I164" s="338"/>
      <c r="J164" s="338"/>
      <c r="K164" s="338"/>
      <c r="L164" s="338"/>
      <c r="M164" s="338"/>
      <c r="N164" s="340"/>
      <c r="O164" s="152"/>
      <c r="P164" s="149"/>
      <c r="Q164" s="149"/>
      <c r="R164" s="149"/>
      <c r="S164" s="149"/>
      <c r="T164" s="149"/>
      <c r="U164" s="165"/>
      <c r="V164" s="165"/>
      <c r="W164" s="165"/>
      <c r="X164" s="165"/>
      <c r="Y164" s="149"/>
      <c r="Z164" s="149"/>
    </row>
    <row r="165" spans="1:26" ht="12.75" x14ac:dyDescent="0.2">
      <c r="O165" s="152"/>
      <c r="P165" s="184" t="s">
        <v>57</v>
      </c>
      <c r="Q165" s="185"/>
      <c r="R165" s="185"/>
      <c r="S165" s="185"/>
      <c r="T165" s="185"/>
      <c r="U165" s="185"/>
      <c r="V165" s="185"/>
      <c r="W165" s="184">
        <f>SUM(W159:W163)</f>
        <v>20</v>
      </c>
      <c r="X165" s="184">
        <f>SUM(X159:X163)</f>
        <v>108</v>
      </c>
      <c r="Y165" s="186"/>
      <c r="Z165" s="186"/>
    </row>
    <row r="167" spans="1:26" s="122" customFormat="1" ht="4.5" customHeight="1" thickBot="1" x14ac:dyDescent="0.25">
      <c r="A167" s="136"/>
      <c r="B167" s="338"/>
      <c r="C167" s="338"/>
      <c r="D167" s="338"/>
      <c r="E167" s="338"/>
      <c r="F167" s="342"/>
      <c r="G167" s="342"/>
      <c r="H167" s="342"/>
      <c r="I167" s="338"/>
      <c r="J167" s="338"/>
      <c r="K167" s="338"/>
      <c r="L167" s="338"/>
      <c r="M167" s="338"/>
      <c r="N167" s="340"/>
      <c r="O167" s="152"/>
      <c r="P167" s="149"/>
      <c r="Q167" s="149"/>
      <c r="R167" s="149"/>
      <c r="S167" s="149"/>
      <c r="T167" s="149"/>
      <c r="U167" s="165"/>
      <c r="V167" s="165"/>
      <c r="W167" s="165"/>
      <c r="X167" s="165"/>
      <c r="Y167" s="149"/>
      <c r="Z167" s="149"/>
    </row>
    <row r="168" spans="1:26" s="122" customFormat="1" ht="15" thickBot="1" x14ac:dyDescent="0.25">
      <c r="A168" s="136"/>
      <c r="B168" s="338"/>
      <c r="C168" s="338"/>
      <c r="D168" s="338"/>
      <c r="E168" s="338"/>
      <c r="F168" s="342"/>
      <c r="G168" s="342"/>
      <c r="H168" s="342"/>
      <c r="I168" s="338"/>
      <c r="J168" s="338"/>
      <c r="K168" s="338"/>
      <c r="L168" s="338"/>
      <c r="M168" s="338"/>
      <c r="N168" s="340"/>
      <c r="O168" s="140" t="s">
        <v>3370</v>
      </c>
      <c r="P168" s="141" t="s">
        <v>1670</v>
      </c>
      <c r="Q168" s="142"/>
      <c r="R168" s="143"/>
      <c r="S168" s="143"/>
      <c r="T168" s="144"/>
      <c r="U168" s="144"/>
      <c r="V168" s="144"/>
      <c r="W168" s="144"/>
      <c r="X168" s="140" t="str">
        <f>O168</f>
        <v>OrthoNairo</v>
      </c>
      <c r="Y168" s="145"/>
      <c r="Z168" s="144"/>
    </row>
    <row r="169" spans="1:26" ht="15.75" thickBot="1" x14ac:dyDescent="0.3">
      <c r="O169" s="137"/>
      <c r="P169" s="146" t="s">
        <v>289</v>
      </c>
      <c r="Q169" s="147">
        <v>25</v>
      </c>
      <c r="R169" s="146" t="s">
        <v>283</v>
      </c>
      <c r="S169" s="187" t="s">
        <v>1671</v>
      </c>
      <c r="T169" s="149"/>
      <c r="U169" s="149"/>
      <c r="V169" s="149"/>
      <c r="W169" s="150"/>
      <c r="X169" s="137"/>
      <c r="Y169" s="151"/>
      <c r="Z169" s="149"/>
    </row>
    <row r="170" spans="1:26" s="122" customFormat="1" ht="16.5" thickTop="1" thickBot="1" x14ac:dyDescent="0.25">
      <c r="A170" s="136"/>
      <c r="B170" s="338"/>
      <c r="C170" s="338"/>
      <c r="D170" s="338"/>
      <c r="E170" s="338"/>
      <c r="F170" s="342"/>
      <c r="G170" s="342"/>
      <c r="H170" s="342"/>
      <c r="I170" s="338"/>
      <c r="J170" s="338"/>
      <c r="K170" s="338"/>
      <c r="L170" s="338"/>
      <c r="M170" s="338"/>
      <c r="N170" s="340"/>
      <c r="O170" s="152"/>
      <c r="P170" s="146" t="s">
        <v>294</v>
      </c>
      <c r="Q170" s="153">
        <v>5</v>
      </c>
      <c r="R170" s="146" t="s">
        <v>283</v>
      </c>
      <c r="S170" s="149"/>
      <c r="T170" s="149"/>
      <c r="U170" s="154"/>
      <c r="V170" s="154"/>
      <c r="W170" s="155" t="str">
        <f>P176</f>
        <v>Nairo-S-sgrNSD.sm</v>
      </c>
      <c r="X170" s="149"/>
      <c r="Y170" s="149"/>
      <c r="Z170" s="149"/>
    </row>
    <row r="171" spans="1:26" s="122" customFormat="1" ht="14.25" thickTop="1" thickBot="1" x14ac:dyDescent="0.25">
      <c r="A171" s="136"/>
      <c r="B171" s="338"/>
      <c r="C171" s="338"/>
      <c r="D171" s="338"/>
      <c r="E171" s="338"/>
      <c r="F171" s="342"/>
      <c r="G171" s="342"/>
      <c r="H171" s="342"/>
      <c r="I171" s="338"/>
      <c r="J171" s="338"/>
      <c r="K171" s="338"/>
      <c r="L171" s="338"/>
      <c r="M171" s="338"/>
      <c r="N171" s="340"/>
      <c r="O171" s="152"/>
      <c r="P171" s="149"/>
      <c r="Q171" s="149"/>
      <c r="R171" s="149"/>
      <c r="S171" s="149"/>
      <c r="T171" s="149"/>
      <c r="U171" s="154"/>
      <c r="V171" s="156"/>
      <c r="W171" s="156"/>
      <c r="X171" s="157" t="s">
        <v>10</v>
      </c>
      <c r="Y171" s="156"/>
      <c r="Z171" s="156"/>
    </row>
    <row r="172" spans="1:26" s="122" customFormat="1" ht="14.25" thickTop="1" thickBot="1" x14ac:dyDescent="0.25">
      <c r="A172" s="136"/>
      <c r="B172" s="338"/>
      <c r="C172" s="338"/>
      <c r="D172" s="338"/>
      <c r="E172" s="338"/>
      <c r="F172" s="342"/>
      <c r="G172" s="342"/>
      <c r="H172" s="342"/>
      <c r="I172" s="338"/>
      <c r="J172" s="338"/>
      <c r="K172" s="338"/>
      <c r="L172" s="338"/>
      <c r="M172" s="338"/>
      <c r="N172" s="340"/>
      <c r="O172" s="152"/>
      <c r="P172" s="149"/>
      <c r="Q172" s="149"/>
      <c r="R172" s="149"/>
      <c r="S172" s="149"/>
      <c r="T172" s="149"/>
      <c r="U172" s="156"/>
      <c r="V172" s="156"/>
      <c r="W172" s="158"/>
      <c r="X172" s="345">
        <f>COUNTIF(B:M,O168)*1.08</f>
        <v>7.5600000000000005</v>
      </c>
      <c r="Y172" s="149"/>
      <c r="Z172" s="149"/>
    </row>
    <row r="173" spans="1:26" s="122" customFormat="1" ht="24" customHeight="1" thickTop="1" thickBot="1" x14ac:dyDescent="0.25">
      <c r="A173" s="136"/>
      <c r="B173" s="338"/>
      <c r="C173" s="338"/>
      <c r="D173" s="338"/>
      <c r="E173" s="338"/>
      <c r="F173" s="342"/>
      <c r="G173" s="342"/>
      <c r="H173" s="342"/>
      <c r="I173" s="338"/>
      <c r="J173" s="338"/>
      <c r="K173" s="338"/>
      <c r="L173" s="338"/>
      <c r="M173" s="338"/>
      <c r="N173" s="340"/>
      <c r="O173" s="152"/>
      <c r="P173" s="149"/>
      <c r="Q173" s="508" t="s">
        <v>290</v>
      </c>
      <c r="R173" s="509"/>
      <c r="S173" s="508" t="s">
        <v>286</v>
      </c>
      <c r="T173" s="509"/>
      <c r="U173" s="508" t="s">
        <v>291</v>
      </c>
      <c r="V173" s="509"/>
      <c r="W173" s="159" t="s">
        <v>292</v>
      </c>
      <c r="X173" s="160" t="s">
        <v>293</v>
      </c>
      <c r="Y173" s="510" t="s">
        <v>181</v>
      </c>
      <c r="Z173" s="511"/>
    </row>
    <row r="174" spans="1:26" s="122" customFormat="1" ht="16.5" thickTop="1" thickBot="1" x14ac:dyDescent="0.3">
      <c r="A174" s="136"/>
      <c r="B174" s="338"/>
      <c r="C174" s="338"/>
      <c r="D174" s="338"/>
      <c r="E174" s="338"/>
      <c r="F174" s="342"/>
      <c r="G174" s="342"/>
      <c r="H174" s="342"/>
      <c r="I174" s="338"/>
      <c r="J174" s="338"/>
      <c r="K174" s="338"/>
      <c r="L174" s="338"/>
      <c r="M174" s="338"/>
      <c r="N174" s="340"/>
      <c r="O174" s="152"/>
      <c r="P174" s="187" t="s">
        <v>1672</v>
      </c>
      <c r="Q174" s="161">
        <v>2</v>
      </c>
      <c r="R174" s="162" t="s">
        <v>58</v>
      </c>
      <c r="S174" s="161">
        <v>1</v>
      </c>
      <c r="T174" s="162" t="s">
        <v>58</v>
      </c>
      <c r="U174" s="163">
        <f>S174*Q169</f>
        <v>25</v>
      </c>
      <c r="V174" s="164" t="s">
        <v>63</v>
      </c>
      <c r="W174" s="165">
        <f>U174/Q174</f>
        <v>12.5</v>
      </c>
      <c r="X174" s="166">
        <f>X172*W174</f>
        <v>94.5</v>
      </c>
      <c r="Y174" s="167">
        <f>U174*X172</f>
        <v>189</v>
      </c>
      <c r="Z174" s="164" t="s">
        <v>63</v>
      </c>
    </row>
    <row r="175" spans="1:26" s="122" customFormat="1" ht="16.5" thickTop="1" thickBot="1" x14ac:dyDescent="0.3">
      <c r="A175" s="136"/>
      <c r="B175" s="338"/>
      <c r="C175" s="338"/>
      <c r="D175" s="338"/>
      <c r="E175" s="338"/>
      <c r="F175" s="342"/>
      <c r="G175" s="342"/>
      <c r="H175" s="342"/>
      <c r="I175" s="338"/>
      <c r="J175" s="338"/>
      <c r="K175" s="338"/>
      <c r="L175" s="338"/>
      <c r="M175" s="338"/>
      <c r="N175" s="340"/>
      <c r="O175" s="152"/>
      <c r="P175" s="168" t="s">
        <v>68</v>
      </c>
      <c r="Q175" s="161">
        <v>100</v>
      </c>
      <c r="R175" s="162" t="s">
        <v>58</v>
      </c>
      <c r="S175" s="161">
        <v>1</v>
      </c>
      <c r="T175" s="162" t="s">
        <v>58</v>
      </c>
      <c r="U175" s="169">
        <f>S175*Q169</f>
        <v>25</v>
      </c>
      <c r="V175" s="170" t="s">
        <v>63</v>
      </c>
      <c r="W175" s="171">
        <f>U175/Q175</f>
        <v>0.25</v>
      </c>
      <c r="X175" s="166">
        <f>X172*W175</f>
        <v>1.8900000000000001</v>
      </c>
      <c r="Y175" s="172">
        <f>U175*X172</f>
        <v>189</v>
      </c>
      <c r="Z175" s="170" t="s">
        <v>63</v>
      </c>
    </row>
    <row r="176" spans="1:26" s="122" customFormat="1" ht="17.25" thickTop="1" thickBot="1" x14ac:dyDescent="0.3">
      <c r="A176" s="136"/>
      <c r="B176" s="338"/>
      <c r="C176" s="338"/>
      <c r="D176" s="338"/>
      <c r="E176" s="338"/>
      <c r="F176" s="342"/>
      <c r="G176" s="342"/>
      <c r="H176" s="342"/>
      <c r="I176" s="338"/>
      <c r="J176" s="338"/>
      <c r="K176" s="338"/>
      <c r="L176" s="338"/>
      <c r="M176" s="338"/>
      <c r="N176" s="340"/>
      <c r="O176" s="173">
        <v>1010</v>
      </c>
      <c r="P176" s="174" t="s">
        <v>3368</v>
      </c>
      <c r="Q176" s="153">
        <v>10</v>
      </c>
      <c r="R176" s="175" t="s">
        <v>63</v>
      </c>
      <c r="S176" s="161">
        <v>1</v>
      </c>
      <c r="T176" s="162" t="s">
        <v>58</v>
      </c>
      <c r="U176" s="169">
        <f>S176*Q169</f>
        <v>25</v>
      </c>
      <c r="V176" s="170" t="s">
        <v>63</v>
      </c>
      <c r="W176" s="171">
        <f>U176/Q176</f>
        <v>2.5</v>
      </c>
      <c r="X176" s="166">
        <f>X172*W176</f>
        <v>18.900000000000002</v>
      </c>
      <c r="Y176" s="172">
        <f>U176*X172</f>
        <v>189</v>
      </c>
      <c r="Z176" s="170" t="s">
        <v>63</v>
      </c>
    </row>
    <row r="177" spans="1:26" s="122" customFormat="1" ht="17.25" thickTop="1" thickBot="1" x14ac:dyDescent="0.3">
      <c r="A177" s="136"/>
      <c r="B177" s="338"/>
      <c r="C177" s="338"/>
      <c r="D177" s="338"/>
      <c r="E177" s="338"/>
      <c r="F177" s="342"/>
      <c r="G177" s="342"/>
      <c r="H177" s="342"/>
      <c r="I177" s="338"/>
      <c r="J177" s="338"/>
      <c r="K177" s="338"/>
      <c r="L177" s="338"/>
      <c r="M177" s="338"/>
      <c r="N177" s="340"/>
      <c r="O177" s="173">
        <v>1008</v>
      </c>
      <c r="P177" s="174" t="s">
        <v>3331</v>
      </c>
      <c r="Q177" s="153">
        <v>10</v>
      </c>
      <c r="R177" s="175" t="s">
        <v>63</v>
      </c>
      <c r="S177" s="161">
        <v>1</v>
      </c>
      <c r="T177" s="162" t="s">
        <v>58</v>
      </c>
      <c r="U177" s="169">
        <f>S177*Q169</f>
        <v>25</v>
      </c>
      <c r="V177" s="170" t="s">
        <v>63</v>
      </c>
      <c r="W177" s="171">
        <f>U177/Q177</f>
        <v>2.5</v>
      </c>
      <c r="X177" s="166">
        <f>X172*W177</f>
        <v>18.900000000000002</v>
      </c>
      <c r="Y177" s="172">
        <f>U177*X172</f>
        <v>189</v>
      </c>
      <c r="Z177" s="170" t="s">
        <v>63</v>
      </c>
    </row>
    <row r="178" spans="1:26" s="122" customFormat="1" ht="16.5" thickTop="1" thickBot="1" x14ac:dyDescent="0.3">
      <c r="A178" s="136"/>
      <c r="B178" s="338"/>
      <c r="C178" s="338"/>
      <c r="D178" s="338"/>
      <c r="E178" s="338"/>
      <c r="F178" s="342"/>
      <c r="G178" s="342"/>
      <c r="H178" s="342"/>
      <c r="I178" s="338"/>
      <c r="J178" s="338"/>
      <c r="K178" s="338"/>
      <c r="L178" s="338"/>
      <c r="M178" s="338"/>
      <c r="N178" s="340"/>
      <c r="O178" s="176">
        <v>1009</v>
      </c>
      <c r="P178" s="177" t="s">
        <v>3346</v>
      </c>
      <c r="Q178" s="161">
        <v>10</v>
      </c>
      <c r="R178" s="162" t="s">
        <v>58</v>
      </c>
      <c r="S178" s="161">
        <v>0.9</v>
      </c>
      <c r="T178" s="162" t="s">
        <v>58</v>
      </c>
      <c r="U178" s="178">
        <f>S178*Q169</f>
        <v>22.5</v>
      </c>
      <c r="V178" s="179" t="s">
        <v>63</v>
      </c>
      <c r="W178" s="180">
        <f>U178/Q178</f>
        <v>2.25</v>
      </c>
      <c r="X178" s="166">
        <f>X172*W178</f>
        <v>17.010000000000002</v>
      </c>
      <c r="Y178" s="181">
        <f>U178*X172</f>
        <v>170.10000000000002</v>
      </c>
      <c r="Z178" s="179" t="s">
        <v>63</v>
      </c>
    </row>
    <row r="179" spans="1:26" s="122" customFormat="1" ht="16.5" thickTop="1" x14ac:dyDescent="0.3">
      <c r="A179" s="136"/>
      <c r="B179" s="338"/>
      <c r="C179" s="338"/>
      <c r="D179" s="338"/>
      <c r="E179" s="338"/>
      <c r="F179" s="342"/>
      <c r="G179" s="342"/>
      <c r="H179" s="342"/>
      <c r="I179" s="338"/>
      <c r="J179" s="338"/>
      <c r="K179" s="338"/>
      <c r="L179" s="338"/>
      <c r="M179" s="338"/>
      <c r="N179" s="340"/>
      <c r="O179" s="152"/>
      <c r="P179" s="168" t="s">
        <v>591</v>
      </c>
      <c r="Q179" s="149"/>
      <c r="R179" s="156"/>
      <c r="S179" s="149"/>
      <c r="T179" s="156"/>
      <c r="U179" s="165"/>
      <c r="V179" s="182"/>
      <c r="W179" s="180">
        <f>Q169-SUM(W174:W178,Q170)</f>
        <v>0</v>
      </c>
      <c r="X179" s="183">
        <f>X172*W179</f>
        <v>0</v>
      </c>
      <c r="Y179" s="149"/>
      <c r="Z179" s="149"/>
    </row>
    <row r="180" spans="1:26" s="122" customFormat="1" ht="4.5" customHeight="1" x14ac:dyDescent="0.2">
      <c r="A180" s="136"/>
      <c r="B180" s="338"/>
      <c r="C180" s="338"/>
      <c r="D180" s="338"/>
      <c r="E180" s="338"/>
      <c r="F180" s="342"/>
      <c r="G180" s="342"/>
      <c r="H180" s="342"/>
      <c r="I180" s="338"/>
      <c r="J180" s="338"/>
      <c r="K180" s="338"/>
      <c r="L180" s="338"/>
      <c r="M180" s="338"/>
      <c r="N180" s="340"/>
      <c r="O180" s="152"/>
      <c r="P180" s="149"/>
      <c r="Q180" s="149"/>
      <c r="R180" s="149"/>
      <c r="S180" s="149"/>
      <c r="T180" s="149"/>
      <c r="U180" s="165"/>
      <c r="V180" s="165"/>
      <c r="W180" s="165"/>
      <c r="X180" s="165"/>
      <c r="Y180" s="149"/>
      <c r="Z180" s="149"/>
    </row>
    <row r="181" spans="1:26" ht="12.75" x14ac:dyDescent="0.2">
      <c r="O181" s="152"/>
      <c r="P181" s="184" t="s">
        <v>57</v>
      </c>
      <c r="Q181" s="185"/>
      <c r="R181" s="185"/>
      <c r="S181" s="185"/>
      <c r="T181" s="185"/>
      <c r="U181" s="185"/>
      <c r="V181" s="185"/>
      <c r="W181" s="184">
        <f>SUM(W174:W179)</f>
        <v>20</v>
      </c>
      <c r="X181" s="184">
        <f>SUM(X174:X179)</f>
        <v>151.19999999999999</v>
      </c>
      <c r="Y181" s="186"/>
      <c r="Z181" s="186"/>
    </row>
    <row r="183" spans="1:26" s="122" customFormat="1" ht="4.5" customHeight="1" thickBot="1" x14ac:dyDescent="0.25">
      <c r="A183" s="136"/>
      <c r="B183" s="338"/>
      <c r="C183" s="338"/>
      <c r="D183" s="338"/>
      <c r="E183" s="338"/>
      <c r="F183" s="342"/>
      <c r="G183" s="342"/>
      <c r="H183" s="342"/>
      <c r="I183" s="338"/>
      <c r="J183" s="338"/>
      <c r="K183" s="338"/>
      <c r="L183" s="338"/>
      <c r="M183" s="338"/>
      <c r="N183" s="340"/>
      <c r="O183" s="152"/>
      <c r="P183" s="149"/>
      <c r="Q183" s="149"/>
      <c r="R183" s="149"/>
      <c r="S183" s="149"/>
      <c r="T183" s="149"/>
      <c r="U183" s="165"/>
      <c r="V183" s="165"/>
      <c r="W183" s="165"/>
      <c r="X183" s="165"/>
      <c r="Y183" s="149"/>
      <c r="Z183" s="149"/>
    </row>
    <row r="184" spans="1:26" s="122" customFormat="1" ht="15" thickBot="1" x14ac:dyDescent="0.25">
      <c r="A184" s="136"/>
      <c r="B184" s="338"/>
      <c r="C184" s="338"/>
      <c r="D184" s="338"/>
      <c r="E184" s="338"/>
      <c r="F184" s="342"/>
      <c r="G184" s="342"/>
      <c r="H184" s="342"/>
      <c r="I184" s="338"/>
      <c r="J184" s="338"/>
      <c r="K184" s="338"/>
      <c r="L184" s="338"/>
      <c r="M184" s="338"/>
      <c r="N184" s="340"/>
      <c r="O184" s="140" t="s">
        <v>3371</v>
      </c>
      <c r="P184" s="141" t="s">
        <v>1670</v>
      </c>
      <c r="Q184" s="142"/>
      <c r="R184" s="143"/>
      <c r="S184" s="143"/>
      <c r="T184" s="144"/>
      <c r="U184" s="144"/>
      <c r="V184" s="144"/>
      <c r="W184" s="144"/>
      <c r="X184" s="140" t="str">
        <f>O184</f>
        <v>Nairo-S-Sakhali</v>
      </c>
      <c r="Y184" s="145"/>
      <c r="Z184" s="144"/>
    </row>
    <row r="185" spans="1:26" ht="15.75" thickBot="1" x14ac:dyDescent="0.3">
      <c r="O185" s="137"/>
      <c r="P185" s="146" t="s">
        <v>289</v>
      </c>
      <c r="Q185" s="147">
        <v>25</v>
      </c>
      <c r="R185" s="146" t="s">
        <v>283</v>
      </c>
      <c r="S185" s="187" t="s">
        <v>1671</v>
      </c>
      <c r="T185" s="149"/>
      <c r="U185" s="149"/>
      <c r="V185" s="149"/>
      <c r="W185" s="150"/>
      <c r="X185" s="137"/>
      <c r="Y185" s="151"/>
      <c r="Z185" s="149"/>
    </row>
    <row r="186" spans="1:26" s="122" customFormat="1" ht="16.5" thickTop="1" thickBot="1" x14ac:dyDescent="0.25">
      <c r="A186" s="136"/>
      <c r="B186" s="338"/>
      <c r="C186" s="338"/>
      <c r="D186" s="338"/>
      <c r="E186" s="338"/>
      <c r="F186" s="342"/>
      <c r="G186" s="342"/>
      <c r="H186" s="342"/>
      <c r="I186" s="338"/>
      <c r="J186" s="338"/>
      <c r="K186" s="338"/>
      <c r="L186" s="338"/>
      <c r="M186" s="338"/>
      <c r="N186" s="340"/>
      <c r="O186" s="152"/>
      <c r="P186" s="146" t="s">
        <v>294</v>
      </c>
      <c r="Q186" s="153">
        <v>5</v>
      </c>
      <c r="R186" s="146" t="s">
        <v>283</v>
      </c>
      <c r="S186" s="149"/>
      <c r="T186" s="149"/>
      <c r="U186" s="154"/>
      <c r="V186" s="154"/>
      <c r="W186" s="155" t="str">
        <f>P192</f>
        <v>Nairo-S-Sakhalin</v>
      </c>
      <c r="X186" s="149"/>
      <c r="Y186" s="149"/>
      <c r="Z186" s="149"/>
    </row>
    <row r="187" spans="1:26" s="122" customFormat="1" ht="14.25" thickTop="1" thickBot="1" x14ac:dyDescent="0.25">
      <c r="A187" s="136"/>
      <c r="B187" s="338"/>
      <c r="C187" s="338"/>
      <c r="D187" s="338"/>
      <c r="E187" s="338"/>
      <c r="F187" s="342"/>
      <c r="G187" s="342"/>
      <c r="H187" s="342"/>
      <c r="I187" s="338"/>
      <c r="J187" s="338"/>
      <c r="K187" s="338"/>
      <c r="L187" s="338"/>
      <c r="M187" s="338"/>
      <c r="N187" s="340"/>
      <c r="O187" s="152"/>
      <c r="P187" s="149"/>
      <c r="Q187" s="149"/>
      <c r="R187" s="149"/>
      <c r="S187" s="149"/>
      <c r="T187" s="149"/>
      <c r="U187" s="154"/>
      <c r="V187" s="156"/>
      <c r="W187" s="156"/>
      <c r="X187" s="157" t="s">
        <v>10</v>
      </c>
      <c r="Y187" s="156"/>
      <c r="Z187" s="156"/>
    </row>
    <row r="188" spans="1:26" s="122" customFormat="1" ht="14.25" thickTop="1" thickBot="1" x14ac:dyDescent="0.25">
      <c r="A188" s="136"/>
      <c r="B188" s="338"/>
      <c r="C188" s="338"/>
      <c r="D188" s="338"/>
      <c r="E188" s="338"/>
      <c r="F188" s="342"/>
      <c r="G188" s="342"/>
      <c r="H188" s="342"/>
      <c r="I188" s="338"/>
      <c r="J188" s="338"/>
      <c r="K188" s="338"/>
      <c r="L188" s="338"/>
      <c r="M188" s="338"/>
      <c r="N188" s="340"/>
      <c r="O188" s="152"/>
      <c r="P188" s="149"/>
      <c r="Q188" s="149"/>
      <c r="R188" s="149"/>
      <c r="S188" s="149"/>
      <c r="T188" s="149"/>
      <c r="U188" s="156"/>
      <c r="V188" s="156"/>
      <c r="W188" s="158"/>
      <c r="X188" s="345">
        <f>COUNTIF(B:M,O184)*1.08</f>
        <v>5.4</v>
      </c>
      <c r="Y188" s="149"/>
      <c r="Z188" s="149"/>
    </row>
    <row r="189" spans="1:26" s="122" customFormat="1" ht="24" customHeight="1" thickTop="1" thickBot="1" x14ac:dyDescent="0.25">
      <c r="A189" s="136"/>
      <c r="B189" s="338"/>
      <c r="C189" s="338"/>
      <c r="D189" s="338"/>
      <c r="E189" s="338"/>
      <c r="F189" s="342"/>
      <c r="G189" s="342"/>
      <c r="H189" s="342"/>
      <c r="I189" s="338"/>
      <c r="J189" s="338"/>
      <c r="K189" s="338"/>
      <c r="L189" s="338"/>
      <c r="M189" s="338"/>
      <c r="N189" s="340"/>
      <c r="O189" s="152"/>
      <c r="P189" s="149"/>
      <c r="Q189" s="508" t="s">
        <v>290</v>
      </c>
      <c r="R189" s="509"/>
      <c r="S189" s="508" t="s">
        <v>286</v>
      </c>
      <c r="T189" s="509"/>
      <c r="U189" s="508" t="s">
        <v>291</v>
      </c>
      <c r="V189" s="509"/>
      <c r="W189" s="159" t="s">
        <v>292</v>
      </c>
      <c r="X189" s="160" t="s">
        <v>293</v>
      </c>
      <c r="Y189" s="510" t="s">
        <v>181</v>
      </c>
      <c r="Z189" s="511"/>
    </row>
    <row r="190" spans="1:26" s="122" customFormat="1" ht="16.5" thickTop="1" thickBot="1" x14ac:dyDescent="0.3">
      <c r="A190" s="136"/>
      <c r="B190" s="338"/>
      <c r="C190" s="338"/>
      <c r="D190" s="338"/>
      <c r="E190" s="338"/>
      <c r="F190" s="342"/>
      <c r="G190" s="342"/>
      <c r="H190" s="342"/>
      <c r="I190" s="338"/>
      <c r="J190" s="338"/>
      <c r="K190" s="338"/>
      <c r="L190" s="338"/>
      <c r="M190" s="338"/>
      <c r="N190" s="340"/>
      <c r="O190" s="152"/>
      <c r="P190" s="187" t="s">
        <v>1672</v>
      </c>
      <c r="Q190" s="161">
        <v>2</v>
      </c>
      <c r="R190" s="162" t="s">
        <v>58</v>
      </c>
      <c r="S190" s="161">
        <v>1</v>
      </c>
      <c r="T190" s="162" t="s">
        <v>58</v>
      </c>
      <c r="U190" s="163">
        <f>S190*Q185</f>
        <v>25</v>
      </c>
      <c r="V190" s="164" t="s">
        <v>63</v>
      </c>
      <c r="W190" s="165">
        <f>U190/Q190</f>
        <v>12.5</v>
      </c>
      <c r="X190" s="166">
        <f>X188*W190</f>
        <v>67.5</v>
      </c>
      <c r="Y190" s="167">
        <f>U190*X188</f>
        <v>135</v>
      </c>
      <c r="Z190" s="164" t="s">
        <v>63</v>
      </c>
    </row>
    <row r="191" spans="1:26" s="122" customFormat="1" ht="16.5" thickTop="1" thickBot="1" x14ac:dyDescent="0.3">
      <c r="A191" s="136"/>
      <c r="B191" s="338"/>
      <c r="C191" s="338"/>
      <c r="D191" s="338"/>
      <c r="E191" s="338"/>
      <c r="F191" s="342"/>
      <c r="G191" s="342"/>
      <c r="H191" s="342"/>
      <c r="I191" s="338"/>
      <c r="J191" s="338"/>
      <c r="K191" s="338"/>
      <c r="L191" s="338"/>
      <c r="M191" s="338"/>
      <c r="N191" s="340"/>
      <c r="O191" s="152"/>
      <c r="P191" s="168" t="s">
        <v>68</v>
      </c>
      <c r="Q191" s="161">
        <v>100</v>
      </c>
      <c r="R191" s="162" t="s">
        <v>58</v>
      </c>
      <c r="S191" s="161">
        <v>1</v>
      </c>
      <c r="T191" s="162" t="s">
        <v>58</v>
      </c>
      <c r="U191" s="169">
        <f>S191*Q185</f>
        <v>25</v>
      </c>
      <c r="V191" s="170" t="s">
        <v>63</v>
      </c>
      <c r="W191" s="171">
        <f>U191/Q191</f>
        <v>0.25</v>
      </c>
      <c r="X191" s="166">
        <f>X188*W191</f>
        <v>1.35</v>
      </c>
      <c r="Y191" s="172">
        <f>U191*X188</f>
        <v>135</v>
      </c>
      <c r="Z191" s="170" t="s">
        <v>63</v>
      </c>
    </row>
    <row r="192" spans="1:26" s="122" customFormat="1" ht="17.25" thickTop="1" thickBot="1" x14ac:dyDescent="0.3">
      <c r="A192" s="136"/>
      <c r="B192" s="338"/>
      <c r="C192" s="338"/>
      <c r="D192" s="338"/>
      <c r="E192" s="338"/>
      <c r="F192" s="342"/>
      <c r="G192" s="342"/>
      <c r="H192" s="342"/>
      <c r="I192" s="338"/>
      <c r="J192" s="338"/>
      <c r="K192" s="338"/>
      <c r="L192" s="338"/>
      <c r="M192" s="338"/>
      <c r="N192" s="340"/>
      <c r="O192" s="173">
        <v>246</v>
      </c>
      <c r="P192" s="174" t="s">
        <v>3330</v>
      </c>
      <c r="Q192" s="153">
        <v>10</v>
      </c>
      <c r="R192" s="175" t="s">
        <v>63</v>
      </c>
      <c r="S192" s="161">
        <v>1</v>
      </c>
      <c r="T192" s="162" t="s">
        <v>58</v>
      </c>
      <c r="U192" s="169">
        <f>S192*Q185</f>
        <v>25</v>
      </c>
      <c r="V192" s="170" t="s">
        <v>63</v>
      </c>
      <c r="W192" s="171">
        <f>U192/Q192</f>
        <v>2.5</v>
      </c>
      <c r="X192" s="166">
        <f>X188*W192</f>
        <v>13.5</v>
      </c>
      <c r="Y192" s="172">
        <f>U192*X188</f>
        <v>135</v>
      </c>
      <c r="Z192" s="170" t="s">
        <v>63</v>
      </c>
    </row>
    <row r="193" spans="1:26" s="122" customFormat="1" ht="16.5" thickTop="1" thickBot="1" x14ac:dyDescent="0.3">
      <c r="A193" s="136"/>
      <c r="B193" s="338"/>
      <c r="C193" s="338"/>
      <c r="D193" s="338"/>
      <c r="E193" s="338"/>
      <c r="F193" s="342"/>
      <c r="G193" s="342"/>
      <c r="H193" s="342"/>
      <c r="I193" s="338"/>
      <c r="J193" s="338"/>
      <c r="K193" s="338"/>
      <c r="L193" s="338"/>
      <c r="M193" s="338"/>
      <c r="N193" s="340"/>
      <c r="O193" s="176"/>
      <c r="P193" s="177"/>
      <c r="Q193" s="161">
        <v>12.5</v>
      </c>
      <c r="R193" s="162" t="s">
        <v>58</v>
      </c>
      <c r="S193" s="161">
        <v>0</v>
      </c>
      <c r="T193" s="162" t="s">
        <v>58</v>
      </c>
      <c r="U193" s="178">
        <f>S193*Q185</f>
        <v>0</v>
      </c>
      <c r="V193" s="179" t="s">
        <v>63</v>
      </c>
      <c r="W193" s="180">
        <f>U193/Q193</f>
        <v>0</v>
      </c>
      <c r="X193" s="166">
        <f>X188*W193</f>
        <v>0</v>
      </c>
      <c r="Y193" s="181">
        <f>U193*X188</f>
        <v>0</v>
      </c>
      <c r="Z193" s="179" t="s">
        <v>63</v>
      </c>
    </row>
    <row r="194" spans="1:26" s="122" customFormat="1" ht="16.5" thickTop="1" x14ac:dyDescent="0.3">
      <c r="A194" s="136"/>
      <c r="B194" s="338"/>
      <c r="C194" s="338"/>
      <c r="D194" s="338"/>
      <c r="E194" s="338"/>
      <c r="F194" s="342"/>
      <c r="G194" s="342"/>
      <c r="H194" s="342"/>
      <c r="I194" s="338"/>
      <c r="J194" s="338"/>
      <c r="K194" s="338"/>
      <c r="L194" s="338"/>
      <c r="M194" s="338"/>
      <c r="N194" s="340"/>
      <c r="O194" s="152"/>
      <c r="P194" s="168" t="s">
        <v>591</v>
      </c>
      <c r="Q194" s="149"/>
      <c r="R194" s="156"/>
      <c r="S194" s="149"/>
      <c r="T194" s="156"/>
      <c r="U194" s="165"/>
      <c r="V194" s="182"/>
      <c r="W194" s="180">
        <f>Q185-SUM(W190:W193,Q186)</f>
        <v>4.75</v>
      </c>
      <c r="X194" s="183">
        <f>X188*W194</f>
        <v>25.650000000000002</v>
      </c>
      <c r="Y194" s="149"/>
      <c r="Z194" s="149"/>
    </row>
    <row r="195" spans="1:26" s="122" customFormat="1" ht="4.5" customHeight="1" x14ac:dyDescent="0.2">
      <c r="A195" s="136"/>
      <c r="B195" s="338"/>
      <c r="C195" s="338"/>
      <c r="D195" s="338"/>
      <c r="E195" s="338"/>
      <c r="F195" s="342"/>
      <c r="G195" s="342"/>
      <c r="H195" s="342"/>
      <c r="I195" s="338"/>
      <c r="J195" s="338"/>
      <c r="K195" s="338"/>
      <c r="L195" s="338"/>
      <c r="M195" s="338"/>
      <c r="N195" s="340"/>
      <c r="O195" s="152"/>
      <c r="P195" s="149"/>
      <c r="Q195" s="149"/>
      <c r="R195" s="149"/>
      <c r="S195" s="149"/>
      <c r="T195" s="149"/>
      <c r="U195" s="165"/>
      <c r="V195" s="165"/>
      <c r="W195" s="165"/>
      <c r="X195" s="165"/>
      <c r="Y195" s="149"/>
      <c r="Z195" s="149"/>
    </row>
    <row r="196" spans="1:26" ht="12.75" x14ac:dyDescent="0.2">
      <c r="O196" s="152"/>
      <c r="P196" s="184" t="s">
        <v>57</v>
      </c>
      <c r="Q196" s="185"/>
      <c r="R196" s="185"/>
      <c r="S196" s="185"/>
      <c r="T196" s="185"/>
      <c r="U196" s="185"/>
      <c r="V196" s="185"/>
      <c r="W196" s="184">
        <f>SUM(W190:W194)</f>
        <v>20</v>
      </c>
      <c r="X196" s="184">
        <f>SUM(X190:X194)</f>
        <v>108</v>
      </c>
      <c r="Y196" s="186"/>
      <c r="Z196" s="186"/>
    </row>
    <row r="197" spans="1:26" ht="18.75" customHeight="1" thickBot="1" x14ac:dyDescent="0.25"/>
    <row r="198" spans="1:26" s="122" customFormat="1" ht="15" thickBot="1" x14ac:dyDescent="0.25">
      <c r="A198" s="136"/>
      <c r="B198" s="338"/>
      <c r="C198" s="338"/>
      <c r="D198" s="338"/>
      <c r="E198" s="338"/>
      <c r="F198" s="342"/>
      <c r="G198" s="342"/>
      <c r="H198" s="342"/>
      <c r="I198" s="338"/>
      <c r="J198" s="338"/>
      <c r="K198" s="338"/>
      <c r="L198" s="338"/>
      <c r="M198" s="338"/>
      <c r="N198" s="340"/>
      <c r="O198" s="343" t="s">
        <v>3372</v>
      </c>
      <c r="P198" s="141" t="s">
        <v>2914</v>
      </c>
      <c r="Q198" s="142"/>
      <c r="R198" s="143"/>
      <c r="S198" s="143"/>
      <c r="T198" s="144"/>
      <c r="U198" s="144"/>
      <c r="V198" s="144"/>
      <c r="W198" s="144"/>
      <c r="X198" s="140" t="str">
        <f>O198</f>
        <v>Nairo-S-sgrSak</v>
      </c>
      <c r="Y198" s="145"/>
      <c r="Z198" s="144"/>
    </row>
    <row r="199" spans="1:26" ht="15.75" thickBot="1" x14ac:dyDescent="0.3">
      <c r="O199" s="137"/>
      <c r="P199" s="146" t="s">
        <v>289</v>
      </c>
      <c r="Q199" s="147">
        <v>25</v>
      </c>
      <c r="R199" s="146" t="s">
        <v>283</v>
      </c>
      <c r="S199" s="187" t="s">
        <v>1671</v>
      </c>
      <c r="T199" s="149"/>
      <c r="U199" s="149"/>
      <c r="V199" s="149"/>
      <c r="W199" s="150"/>
      <c r="X199" s="137"/>
      <c r="Y199" s="151"/>
      <c r="Z199" s="149"/>
    </row>
    <row r="200" spans="1:26" s="122" customFormat="1" ht="16.5" thickTop="1" thickBot="1" x14ac:dyDescent="0.25">
      <c r="A200" s="136"/>
      <c r="B200" s="338"/>
      <c r="C200" s="338"/>
      <c r="D200" s="338"/>
      <c r="E200" s="338"/>
      <c r="F200" s="342"/>
      <c r="G200" s="342"/>
      <c r="H200" s="342"/>
      <c r="I200" s="338"/>
      <c r="J200" s="338"/>
      <c r="K200" s="338"/>
      <c r="L200" s="338"/>
      <c r="M200" s="338"/>
      <c r="N200" s="340"/>
      <c r="O200" s="152"/>
      <c r="P200" s="146" t="s">
        <v>294</v>
      </c>
      <c r="Q200" s="153">
        <v>5</v>
      </c>
      <c r="R200" s="146" t="s">
        <v>283</v>
      </c>
      <c r="S200" s="149"/>
      <c r="T200" s="149"/>
      <c r="U200" s="154"/>
      <c r="V200" s="154"/>
      <c r="W200" s="155" t="str">
        <f>P206</f>
        <v>Nairo-S-Sakhalin.sm</v>
      </c>
      <c r="X200" s="149"/>
      <c r="Y200" s="149"/>
      <c r="Z200" s="149"/>
    </row>
    <row r="201" spans="1:26" s="122" customFormat="1" ht="14.25" thickTop="1" thickBot="1" x14ac:dyDescent="0.25">
      <c r="A201" s="136"/>
      <c r="B201" s="338"/>
      <c r="C201" s="338"/>
      <c r="D201" s="338"/>
      <c r="E201" s="338"/>
      <c r="F201" s="342"/>
      <c r="G201" s="342"/>
      <c r="H201" s="342"/>
      <c r="I201" s="338"/>
      <c r="J201" s="338"/>
      <c r="K201" s="338"/>
      <c r="L201" s="338"/>
      <c r="M201" s="338"/>
      <c r="N201" s="340"/>
      <c r="O201" s="152"/>
      <c r="P201" s="149"/>
      <c r="Q201" s="149"/>
      <c r="R201" s="149"/>
      <c r="S201" s="149"/>
      <c r="T201" s="149"/>
      <c r="U201" s="154"/>
      <c r="V201" s="156"/>
      <c r="W201" s="156"/>
      <c r="X201" s="157" t="s">
        <v>10</v>
      </c>
      <c r="Y201" s="156"/>
      <c r="Z201" s="156"/>
    </row>
    <row r="202" spans="1:26" s="122" customFormat="1" ht="14.25" thickTop="1" thickBot="1" x14ac:dyDescent="0.25">
      <c r="A202" s="136"/>
      <c r="B202" s="338"/>
      <c r="C202" s="338"/>
      <c r="D202" s="338"/>
      <c r="E202" s="338"/>
      <c r="F202" s="342"/>
      <c r="G202" s="342"/>
      <c r="H202" s="342"/>
      <c r="I202" s="338"/>
      <c r="J202" s="338"/>
      <c r="K202" s="338"/>
      <c r="L202" s="338"/>
      <c r="M202" s="338"/>
      <c r="N202" s="340"/>
      <c r="O202" s="152"/>
      <c r="P202" s="149"/>
      <c r="Q202" s="149"/>
      <c r="R202" s="149"/>
      <c r="S202" s="149"/>
      <c r="T202" s="149"/>
      <c r="U202" s="156"/>
      <c r="V202" s="156"/>
      <c r="W202" s="158"/>
      <c r="X202" s="345">
        <f>COUNTIF(B:M,O198)*1.08</f>
        <v>5.4</v>
      </c>
      <c r="Y202" s="149"/>
      <c r="Z202" s="149"/>
    </row>
    <row r="203" spans="1:26" s="122" customFormat="1" ht="24" customHeight="1" thickTop="1" thickBot="1" x14ac:dyDescent="0.25">
      <c r="A203" s="136"/>
      <c r="B203" s="338"/>
      <c r="C203" s="338"/>
      <c r="D203" s="338"/>
      <c r="E203" s="338"/>
      <c r="F203" s="342"/>
      <c r="G203" s="342"/>
      <c r="H203" s="342"/>
      <c r="I203" s="338"/>
      <c r="J203" s="338"/>
      <c r="K203" s="338"/>
      <c r="L203" s="338"/>
      <c r="M203" s="338"/>
      <c r="N203" s="340"/>
      <c r="O203" s="152"/>
      <c r="P203" s="149"/>
      <c r="Q203" s="508" t="s">
        <v>290</v>
      </c>
      <c r="R203" s="509"/>
      <c r="S203" s="508" t="s">
        <v>286</v>
      </c>
      <c r="T203" s="509"/>
      <c r="U203" s="508" t="s">
        <v>291</v>
      </c>
      <c r="V203" s="509"/>
      <c r="W203" s="159" t="s">
        <v>292</v>
      </c>
      <c r="X203" s="160" t="s">
        <v>293</v>
      </c>
      <c r="Y203" s="503" t="s">
        <v>181</v>
      </c>
      <c r="Z203" s="504"/>
    </row>
    <row r="204" spans="1:26" s="122" customFormat="1" ht="16.5" thickTop="1" thickBot="1" x14ac:dyDescent="0.3">
      <c r="A204" s="136"/>
      <c r="B204" s="338"/>
      <c r="C204" s="338"/>
      <c r="D204" s="338"/>
      <c r="E204" s="338"/>
      <c r="F204" s="342"/>
      <c r="G204" s="342"/>
      <c r="H204" s="342"/>
      <c r="I204" s="338"/>
      <c r="J204" s="338"/>
      <c r="K204" s="338"/>
      <c r="L204" s="338"/>
      <c r="M204" s="338"/>
      <c r="N204" s="340"/>
      <c r="O204" s="152"/>
      <c r="P204" s="187" t="s">
        <v>1672</v>
      </c>
      <c r="Q204" s="161">
        <v>2</v>
      </c>
      <c r="R204" s="162" t="s">
        <v>58</v>
      </c>
      <c r="S204" s="161">
        <v>1</v>
      </c>
      <c r="T204" s="162" t="s">
        <v>58</v>
      </c>
      <c r="U204" s="163">
        <f>S204*Q199</f>
        <v>25</v>
      </c>
      <c r="V204" s="164" t="s">
        <v>63</v>
      </c>
      <c r="W204" s="165">
        <f>U204/Q204</f>
        <v>12.5</v>
      </c>
      <c r="X204" s="190">
        <f>X202*W204</f>
        <v>67.5</v>
      </c>
      <c r="Y204" s="167">
        <f>U204*X202</f>
        <v>135</v>
      </c>
      <c r="Z204" s="164" t="s">
        <v>63</v>
      </c>
    </row>
    <row r="205" spans="1:26" s="122" customFormat="1" ht="16.5" thickTop="1" thickBot="1" x14ac:dyDescent="0.3">
      <c r="A205" s="136"/>
      <c r="B205" s="338"/>
      <c r="C205" s="338"/>
      <c r="D205" s="338"/>
      <c r="E205" s="338"/>
      <c r="F205" s="342"/>
      <c r="G205" s="342"/>
      <c r="H205" s="342"/>
      <c r="I205" s="338"/>
      <c r="J205" s="338"/>
      <c r="K205" s="338"/>
      <c r="L205" s="338"/>
      <c r="M205" s="338"/>
      <c r="N205" s="340"/>
      <c r="O205" s="152"/>
      <c r="P205" s="168" t="s">
        <v>68</v>
      </c>
      <c r="Q205" s="161">
        <v>100</v>
      </c>
      <c r="R205" s="162" t="s">
        <v>58</v>
      </c>
      <c r="S205" s="161">
        <v>1</v>
      </c>
      <c r="T205" s="162" t="s">
        <v>58</v>
      </c>
      <c r="U205" s="169">
        <f>S205*Q199</f>
        <v>25</v>
      </c>
      <c r="V205" s="170" t="s">
        <v>63</v>
      </c>
      <c r="W205" s="171">
        <f>U205/Q205</f>
        <v>0.25</v>
      </c>
      <c r="X205" s="166">
        <f>X202*W205</f>
        <v>1.35</v>
      </c>
      <c r="Y205" s="172">
        <f>U205*X202</f>
        <v>135</v>
      </c>
      <c r="Z205" s="170" t="s">
        <v>63</v>
      </c>
    </row>
    <row r="206" spans="1:26" s="122" customFormat="1" ht="17.25" thickTop="1" thickBot="1" x14ac:dyDescent="0.3">
      <c r="A206" s="136"/>
      <c r="B206" s="338"/>
      <c r="C206" s="338"/>
      <c r="D206" s="338"/>
      <c r="E206" s="338"/>
      <c r="F206" s="342"/>
      <c r="G206" s="342"/>
      <c r="H206" s="342"/>
      <c r="I206" s="338"/>
      <c r="J206" s="338"/>
      <c r="K206" s="338"/>
      <c r="L206" s="338"/>
      <c r="M206" s="338"/>
      <c r="N206" s="340"/>
      <c r="O206" s="346">
        <v>1008</v>
      </c>
      <c r="P206" s="347" t="s">
        <v>3331</v>
      </c>
      <c r="Q206" s="153">
        <v>10</v>
      </c>
      <c r="R206" s="175" t="s">
        <v>63</v>
      </c>
      <c r="S206" s="161">
        <v>1</v>
      </c>
      <c r="T206" s="162" t="s">
        <v>58</v>
      </c>
      <c r="U206" s="169">
        <f>S206*Q199</f>
        <v>25</v>
      </c>
      <c r="V206" s="170" t="s">
        <v>63</v>
      </c>
      <c r="W206" s="171">
        <f>U206/Q206</f>
        <v>2.5</v>
      </c>
      <c r="X206" s="166">
        <f>X202*W206</f>
        <v>13.5</v>
      </c>
      <c r="Y206" s="172">
        <f>U206*X202</f>
        <v>135</v>
      </c>
      <c r="Z206" s="170" t="s">
        <v>63</v>
      </c>
    </row>
    <row r="207" spans="1:26" s="122" customFormat="1" ht="16.5" thickTop="1" thickBot="1" x14ac:dyDescent="0.3">
      <c r="A207" s="136"/>
      <c r="B207" s="338"/>
      <c r="C207" s="338"/>
      <c r="D207" s="338"/>
      <c r="E207" s="338"/>
      <c r="F207" s="342"/>
      <c r="G207" s="342"/>
      <c r="H207" s="342"/>
      <c r="I207" s="338"/>
      <c r="J207" s="338"/>
      <c r="K207" s="338"/>
      <c r="L207" s="338"/>
      <c r="M207" s="338"/>
      <c r="N207" s="340"/>
      <c r="O207" s="176"/>
      <c r="P207" s="177"/>
      <c r="Q207" s="161">
        <v>12.5</v>
      </c>
      <c r="R207" s="162" t="s">
        <v>58</v>
      </c>
      <c r="S207" s="161">
        <v>0</v>
      </c>
      <c r="T207" s="162" t="s">
        <v>58</v>
      </c>
      <c r="U207" s="178">
        <f>S207*Q199</f>
        <v>0</v>
      </c>
      <c r="V207" s="179" t="s">
        <v>63</v>
      </c>
      <c r="W207" s="180">
        <f>U207/Q207</f>
        <v>0</v>
      </c>
      <c r="X207" s="166">
        <f>X202*W207</f>
        <v>0</v>
      </c>
      <c r="Y207" s="181">
        <f>U207*X202</f>
        <v>0</v>
      </c>
      <c r="Z207" s="179" t="s">
        <v>63</v>
      </c>
    </row>
    <row r="208" spans="1:26" s="122" customFormat="1" ht="16.5" thickTop="1" x14ac:dyDescent="0.3">
      <c r="A208" s="136"/>
      <c r="B208" s="338"/>
      <c r="C208" s="338"/>
      <c r="D208" s="338"/>
      <c r="E208" s="338"/>
      <c r="F208" s="342"/>
      <c r="G208" s="342"/>
      <c r="H208" s="342"/>
      <c r="I208" s="338"/>
      <c r="J208" s="338"/>
      <c r="K208" s="338"/>
      <c r="L208" s="338"/>
      <c r="M208" s="338"/>
      <c r="N208" s="340"/>
      <c r="O208" s="152"/>
      <c r="P208" s="168" t="s">
        <v>591</v>
      </c>
      <c r="Q208" s="149"/>
      <c r="R208" s="156"/>
      <c r="S208" s="149"/>
      <c r="T208" s="156"/>
      <c r="U208" s="165"/>
      <c r="V208" s="182"/>
      <c r="W208" s="180">
        <f>Q199-SUM(W204:W207,Q200)</f>
        <v>4.75</v>
      </c>
      <c r="X208" s="183">
        <f>X202*W208</f>
        <v>25.650000000000002</v>
      </c>
      <c r="Y208" s="149"/>
      <c r="Z208" s="149"/>
    </row>
    <row r="209" spans="1:26" s="122" customFormat="1" ht="4.5" customHeight="1" x14ac:dyDescent="0.2">
      <c r="A209" s="136"/>
      <c r="B209" s="338"/>
      <c r="C209" s="338"/>
      <c r="D209" s="338"/>
      <c r="E209" s="338"/>
      <c r="F209" s="342"/>
      <c r="G209" s="342"/>
      <c r="H209" s="342"/>
      <c r="I209" s="338"/>
      <c r="J209" s="338"/>
      <c r="K209" s="338"/>
      <c r="L209" s="338"/>
      <c r="M209" s="338"/>
      <c r="N209" s="340"/>
      <c r="O209" s="152"/>
      <c r="P209" s="149"/>
      <c r="Q209" s="149"/>
      <c r="R209" s="149"/>
      <c r="S209" s="149"/>
      <c r="T209" s="149"/>
      <c r="U209" s="165"/>
      <c r="V209" s="165"/>
      <c r="W209" s="165"/>
      <c r="X209" s="165"/>
      <c r="Y209" s="149"/>
      <c r="Z209" s="149"/>
    </row>
    <row r="210" spans="1:26" ht="12.75" x14ac:dyDescent="0.2">
      <c r="O210" s="152"/>
      <c r="P210" s="184" t="s">
        <v>2916</v>
      </c>
      <c r="Q210" s="185"/>
      <c r="R210" s="185"/>
      <c r="S210" s="185"/>
      <c r="T210" s="185"/>
      <c r="U210" s="185"/>
      <c r="V210" s="185"/>
      <c r="W210" s="184">
        <f>SUM(W204:W208)</f>
        <v>20</v>
      </c>
      <c r="X210" s="184">
        <f>SUM(X204:X208)</f>
        <v>108</v>
      </c>
      <c r="Y210" s="186"/>
      <c r="Z210" s="186"/>
    </row>
    <row r="211" spans="1:26" s="122" customFormat="1" ht="4.5" customHeight="1" thickBot="1" x14ac:dyDescent="0.25">
      <c r="A211" s="136"/>
      <c r="B211" s="338"/>
      <c r="C211" s="338"/>
      <c r="D211" s="338"/>
      <c r="E211" s="338"/>
      <c r="F211" s="342"/>
      <c r="G211" s="342"/>
      <c r="H211" s="342"/>
      <c r="I211" s="338"/>
      <c r="J211" s="338"/>
      <c r="K211" s="338"/>
      <c r="L211" s="338"/>
      <c r="M211" s="338"/>
      <c r="N211" s="340"/>
      <c r="O211" s="152"/>
      <c r="P211" s="149"/>
      <c r="Q211" s="149"/>
      <c r="R211" s="149"/>
      <c r="S211" s="149"/>
      <c r="T211" s="149"/>
      <c r="U211" s="165"/>
      <c r="V211" s="165"/>
      <c r="W211" s="165"/>
      <c r="X211" s="165"/>
      <c r="Y211" s="149"/>
      <c r="Z211" s="149"/>
    </row>
    <row r="212" spans="1:26" s="122" customFormat="1" ht="15" thickBot="1" x14ac:dyDescent="0.25">
      <c r="A212" s="136"/>
      <c r="B212" s="338"/>
      <c r="C212" s="338"/>
      <c r="D212" s="338"/>
      <c r="E212" s="338"/>
      <c r="F212" s="342"/>
      <c r="G212" s="342"/>
      <c r="H212" s="342"/>
      <c r="I212" s="338"/>
      <c r="J212" s="338"/>
      <c r="K212" s="338"/>
      <c r="L212" s="338"/>
      <c r="M212" s="338"/>
      <c r="N212" s="340"/>
      <c r="O212" s="140" t="s">
        <v>3373</v>
      </c>
      <c r="P212" s="141" t="s">
        <v>1670</v>
      </c>
      <c r="Q212" s="142"/>
      <c r="R212" s="143"/>
      <c r="S212" s="143"/>
      <c r="T212" s="144"/>
      <c r="U212" s="144"/>
      <c r="V212" s="144"/>
      <c r="W212" s="144"/>
      <c r="X212" s="140" t="str">
        <f>O212</f>
        <v>Nairo-S-sgrKaso</v>
      </c>
      <c r="Y212" s="145"/>
      <c r="Z212" s="144"/>
    </row>
    <row r="213" spans="1:26" ht="15.75" thickBot="1" x14ac:dyDescent="0.3">
      <c r="O213" s="137"/>
      <c r="P213" s="146" t="s">
        <v>289</v>
      </c>
      <c r="Q213" s="147">
        <v>25</v>
      </c>
      <c r="R213" s="146" t="s">
        <v>283</v>
      </c>
      <c r="S213" s="187" t="s">
        <v>1671</v>
      </c>
      <c r="T213" s="149"/>
      <c r="U213" s="149"/>
      <c r="V213" s="149"/>
      <c r="W213" s="150"/>
      <c r="X213" s="137"/>
      <c r="Y213" s="151"/>
      <c r="Z213" s="149"/>
    </row>
    <row r="214" spans="1:26" s="122" customFormat="1" ht="16.5" thickTop="1" thickBot="1" x14ac:dyDescent="0.25">
      <c r="A214" s="136"/>
      <c r="B214" s="338"/>
      <c r="C214" s="338"/>
      <c r="D214" s="338"/>
      <c r="E214" s="338"/>
      <c r="F214" s="342"/>
      <c r="G214" s="342"/>
      <c r="H214" s="342"/>
      <c r="I214" s="338"/>
      <c r="J214" s="338"/>
      <c r="K214" s="338"/>
      <c r="L214" s="338"/>
      <c r="M214" s="338"/>
      <c r="N214" s="340"/>
      <c r="O214" s="152"/>
      <c r="P214" s="146" t="s">
        <v>294</v>
      </c>
      <c r="Q214" s="153">
        <v>5</v>
      </c>
      <c r="R214" s="146" t="s">
        <v>283</v>
      </c>
      <c r="S214" s="149"/>
      <c r="T214" s="149"/>
      <c r="U214" s="154"/>
      <c r="V214" s="154"/>
      <c r="W214" s="155" t="str">
        <f>P220</f>
        <v>Nairo-S-Kasokero.sm</v>
      </c>
      <c r="X214" s="149"/>
      <c r="Y214" s="149"/>
      <c r="Z214" s="149"/>
    </row>
    <row r="215" spans="1:26" s="122" customFormat="1" ht="14.25" thickTop="1" thickBot="1" x14ac:dyDescent="0.25">
      <c r="A215" s="136"/>
      <c r="B215" s="338"/>
      <c r="C215" s="338"/>
      <c r="D215" s="338"/>
      <c r="E215" s="338"/>
      <c r="F215" s="342"/>
      <c r="G215" s="342"/>
      <c r="H215" s="342"/>
      <c r="I215" s="338"/>
      <c r="J215" s="338"/>
      <c r="K215" s="338"/>
      <c r="L215" s="338"/>
      <c r="M215" s="338"/>
      <c r="N215" s="340"/>
      <c r="O215" s="152"/>
      <c r="P215" s="149"/>
      <c r="Q215" s="149"/>
      <c r="R215" s="149"/>
      <c r="S215" s="149"/>
      <c r="T215" s="149"/>
      <c r="U215" s="154"/>
      <c r="V215" s="156"/>
      <c r="W215" s="156"/>
      <c r="X215" s="157" t="s">
        <v>10</v>
      </c>
      <c r="Y215" s="156"/>
      <c r="Z215" s="156"/>
    </row>
    <row r="216" spans="1:26" s="122" customFormat="1" ht="14.25" thickTop="1" thickBot="1" x14ac:dyDescent="0.25">
      <c r="A216" s="136"/>
      <c r="B216" s="338"/>
      <c r="C216" s="338"/>
      <c r="D216" s="338"/>
      <c r="E216" s="338"/>
      <c r="F216" s="342"/>
      <c r="G216" s="342"/>
      <c r="H216" s="342"/>
      <c r="I216" s="338"/>
      <c r="J216" s="338"/>
      <c r="K216" s="338"/>
      <c r="L216" s="338"/>
      <c r="M216" s="338"/>
      <c r="N216" s="340"/>
      <c r="O216" s="152"/>
      <c r="P216" s="149"/>
      <c r="Q216" s="149"/>
      <c r="R216" s="149"/>
      <c r="S216" s="149"/>
      <c r="T216" s="149"/>
      <c r="U216" s="156"/>
      <c r="V216" s="156"/>
      <c r="W216" s="158"/>
      <c r="X216" s="345">
        <f>COUNTIF(B:M,O212)*1.08</f>
        <v>5.4</v>
      </c>
      <c r="Y216" s="149"/>
      <c r="Z216" s="149"/>
    </row>
    <row r="217" spans="1:26" s="122" customFormat="1" ht="24" customHeight="1" thickTop="1" thickBot="1" x14ac:dyDescent="0.25">
      <c r="A217" s="136"/>
      <c r="B217" s="338"/>
      <c r="C217" s="338"/>
      <c r="D217" s="338"/>
      <c r="E217" s="338"/>
      <c r="F217" s="342"/>
      <c r="G217" s="342"/>
      <c r="H217" s="342"/>
      <c r="I217" s="338"/>
      <c r="J217" s="338"/>
      <c r="K217" s="338"/>
      <c r="L217" s="338"/>
      <c r="M217" s="338"/>
      <c r="N217" s="340"/>
      <c r="O217" s="152"/>
      <c r="P217" s="149"/>
      <c r="Q217" s="508" t="s">
        <v>290</v>
      </c>
      <c r="R217" s="509"/>
      <c r="S217" s="508" t="s">
        <v>286</v>
      </c>
      <c r="T217" s="509"/>
      <c r="U217" s="508" t="s">
        <v>291</v>
      </c>
      <c r="V217" s="509"/>
      <c r="W217" s="159" t="s">
        <v>292</v>
      </c>
      <c r="X217" s="160" t="s">
        <v>293</v>
      </c>
      <c r="Y217" s="510" t="s">
        <v>181</v>
      </c>
      <c r="Z217" s="511"/>
    </row>
    <row r="218" spans="1:26" s="122" customFormat="1" ht="16.5" thickTop="1" thickBot="1" x14ac:dyDescent="0.3">
      <c r="A218" s="136"/>
      <c r="B218" s="338"/>
      <c r="C218" s="338"/>
      <c r="D218" s="338"/>
      <c r="E218" s="338"/>
      <c r="F218" s="342"/>
      <c r="G218" s="342"/>
      <c r="H218" s="342"/>
      <c r="I218" s="338"/>
      <c r="J218" s="338"/>
      <c r="K218" s="338"/>
      <c r="L218" s="338"/>
      <c r="M218" s="338"/>
      <c r="N218" s="340"/>
      <c r="O218" s="152"/>
      <c r="P218" s="187" t="s">
        <v>1672</v>
      </c>
      <c r="Q218" s="161">
        <v>2</v>
      </c>
      <c r="R218" s="162" t="s">
        <v>58</v>
      </c>
      <c r="S218" s="161">
        <v>1</v>
      </c>
      <c r="T218" s="162" t="s">
        <v>58</v>
      </c>
      <c r="U218" s="163">
        <f>S218*Q213</f>
        <v>25</v>
      </c>
      <c r="V218" s="164" t="s">
        <v>63</v>
      </c>
      <c r="W218" s="165">
        <f>U218/Q218</f>
        <v>12.5</v>
      </c>
      <c r="X218" s="166">
        <f>X216*W218</f>
        <v>67.5</v>
      </c>
      <c r="Y218" s="167">
        <f>U218*X216</f>
        <v>135</v>
      </c>
      <c r="Z218" s="164" t="s">
        <v>63</v>
      </c>
    </row>
    <row r="219" spans="1:26" s="122" customFormat="1" ht="16.5" thickTop="1" thickBot="1" x14ac:dyDescent="0.3">
      <c r="A219" s="136"/>
      <c r="B219" s="338"/>
      <c r="C219" s="338"/>
      <c r="D219" s="338"/>
      <c r="E219" s="338"/>
      <c r="F219" s="342"/>
      <c r="G219" s="342"/>
      <c r="H219" s="342"/>
      <c r="I219" s="338"/>
      <c r="J219" s="338"/>
      <c r="K219" s="338"/>
      <c r="L219" s="338"/>
      <c r="M219" s="338"/>
      <c r="N219" s="340"/>
      <c r="O219" s="152"/>
      <c r="P219" s="168" t="s">
        <v>68</v>
      </c>
      <c r="Q219" s="161">
        <v>100</v>
      </c>
      <c r="R219" s="162" t="s">
        <v>58</v>
      </c>
      <c r="S219" s="161">
        <v>1</v>
      </c>
      <c r="T219" s="162" t="s">
        <v>58</v>
      </c>
      <c r="U219" s="169">
        <f>S219*Q213</f>
        <v>25</v>
      </c>
      <c r="V219" s="170" t="s">
        <v>63</v>
      </c>
      <c r="W219" s="171">
        <f>U219/Q219</f>
        <v>0.25</v>
      </c>
      <c r="X219" s="166">
        <f>X216*W219</f>
        <v>1.35</v>
      </c>
      <c r="Y219" s="172">
        <f>U219*X216</f>
        <v>135</v>
      </c>
      <c r="Z219" s="170" t="s">
        <v>63</v>
      </c>
    </row>
    <row r="220" spans="1:26" s="122" customFormat="1" ht="17.25" thickTop="1" thickBot="1" x14ac:dyDescent="0.3">
      <c r="A220" s="136"/>
      <c r="B220" s="338"/>
      <c r="C220" s="338"/>
      <c r="D220" s="338"/>
      <c r="E220" s="338"/>
      <c r="F220" s="342"/>
      <c r="G220" s="342"/>
      <c r="H220" s="342"/>
      <c r="I220" s="338"/>
      <c r="J220" s="338"/>
      <c r="K220" s="338"/>
      <c r="L220" s="338"/>
      <c r="M220" s="338"/>
      <c r="N220" s="340"/>
      <c r="O220" s="173">
        <v>1009</v>
      </c>
      <c r="P220" s="174" t="s">
        <v>3346</v>
      </c>
      <c r="Q220" s="153">
        <v>10</v>
      </c>
      <c r="R220" s="175" t="s">
        <v>63</v>
      </c>
      <c r="S220" s="161">
        <v>1</v>
      </c>
      <c r="T220" s="162" t="s">
        <v>58</v>
      </c>
      <c r="U220" s="169">
        <f>S220*Q213</f>
        <v>25</v>
      </c>
      <c r="V220" s="170" t="s">
        <v>63</v>
      </c>
      <c r="W220" s="171">
        <f>U220/Q220</f>
        <v>2.5</v>
      </c>
      <c r="X220" s="166">
        <f>X216*W220</f>
        <v>13.5</v>
      </c>
      <c r="Y220" s="172">
        <f>U220*X216</f>
        <v>135</v>
      </c>
      <c r="Z220" s="170" t="s">
        <v>63</v>
      </c>
    </row>
    <row r="221" spans="1:26" s="122" customFormat="1" ht="16.5" thickTop="1" thickBot="1" x14ac:dyDescent="0.3">
      <c r="A221" s="136"/>
      <c r="B221" s="338"/>
      <c r="C221" s="338"/>
      <c r="D221" s="338"/>
      <c r="E221" s="338"/>
      <c r="F221" s="342"/>
      <c r="G221" s="342"/>
      <c r="H221" s="342"/>
      <c r="I221" s="338"/>
      <c r="J221" s="338"/>
      <c r="K221" s="338"/>
      <c r="L221" s="338"/>
      <c r="M221" s="338"/>
      <c r="N221" s="340"/>
      <c r="O221" s="176"/>
      <c r="P221" s="177"/>
      <c r="Q221" s="161">
        <v>12.5</v>
      </c>
      <c r="R221" s="162" t="s">
        <v>58</v>
      </c>
      <c r="S221" s="161">
        <v>0</v>
      </c>
      <c r="T221" s="162" t="s">
        <v>58</v>
      </c>
      <c r="U221" s="178">
        <f>S221*Q213</f>
        <v>0</v>
      </c>
      <c r="V221" s="179" t="s">
        <v>63</v>
      </c>
      <c r="W221" s="180">
        <f>U221/Q221</f>
        <v>0</v>
      </c>
      <c r="X221" s="166">
        <f>X216*W221</f>
        <v>0</v>
      </c>
      <c r="Y221" s="181">
        <f>U221*X216</f>
        <v>0</v>
      </c>
      <c r="Z221" s="179" t="s">
        <v>63</v>
      </c>
    </row>
    <row r="222" spans="1:26" s="122" customFormat="1" ht="16.5" thickTop="1" x14ac:dyDescent="0.3">
      <c r="A222" s="136"/>
      <c r="B222" s="338"/>
      <c r="C222" s="338"/>
      <c r="D222" s="338"/>
      <c r="E222" s="338"/>
      <c r="F222" s="342"/>
      <c r="G222" s="342"/>
      <c r="H222" s="342"/>
      <c r="I222" s="338"/>
      <c r="J222" s="338"/>
      <c r="K222" s="338"/>
      <c r="L222" s="338"/>
      <c r="M222" s="338"/>
      <c r="N222" s="340"/>
      <c r="O222" s="152"/>
      <c r="P222" s="168" t="s">
        <v>591</v>
      </c>
      <c r="Q222" s="149"/>
      <c r="R222" s="156"/>
      <c r="S222" s="149"/>
      <c r="T222" s="156"/>
      <c r="U222" s="165"/>
      <c r="V222" s="182"/>
      <c r="W222" s="180">
        <f>Q213-SUM(W218:W221,Q214)</f>
        <v>4.75</v>
      </c>
      <c r="X222" s="183">
        <f>X216*W222</f>
        <v>25.650000000000002</v>
      </c>
      <c r="Y222" s="149"/>
      <c r="Z222" s="149"/>
    </row>
    <row r="223" spans="1:26" s="122" customFormat="1" ht="4.5" customHeight="1" x14ac:dyDescent="0.2">
      <c r="A223" s="136"/>
      <c r="B223" s="338"/>
      <c r="C223" s="338"/>
      <c r="D223" s="338"/>
      <c r="E223" s="338"/>
      <c r="F223" s="342"/>
      <c r="G223" s="342"/>
      <c r="H223" s="342"/>
      <c r="I223" s="338"/>
      <c r="J223" s="338"/>
      <c r="K223" s="338"/>
      <c r="L223" s="338"/>
      <c r="M223" s="338"/>
      <c r="N223" s="340"/>
      <c r="O223" s="152"/>
      <c r="P223" s="149"/>
      <c r="Q223" s="149"/>
      <c r="R223" s="149"/>
      <c r="S223" s="149"/>
      <c r="T223" s="149"/>
      <c r="U223" s="165"/>
      <c r="V223" s="165"/>
      <c r="W223" s="165"/>
      <c r="X223" s="165"/>
      <c r="Y223" s="149"/>
      <c r="Z223" s="149"/>
    </row>
    <row r="224" spans="1:26" ht="12.75" x14ac:dyDescent="0.2">
      <c r="O224" s="152"/>
      <c r="P224" s="184" t="s">
        <v>57</v>
      </c>
      <c r="Q224" s="185"/>
      <c r="R224" s="185"/>
      <c r="S224" s="185"/>
      <c r="T224" s="185"/>
      <c r="U224" s="185"/>
      <c r="V224" s="185"/>
      <c r="W224" s="184">
        <f>SUM(W218:W222)</f>
        <v>20</v>
      </c>
      <c r="X224" s="184">
        <f>SUM(X218:X222)</f>
        <v>108</v>
      </c>
      <c r="Y224" s="186"/>
      <c r="Z224" s="186"/>
    </row>
  </sheetData>
  <protectedRanges>
    <protectedRange sqref="P103 P118 P133 P161 P192 P176:P177 P220" name="mix2_1"/>
  </protectedRanges>
  <mergeCells count="60">
    <mergeCell ref="Y40:Z40"/>
    <mergeCell ref="A2:A5"/>
    <mergeCell ref="A6:A9"/>
    <mergeCell ref="A10:A13"/>
    <mergeCell ref="A14:A17"/>
    <mergeCell ref="A18:A21"/>
    <mergeCell ref="A22:A25"/>
    <mergeCell ref="A26:A29"/>
    <mergeCell ref="A30:A33"/>
    <mergeCell ref="Q40:R40"/>
    <mergeCell ref="S40:T40"/>
    <mergeCell ref="U40:V40"/>
    <mergeCell ref="Q55:R55"/>
    <mergeCell ref="S55:T55"/>
    <mergeCell ref="U55:V55"/>
    <mergeCell ref="Y55:Z55"/>
    <mergeCell ref="Q70:R70"/>
    <mergeCell ref="S70:T70"/>
    <mergeCell ref="U70:V70"/>
    <mergeCell ref="Y70:Z70"/>
    <mergeCell ref="Q85:R85"/>
    <mergeCell ref="S85:T85"/>
    <mergeCell ref="U85:V85"/>
    <mergeCell ref="Y85:Z85"/>
    <mergeCell ref="Q100:R100"/>
    <mergeCell ref="S100:T100"/>
    <mergeCell ref="U100:V100"/>
    <mergeCell ref="Y100:Z100"/>
    <mergeCell ref="Q115:R115"/>
    <mergeCell ref="S115:T115"/>
    <mergeCell ref="U115:V115"/>
    <mergeCell ref="Y115:Z115"/>
    <mergeCell ref="Q130:R130"/>
    <mergeCell ref="S130:T130"/>
    <mergeCell ref="U130:V130"/>
    <mergeCell ref="Y130:Z130"/>
    <mergeCell ref="Q144:R144"/>
    <mergeCell ref="S144:T144"/>
    <mergeCell ref="U144:V144"/>
    <mergeCell ref="Y144:Z144"/>
    <mergeCell ref="Q158:R158"/>
    <mergeCell ref="S158:T158"/>
    <mergeCell ref="U158:V158"/>
    <mergeCell ref="Y158:Z158"/>
    <mergeCell ref="Q173:R173"/>
    <mergeCell ref="S173:T173"/>
    <mergeCell ref="U173:V173"/>
    <mergeCell ref="Y173:Z173"/>
    <mergeCell ref="Q189:R189"/>
    <mergeCell ref="S189:T189"/>
    <mergeCell ref="U189:V189"/>
    <mergeCell ref="Y189:Z189"/>
    <mergeCell ref="Q203:R203"/>
    <mergeCell ref="S203:T203"/>
    <mergeCell ref="U203:V203"/>
    <mergeCell ref="Y203:Z203"/>
    <mergeCell ref="Q217:R217"/>
    <mergeCell ref="S217:T217"/>
    <mergeCell ref="U217:V217"/>
    <mergeCell ref="Y217:Z217"/>
  </mergeCells>
  <conditionalFormatting sqref="A139:N143 A34:N77 O35:Z50 O52:Z55 O51:R51 T51:Z51 O57:Z80 O56 Q56:Z56 O87:Z110 O81:O86 U81:Z86 O117:Z139 O111:O116 U111:Z116 O146:Z151 O140:O145 U140:Z145 O226:Z236">
    <cfRule type="cellIs" dxfId="136" priority="110" stopIfTrue="1" operator="equal">
      <formula>0</formula>
    </cfRule>
  </conditionalFormatting>
  <conditionalFormatting sqref="A1:XFD34 A38:XFD39 A35:AD37 AF35:XFD37 A42:XFD44 A40:AD41 AF40:XFD41 A46:XFD50 A45:AD45 AF45:XFD45 A52:XFD55 A51:R51 T51:XFD51 A57:XFD80 A56:O56 Q56:XFD56 A87:XFD110 A81:O86 U81:XFD86 A117:XFD139 A111:O116 U111:XFD116 A146:XFD151 A140:O145 U140:XFD145 A226:XFD1048576">
    <cfRule type="cellIs" dxfId="135" priority="111" stopIfTrue="1" operator="equal">
      <formula>$O$35</formula>
    </cfRule>
    <cfRule type="cellIs" dxfId="134" priority="112" stopIfTrue="1" operator="equal">
      <formula>$O$50</formula>
    </cfRule>
    <cfRule type="cellIs" dxfId="133" priority="113" stopIfTrue="1" operator="equal">
      <formula>$O$65</formula>
    </cfRule>
    <cfRule type="cellIs" dxfId="132" priority="114" stopIfTrue="1" operator="equal">
      <formula>$O$80</formula>
    </cfRule>
    <cfRule type="cellIs" dxfId="131" priority="115" stopIfTrue="1" operator="equal">
      <formula>$O$95</formula>
    </cfRule>
    <cfRule type="cellIs" dxfId="130" priority="116" stopIfTrue="1" operator="equal">
      <formula>$O$110</formula>
    </cfRule>
    <cfRule type="cellIs" dxfId="129" priority="117" stopIfTrue="1" operator="equal">
      <formula>$O$125</formula>
    </cfRule>
    <cfRule type="cellIs" dxfId="128" priority="118" stopIfTrue="1" operator="equal">
      <formula>$O$139</formula>
    </cfRule>
    <cfRule type="cellIs" dxfId="127" priority="119" stopIfTrue="1" operator="equal">
      <formula>#REF!</formula>
    </cfRule>
    <cfRule type="cellIs" dxfId="126" priority="120" stopIfTrue="1" operator="equal">
      <formula>#REF!</formula>
    </cfRule>
  </conditionalFormatting>
  <conditionalFormatting sqref="S51">
    <cfRule type="cellIs" dxfId="125" priority="107" stopIfTrue="1" operator="equal">
      <formula>#REF!</formula>
    </cfRule>
    <cfRule type="cellIs" dxfId="124" priority="108" stopIfTrue="1" operator="equal">
      <formula>#REF!</formula>
    </cfRule>
    <cfRule type="cellIs" dxfId="123" priority="109" stopIfTrue="1" operator="equal">
      <formula>$O$27</formula>
    </cfRule>
  </conditionalFormatting>
  <conditionalFormatting sqref="S51">
    <cfRule type="cellIs" dxfId="122" priority="106" stopIfTrue="1" operator="equal">
      <formula>0</formula>
    </cfRule>
  </conditionalFormatting>
  <conditionalFormatting sqref="P56">
    <cfRule type="cellIs" dxfId="121" priority="103" stopIfTrue="1" operator="equal">
      <formula>#REF!</formula>
    </cfRule>
    <cfRule type="cellIs" dxfId="120" priority="104" stopIfTrue="1" operator="equal">
      <formula>#REF!</formula>
    </cfRule>
    <cfRule type="cellIs" dxfId="119" priority="105" stopIfTrue="1" operator="equal">
      <formula>$O$27</formula>
    </cfRule>
  </conditionalFormatting>
  <conditionalFormatting sqref="P56">
    <cfRule type="cellIs" dxfId="118" priority="102" stopIfTrue="1" operator="equal">
      <formula>0</formula>
    </cfRule>
  </conditionalFormatting>
  <conditionalFormatting sqref="P82:T85 P81:R81 T81 Q86:T86">
    <cfRule type="cellIs" dxfId="117" priority="91" stopIfTrue="1" operator="equal">
      <formula>0</formula>
    </cfRule>
  </conditionalFormatting>
  <conditionalFormatting sqref="P82:T85 P81:R81 T81 Q86:T86">
    <cfRule type="cellIs" dxfId="116" priority="92" stopIfTrue="1" operator="equal">
      <formula>$O$35</formula>
    </cfRule>
    <cfRule type="cellIs" dxfId="115" priority="93" stopIfTrue="1" operator="equal">
      <formula>$O$50</formula>
    </cfRule>
    <cfRule type="cellIs" dxfId="114" priority="94" stopIfTrue="1" operator="equal">
      <formula>$O$65</formula>
    </cfRule>
    <cfRule type="cellIs" dxfId="113" priority="95" stopIfTrue="1" operator="equal">
      <formula>$O$80</formula>
    </cfRule>
    <cfRule type="cellIs" dxfId="112" priority="96" stopIfTrue="1" operator="equal">
      <formula>$O$95</formula>
    </cfRule>
    <cfRule type="cellIs" dxfId="111" priority="97" stopIfTrue="1" operator="equal">
      <formula>$O$110</formula>
    </cfRule>
    <cfRule type="cellIs" dxfId="110" priority="98" stopIfTrue="1" operator="equal">
      <formula>$O$125</formula>
    </cfRule>
    <cfRule type="cellIs" dxfId="109" priority="99" stopIfTrue="1" operator="equal">
      <formula>$O$139</formula>
    </cfRule>
    <cfRule type="cellIs" dxfId="108" priority="100" stopIfTrue="1" operator="equal">
      <formula>#REF!</formula>
    </cfRule>
    <cfRule type="cellIs" dxfId="107" priority="101" stopIfTrue="1" operator="equal">
      <formula>#REF!</formula>
    </cfRule>
  </conditionalFormatting>
  <conditionalFormatting sqref="S81">
    <cfRule type="cellIs" dxfId="106" priority="88" stopIfTrue="1" operator="equal">
      <formula>#REF!</formula>
    </cfRule>
    <cfRule type="cellIs" dxfId="105" priority="89" stopIfTrue="1" operator="equal">
      <formula>#REF!</formula>
    </cfRule>
    <cfRule type="cellIs" dxfId="104" priority="90" stopIfTrue="1" operator="equal">
      <formula>$O$27</formula>
    </cfRule>
  </conditionalFormatting>
  <conditionalFormatting sqref="S81">
    <cfRule type="cellIs" dxfId="103" priority="87" stopIfTrue="1" operator="equal">
      <formula>0</formula>
    </cfRule>
  </conditionalFormatting>
  <conditionalFormatting sqref="P86">
    <cfRule type="cellIs" dxfId="102" priority="84" stopIfTrue="1" operator="equal">
      <formula>#REF!</formula>
    </cfRule>
    <cfRule type="cellIs" dxfId="101" priority="85" stopIfTrue="1" operator="equal">
      <formula>#REF!</formula>
    </cfRule>
    <cfRule type="cellIs" dxfId="100" priority="86" stopIfTrue="1" operator="equal">
      <formula>$O$27</formula>
    </cfRule>
  </conditionalFormatting>
  <conditionalFormatting sqref="P86">
    <cfRule type="cellIs" dxfId="99" priority="83" stopIfTrue="1" operator="equal">
      <formula>0</formula>
    </cfRule>
  </conditionalFormatting>
  <conditionalFormatting sqref="P112:T115 P111:R111 T111 Q116:T116">
    <cfRule type="cellIs" dxfId="98" priority="72" stopIfTrue="1" operator="equal">
      <formula>0</formula>
    </cfRule>
  </conditionalFormatting>
  <conditionalFormatting sqref="P112:T115 P111:R111 T111 Q116:T116">
    <cfRule type="cellIs" dxfId="97" priority="73" stopIfTrue="1" operator="equal">
      <formula>$O$35</formula>
    </cfRule>
    <cfRule type="cellIs" dxfId="96" priority="74" stopIfTrue="1" operator="equal">
      <formula>$O$50</formula>
    </cfRule>
    <cfRule type="cellIs" dxfId="95" priority="75" stopIfTrue="1" operator="equal">
      <formula>$O$65</formula>
    </cfRule>
    <cfRule type="cellIs" dxfId="94" priority="76" stopIfTrue="1" operator="equal">
      <formula>$O$80</formula>
    </cfRule>
    <cfRule type="cellIs" dxfId="93" priority="77" stopIfTrue="1" operator="equal">
      <formula>$O$95</formula>
    </cfRule>
    <cfRule type="cellIs" dxfId="92" priority="78" stopIfTrue="1" operator="equal">
      <formula>$O$110</formula>
    </cfRule>
    <cfRule type="cellIs" dxfId="91" priority="79" stopIfTrue="1" operator="equal">
      <formula>$O$125</formula>
    </cfRule>
    <cfRule type="cellIs" dxfId="90" priority="80" stopIfTrue="1" operator="equal">
      <formula>$O$139</formula>
    </cfRule>
    <cfRule type="cellIs" dxfId="89" priority="81" stopIfTrue="1" operator="equal">
      <formula>#REF!</formula>
    </cfRule>
    <cfRule type="cellIs" dxfId="88" priority="82" stopIfTrue="1" operator="equal">
      <formula>#REF!</formula>
    </cfRule>
  </conditionalFormatting>
  <conditionalFormatting sqref="S111">
    <cfRule type="cellIs" dxfId="87" priority="69" stopIfTrue="1" operator="equal">
      <formula>#REF!</formula>
    </cfRule>
    <cfRule type="cellIs" dxfId="86" priority="70" stopIfTrue="1" operator="equal">
      <formula>#REF!</formula>
    </cfRule>
    <cfRule type="cellIs" dxfId="85" priority="71" stopIfTrue="1" operator="equal">
      <formula>$O$27</formula>
    </cfRule>
  </conditionalFormatting>
  <conditionalFormatting sqref="S111">
    <cfRule type="cellIs" dxfId="84" priority="68" stopIfTrue="1" operator="equal">
      <formula>0</formula>
    </cfRule>
  </conditionalFormatting>
  <conditionalFormatting sqref="P116">
    <cfRule type="cellIs" dxfId="83" priority="65" stopIfTrue="1" operator="equal">
      <formula>#REF!</formula>
    </cfRule>
    <cfRule type="cellIs" dxfId="82" priority="66" stopIfTrue="1" operator="equal">
      <formula>#REF!</formula>
    </cfRule>
    <cfRule type="cellIs" dxfId="81" priority="67" stopIfTrue="1" operator="equal">
      <formula>$O$27</formula>
    </cfRule>
  </conditionalFormatting>
  <conditionalFormatting sqref="P116">
    <cfRule type="cellIs" dxfId="80" priority="64" stopIfTrue="1" operator="equal">
      <formula>0</formula>
    </cfRule>
  </conditionalFormatting>
  <conditionalFormatting sqref="P141:T144 P140:R140 T140 Q145:T145">
    <cfRule type="cellIs" dxfId="79" priority="53" stopIfTrue="1" operator="equal">
      <formula>0</formula>
    </cfRule>
  </conditionalFormatting>
  <conditionalFormatting sqref="P141:T144 P140:R140 T140 Q145:T145">
    <cfRule type="cellIs" dxfId="78" priority="54" stopIfTrue="1" operator="equal">
      <formula>$O$35</formula>
    </cfRule>
    <cfRule type="cellIs" dxfId="77" priority="55" stopIfTrue="1" operator="equal">
      <formula>$O$50</formula>
    </cfRule>
    <cfRule type="cellIs" dxfId="76" priority="56" stopIfTrue="1" operator="equal">
      <formula>$O$65</formula>
    </cfRule>
    <cfRule type="cellIs" dxfId="75" priority="57" stopIfTrue="1" operator="equal">
      <formula>$O$80</formula>
    </cfRule>
    <cfRule type="cellIs" dxfId="74" priority="58" stopIfTrue="1" operator="equal">
      <formula>$O$95</formula>
    </cfRule>
    <cfRule type="cellIs" dxfId="73" priority="59" stopIfTrue="1" operator="equal">
      <formula>$O$110</formula>
    </cfRule>
    <cfRule type="cellIs" dxfId="72" priority="60" stopIfTrue="1" operator="equal">
      <formula>$O$125</formula>
    </cfRule>
    <cfRule type="cellIs" dxfId="71" priority="61" stopIfTrue="1" operator="equal">
      <formula>$O$139</formula>
    </cfRule>
    <cfRule type="cellIs" dxfId="70" priority="62" stopIfTrue="1" operator="equal">
      <formula>#REF!</formula>
    </cfRule>
    <cfRule type="cellIs" dxfId="69" priority="63" stopIfTrue="1" operator="equal">
      <formula>#REF!</formula>
    </cfRule>
  </conditionalFormatting>
  <conditionalFormatting sqref="S140">
    <cfRule type="cellIs" dxfId="68" priority="50" stopIfTrue="1" operator="equal">
      <formula>#REF!</formula>
    </cfRule>
    <cfRule type="cellIs" dxfId="67" priority="51" stopIfTrue="1" operator="equal">
      <formula>#REF!</formula>
    </cfRule>
    <cfRule type="cellIs" dxfId="66" priority="52" stopIfTrue="1" operator="equal">
      <formula>$O$27</formula>
    </cfRule>
  </conditionalFormatting>
  <conditionalFormatting sqref="S140">
    <cfRule type="cellIs" dxfId="65" priority="49" stopIfTrue="1" operator="equal">
      <formula>0</formula>
    </cfRule>
  </conditionalFormatting>
  <conditionalFormatting sqref="P145">
    <cfRule type="cellIs" dxfId="64" priority="46" stopIfTrue="1" operator="equal">
      <formula>#REF!</formula>
    </cfRule>
    <cfRule type="cellIs" dxfId="63" priority="47" stopIfTrue="1" operator="equal">
      <formula>#REF!</formula>
    </cfRule>
    <cfRule type="cellIs" dxfId="62" priority="48" stopIfTrue="1" operator="equal">
      <formula>$O$27</formula>
    </cfRule>
  </conditionalFormatting>
  <conditionalFormatting sqref="P145">
    <cfRule type="cellIs" dxfId="61" priority="45" stopIfTrue="1" operator="equal">
      <formula>0</formula>
    </cfRule>
  </conditionalFormatting>
  <conditionalFormatting sqref="A198:N202 O152:Z168 O169:O174 U169:Z174 O205:Z210 O199:O204 U199:Z204 O175:Z198">
    <cfRule type="cellIs" dxfId="60" priority="34" stopIfTrue="1" operator="equal">
      <formula>0</formula>
    </cfRule>
  </conditionalFormatting>
  <conditionalFormatting sqref="A152:XFD168 A169:O174 U169:XFD174 A205:XFD210 A199:O204 U199:XFD204 A175:XFD198">
    <cfRule type="cellIs" dxfId="59" priority="35" stopIfTrue="1" operator="equal">
      <formula>$O$35</formula>
    </cfRule>
    <cfRule type="cellIs" dxfId="58" priority="36" stopIfTrue="1" operator="equal">
      <formula>$O$50</formula>
    </cfRule>
    <cfRule type="cellIs" dxfId="57" priority="37" stopIfTrue="1" operator="equal">
      <formula>$O$65</formula>
    </cfRule>
    <cfRule type="cellIs" dxfId="56" priority="38" stopIfTrue="1" operator="equal">
      <formula>$O$80</formula>
    </cfRule>
    <cfRule type="cellIs" dxfId="55" priority="39" stopIfTrue="1" operator="equal">
      <formula>$O$95</formula>
    </cfRule>
    <cfRule type="cellIs" dxfId="54" priority="40" stopIfTrue="1" operator="equal">
      <formula>$O$110</formula>
    </cfRule>
    <cfRule type="cellIs" dxfId="53" priority="41" stopIfTrue="1" operator="equal">
      <formula>$O$125</formula>
    </cfRule>
    <cfRule type="cellIs" dxfId="52" priority="42" stopIfTrue="1" operator="equal">
      <formula>$O$139</formula>
    </cfRule>
    <cfRule type="cellIs" dxfId="51" priority="43" stopIfTrue="1" operator="equal">
      <formula>#REF!</formula>
    </cfRule>
    <cfRule type="cellIs" dxfId="50" priority="44" stopIfTrue="1" operator="equal">
      <formula>#REF!</formula>
    </cfRule>
  </conditionalFormatting>
  <conditionalFormatting sqref="O211:Z225">
    <cfRule type="cellIs" dxfId="49" priority="23" stopIfTrue="1" operator="equal">
      <formula>0</formula>
    </cfRule>
  </conditionalFormatting>
  <conditionalFormatting sqref="A211:XFD225">
    <cfRule type="cellIs" dxfId="48" priority="24" stopIfTrue="1" operator="equal">
      <formula>$O$35</formula>
    </cfRule>
    <cfRule type="cellIs" dxfId="47" priority="25" stopIfTrue="1" operator="equal">
      <formula>$O$50</formula>
    </cfRule>
    <cfRule type="cellIs" dxfId="46" priority="26" stopIfTrue="1" operator="equal">
      <formula>$O$65</formula>
    </cfRule>
    <cfRule type="cellIs" dxfId="45" priority="27" stopIfTrue="1" operator="equal">
      <formula>$O$80</formula>
    </cfRule>
    <cfRule type="cellIs" dxfId="44" priority="28" stopIfTrue="1" operator="equal">
      <formula>$O$95</formula>
    </cfRule>
    <cfRule type="cellIs" dxfId="43" priority="29" stopIfTrue="1" operator="equal">
      <formula>$O$110</formula>
    </cfRule>
    <cfRule type="cellIs" dxfId="42" priority="30" stopIfTrue="1" operator="equal">
      <formula>$O$125</formula>
    </cfRule>
    <cfRule type="cellIs" dxfId="41" priority="31" stopIfTrue="1" operator="equal">
      <formula>$O$139</formula>
    </cfRule>
    <cfRule type="cellIs" dxfId="40" priority="32" stopIfTrue="1" operator="equal">
      <formula>#REF!</formula>
    </cfRule>
    <cfRule type="cellIs" dxfId="39" priority="33" stopIfTrue="1" operator="equal">
      <formula>#REF!</formula>
    </cfRule>
  </conditionalFormatting>
  <conditionalFormatting sqref="P199:T204">
    <cfRule type="cellIs" dxfId="38" priority="12" stopIfTrue="1" operator="equal">
      <formula>0</formula>
    </cfRule>
  </conditionalFormatting>
  <conditionalFormatting sqref="P199:T204">
    <cfRule type="cellIs" dxfId="37" priority="13" stopIfTrue="1" operator="equal">
      <formula>$O$35</formula>
    </cfRule>
    <cfRule type="cellIs" dxfId="36" priority="14" stopIfTrue="1" operator="equal">
      <formula>$O$50</formula>
    </cfRule>
    <cfRule type="cellIs" dxfId="35" priority="15" stopIfTrue="1" operator="equal">
      <formula>$O$65</formula>
    </cfRule>
    <cfRule type="cellIs" dxfId="34" priority="16" stopIfTrue="1" operator="equal">
      <formula>$O$80</formula>
    </cfRule>
    <cfRule type="cellIs" dxfId="33" priority="17" stopIfTrue="1" operator="equal">
      <formula>$O$95</formula>
    </cfRule>
    <cfRule type="cellIs" dxfId="32" priority="18" stopIfTrue="1" operator="equal">
      <formula>$O$110</formula>
    </cfRule>
    <cfRule type="cellIs" dxfId="31" priority="19" stopIfTrue="1" operator="equal">
      <formula>$O$125</formula>
    </cfRule>
    <cfRule type="cellIs" dxfId="30" priority="20" stopIfTrue="1" operator="equal">
      <formula>$O$139</formula>
    </cfRule>
    <cfRule type="cellIs" dxfId="29" priority="21" stopIfTrue="1" operator="equal">
      <formula>#REF!</formula>
    </cfRule>
    <cfRule type="cellIs" dxfId="28" priority="22" stopIfTrue="1" operator="equal">
      <formula>#REF!</formula>
    </cfRule>
  </conditionalFormatting>
  <conditionalFormatting sqref="P169:T174">
    <cfRule type="cellIs" dxfId="27" priority="1" stopIfTrue="1" operator="equal">
      <formula>0</formula>
    </cfRule>
  </conditionalFormatting>
  <conditionalFormatting sqref="P169:T174">
    <cfRule type="cellIs" dxfId="26" priority="2" stopIfTrue="1" operator="equal">
      <formula>$O$35</formula>
    </cfRule>
    <cfRule type="cellIs" dxfId="25" priority="3" stopIfTrue="1" operator="equal">
      <formula>$O$50</formula>
    </cfRule>
    <cfRule type="cellIs" dxfId="24" priority="4" stopIfTrue="1" operator="equal">
      <formula>$O$65</formula>
    </cfRule>
    <cfRule type="cellIs" dxfId="23" priority="5" stopIfTrue="1" operator="equal">
      <formula>$O$80</formula>
    </cfRule>
    <cfRule type="cellIs" dxfId="22" priority="6" stopIfTrue="1" operator="equal">
      <formula>$O$95</formula>
    </cfRule>
    <cfRule type="cellIs" dxfId="21" priority="7" stopIfTrue="1" operator="equal">
      <formula>$O$110</formula>
    </cfRule>
    <cfRule type="cellIs" dxfId="20" priority="8" stopIfTrue="1" operator="equal">
      <formula>$O$125</formula>
    </cfRule>
    <cfRule type="cellIs" dxfId="19" priority="9" stopIfTrue="1" operator="equal">
      <formula>$O$139</formula>
    </cfRule>
    <cfRule type="cellIs" dxfId="18" priority="10" stopIfTrue="1" operator="equal">
      <formula>#REF!</formula>
    </cfRule>
    <cfRule type="cellIs" dxfId="17" priority="11" stopIfTrue="1" operator="equal">
      <formula>#REF!</formula>
    </cfRule>
  </conditionalFormatting>
  <printOptions horizontalCentered="1"/>
  <pageMargins left="0.27559055118110237" right="0" top="0.77" bottom="0" header="0.44" footer="0"/>
  <pageSetup paperSize="9" scale="72" pageOrder="overThenDown" orientation="portrait" useFirstPageNumber="1" r:id="rId1"/>
  <headerFooter alignWithMargins="0">
    <oddHeader>&amp;L&amp;F&amp;C&amp;D</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93"/>
  <sheetViews>
    <sheetView showGridLines="0" zoomScale="80" zoomScaleNormal="80" workbookViewId="0">
      <pane xSplit="1" ySplit="1" topLeftCell="B14" activePane="bottomRight" state="frozen"/>
      <selection activeCell="B5" sqref="B5:B7"/>
      <selection pane="topRight" activeCell="B5" sqref="B5:B7"/>
      <selection pane="bottomLeft" activeCell="B5" sqref="B5:B7"/>
      <selection pane="bottomRight" activeCell="B43" sqref="B43"/>
    </sheetView>
  </sheetViews>
  <sheetFormatPr baseColWidth="10" defaultColWidth="8.5703125" defaultRowHeight="18.75" customHeight="1" x14ac:dyDescent="0.2"/>
  <cols>
    <col min="1" max="1" width="2.5703125" style="136" bestFit="1" customWidth="1"/>
    <col min="2" max="7" width="17.7109375" style="338" bestFit="1" customWidth="1"/>
    <col min="8" max="11" width="13.5703125" style="338" bestFit="1" customWidth="1"/>
    <col min="12" max="12" width="3.42578125" style="338" bestFit="1" customWidth="1"/>
    <col min="13" max="13" width="13.5703125" style="338" bestFit="1" customWidth="1"/>
    <col min="14" max="14" width="3.42578125" style="358" customWidth="1"/>
    <col min="15" max="15" width="16.7109375" style="348" bestFit="1" customWidth="1"/>
    <col min="16" max="16" width="31" style="348" customWidth="1"/>
    <col min="17" max="17" width="10.140625" style="348" customWidth="1"/>
    <col min="18" max="18" width="3.5703125" style="348" customWidth="1"/>
    <col min="19" max="19" width="6.28515625" style="348" customWidth="1"/>
    <col min="20" max="20" width="6" style="348" customWidth="1"/>
    <col min="21" max="21" width="7.42578125" style="348" customWidth="1"/>
    <col min="22" max="22" width="5" style="348" bestFit="1" customWidth="1"/>
    <col min="23" max="23" width="7.5703125" style="348" customWidth="1"/>
    <col min="24" max="24" width="12.28515625" style="348" customWidth="1"/>
    <col min="25" max="25" width="6.5703125" style="348" bestFit="1" customWidth="1"/>
    <col min="26" max="26" width="6" style="348" customWidth="1"/>
    <col min="27" max="16384" width="8.5703125" style="344"/>
  </cols>
  <sheetData>
    <row r="1" spans="1:26" s="354" customFormat="1" ht="10.5" customHeight="1" x14ac:dyDescent="0.2">
      <c r="A1" s="350"/>
      <c r="B1" s="351" t="s">
        <v>1590</v>
      </c>
      <c r="C1" s="351" t="s">
        <v>1591</v>
      </c>
      <c r="D1" s="351" t="s">
        <v>1592</v>
      </c>
      <c r="E1" s="351" t="s">
        <v>1593</v>
      </c>
      <c r="F1" s="351" t="s">
        <v>1594</v>
      </c>
      <c r="G1" s="351" t="s">
        <v>1595</v>
      </c>
      <c r="H1" s="351" t="s">
        <v>1596</v>
      </c>
      <c r="I1" s="351" t="s">
        <v>1597</v>
      </c>
      <c r="J1" s="351" t="s">
        <v>1598</v>
      </c>
      <c r="K1" s="351" t="s">
        <v>1599</v>
      </c>
      <c r="L1" s="351" t="s">
        <v>1600</v>
      </c>
      <c r="M1" s="351" t="s">
        <v>1601</v>
      </c>
      <c r="N1" s="352"/>
      <c r="O1" s="353"/>
      <c r="P1" s="353"/>
      <c r="Q1" s="353"/>
      <c r="R1" s="353"/>
      <c r="S1" s="353"/>
      <c r="T1" s="353"/>
      <c r="U1" s="353"/>
      <c r="V1" s="353"/>
      <c r="W1" s="353"/>
      <c r="X1" s="353"/>
      <c r="Y1" s="353"/>
      <c r="Z1" s="353"/>
    </row>
    <row r="2" spans="1:26" s="360" customFormat="1" ht="10.5" customHeight="1" x14ac:dyDescent="0.2">
      <c r="A2" s="518" t="s">
        <v>89</v>
      </c>
      <c r="B2" s="355" t="s">
        <v>987</v>
      </c>
      <c r="C2" s="355" t="s">
        <v>987</v>
      </c>
      <c r="D2" s="355" t="s">
        <v>987</v>
      </c>
      <c r="E2" s="355" t="s">
        <v>987</v>
      </c>
      <c r="F2" s="355" t="s">
        <v>987</v>
      </c>
      <c r="G2" s="355" t="s">
        <v>987</v>
      </c>
      <c r="H2" s="355" t="s">
        <v>987</v>
      </c>
      <c r="I2" s="355" t="s">
        <v>987</v>
      </c>
      <c r="J2" s="355" t="s">
        <v>987</v>
      </c>
      <c r="K2" s="355" t="s">
        <v>987</v>
      </c>
      <c r="L2" s="356"/>
      <c r="M2" s="357" t="s">
        <v>883</v>
      </c>
      <c r="N2" s="358"/>
      <c r="O2" s="359"/>
      <c r="P2" s="359"/>
      <c r="Q2" s="359"/>
      <c r="R2" s="359"/>
      <c r="S2" s="359"/>
      <c r="T2" s="359"/>
      <c r="U2" s="359"/>
      <c r="V2" s="359"/>
      <c r="W2" s="359"/>
      <c r="X2" s="359"/>
      <c r="Y2" s="359"/>
      <c r="Z2" s="359"/>
    </row>
    <row r="3" spans="1:26" s="364" customFormat="1" ht="10.5" customHeight="1" x14ac:dyDescent="0.2">
      <c r="A3" s="518"/>
      <c r="B3" s="361" t="s">
        <v>3085</v>
      </c>
      <c r="C3" s="361" t="s">
        <v>3085</v>
      </c>
      <c r="D3" s="361" t="s">
        <v>3085</v>
      </c>
      <c r="E3" s="361" t="s">
        <v>3085</v>
      </c>
      <c r="F3" s="361" t="s">
        <v>3085</v>
      </c>
      <c r="G3" s="361" t="s">
        <v>3085</v>
      </c>
      <c r="H3" s="361" t="s">
        <v>3085</v>
      </c>
      <c r="I3" s="361" t="s">
        <v>3085</v>
      </c>
      <c r="J3" s="361" t="s">
        <v>3085</v>
      </c>
      <c r="K3" s="361" t="s">
        <v>3085</v>
      </c>
      <c r="L3" s="362"/>
      <c r="M3" s="361" t="s">
        <v>3085</v>
      </c>
      <c r="N3" s="340"/>
      <c r="O3" s="363"/>
      <c r="P3" s="363"/>
      <c r="Q3" s="363"/>
      <c r="R3" s="363"/>
      <c r="S3" s="363"/>
      <c r="T3" s="363"/>
      <c r="U3" s="363"/>
      <c r="V3" s="363"/>
      <c r="W3" s="363"/>
      <c r="X3" s="363"/>
      <c r="Y3" s="363"/>
      <c r="Z3" s="363"/>
    </row>
    <row r="4" spans="1:26" s="360" customFormat="1" ht="10.5" customHeight="1" x14ac:dyDescent="0.2">
      <c r="A4" s="518"/>
      <c r="B4" s="365"/>
      <c r="C4" s="365"/>
      <c r="D4" s="365"/>
      <c r="E4" s="365"/>
      <c r="F4" s="365"/>
      <c r="G4" s="365"/>
      <c r="H4" s="365"/>
      <c r="I4" s="365"/>
      <c r="J4" s="365"/>
      <c r="K4" s="365"/>
      <c r="L4" s="362"/>
      <c r="M4" s="365"/>
      <c r="N4" s="340"/>
      <c r="O4" s="359"/>
      <c r="P4" s="359"/>
      <c r="Q4" s="359"/>
      <c r="R4" s="359"/>
      <c r="S4" s="359"/>
      <c r="T4" s="359"/>
      <c r="U4" s="359"/>
      <c r="V4" s="359"/>
      <c r="W4" s="359"/>
      <c r="X4" s="359"/>
      <c r="Y4" s="359"/>
      <c r="Z4" s="359"/>
    </row>
    <row r="5" spans="1:26" s="369" customFormat="1" ht="10.5" customHeight="1" x14ac:dyDescent="0.2">
      <c r="A5" s="518"/>
      <c r="B5" s="366" t="s">
        <v>3086</v>
      </c>
      <c r="C5" s="366" t="s">
        <v>3086</v>
      </c>
      <c r="D5" s="366" t="s">
        <v>3086</v>
      </c>
      <c r="E5" s="366" t="s">
        <v>3086</v>
      </c>
      <c r="F5" s="366" t="s">
        <v>3086</v>
      </c>
      <c r="G5" s="366" t="s">
        <v>3086</v>
      </c>
      <c r="H5" s="366" t="s">
        <v>3086</v>
      </c>
      <c r="I5" s="366" t="s">
        <v>3086</v>
      </c>
      <c r="J5" s="366" t="s">
        <v>3086</v>
      </c>
      <c r="K5" s="366" t="s">
        <v>3086</v>
      </c>
      <c r="L5" s="362"/>
      <c r="M5" s="366" t="s">
        <v>3086</v>
      </c>
      <c r="N5" s="367">
        <v>3</v>
      </c>
      <c r="O5" s="368"/>
      <c r="P5" s="368"/>
      <c r="Q5" s="368"/>
      <c r="R5" s="368"/>
      <c r="S5" s="368"/>
      <c r="T5" s="368"/>
      <c r="U5" s="368"/>
      <c r="V5" s="368"/>
      <c r="W5" s="368"/>
      <c r="X5" s="368"/>
      <c r="Y5" s="368"/>
      <c r="Z5" s="368"/>
    </row>
    <row r="6" spans="1:26" s="371" customFormat="1" ht="12" customHeight="1" x14ac:dyDescent="0.2">
      <c r="A6" s="518"/>
      <c r="B6" s="370" t="s">
        <v>3087</v>
      </c>
      <c r="C6" s="370" t="s">
        <v>3087</v>
      </c>
      <c r="D6" s="370" t="s">
        <v>3087</v>
      </c>
      <c r="E6" s="370" t="s">
        <v>3087</v>
      </c>
      <c r="F6" s="370" t="s">
        <v>3087</v>
      </c>
      <c r="G6" s="370" t="s">
        <v>3087</v>
      </c>
      <c r="H6" s="370" t="s">
        <v>3087</v>
      </c>
      <c r="I6" s="370" t="s">
        <v>3087</v>
      </c>
      <c r="J6" s="370" t="s">
        <v>3087</v>
      </c>
      <c r="K6" s="370" t="s">
        <v>3087</v>
      </c>
      <c r="L6" s="362"/>
      <c r="M6" s="370" t="s">
        <v>3087</v>
      </c>
      <c r="N6" s="340"/>
      <c r="O6" s="341"/>
      <c r="P6" s="341"/>
      <c r="Q6" s="341"/>
      <c r="R6" s="341"/>
      <c r="S6" s="341"/>
      <c r="T6" s="341"/>
      <c r="U6" s="341"/>
      <c r="V6" s="341"/>
      <c r="W6" s="341"/>
      <c r="X6" s="341"/>
      <c r="Y6" s="341"/>
      <c r="Z6" s="341"/>
    </row>
    <row r="7" spans="1:26" s="376" customFormat="1" ht="21" customHeight="1" x14ac:dyDescent="0.25">
      <c r="A7" s="518" t="s">
        <v>90</v>
      </c>
      <c r="B7" s="372" t="s">
        <v>3088</v>
      </c>
      <c r="C7" s="372" t="s">
        <v>3089</v>
      </c>
      <c r="D7" s="372" t="s">
        <v>3090</v>
      </c>
      <c r="E7" s="372" t="s">
        <v>3091</v>
      </c>
      <c r="F7" s="372" t="s">
        <v>3092</v>
      </c>
      <c r="G7" s="372" t="s">
        <v>3093</v>
      </c>
      <c r="H7" s="372" t="s">
        <v>3094</v>
      </c>
      <c r="I7" s="372" t="s">
        <v>3095</v>
      </c>
      <c r="J7" s="372" t="s">
        <v>3096</v>
      </c>
      <c r="K7" s="372" t="s">
        <v>3097</v>
      </c>
      <c r="L7" s="373"/>
      <c r="M7" s="372" t="s">
        <v>54</v>
      </c>
      <c r="N7" s="374"/>
      <c r="O7" s="375"/>
      <c r="P7" s="375"/>
      <c r="Q7" s="375"/>
      <c r="R7" s="375"/>
      <c r="S7" s="375"/>
      <c r="T7" s="375"/>
      <c r="U7" s="375"/>
      <c r="V7" s="375"/>
      <c r="W7" s="375"/>
      <c r="X7" s="375"/>
      <c r="Y7" s="375"/>
      <c r="Z7" s="375"/>
    </row>
    <row r="8" spans="1:26" s="360" customFormat="1" ht="10.5" customHeight="1" x14ac:dyDescent="0.2">
      <c r="A8" s="518" t="s">
        <v>90</v>
      </c>
      <c r="B8" s="377" t="s">
        <v>987</v>
      </c>
      <c r="C8" s="377" t="s">
        <v>987</v>
      </c>
      <c r="D8" s="377" t="s">
        <v>987</v>
      </c>
      <c r="E8" s="377" t="s">
        <v>987</v>
      </c>
      <c r="F8" s="377" t="s">
        <v>987</v>
      </c>
      <c r="G8" s="377" t="s">
        <v>987</v>
      </c>
      <c r="H8" s="377" t="s">
        <v>987</v>
      </c>
      <c r="I8" s="377" t="s">
        <v>987</v>
      </c>
      <c r="J8" s="377" t="s">
        <v>987</v>
      </c>
      <c r="K8" s="377" t="s">
        <v>987</v>
      </c>
      <c r="L8" s="362"/>
      <c r="M8" s="378" t="s">
        <v>883</v>
      </c>
      <c r="N8" s="340"/>
      <c r="O8" s="359"/>
      <c r="P8" s="359"/>
      <c r="Q8" s="359"/>
      <c r="R8" s="359"/>
      <c r="S8" s="359"/>
      <c r="T8" s="359"/>
      <c r="U8" s="359"/>
      <c r="V8" s="359"/>
      <c r="W8" s="359"/>
      <c r="X8" s="359"/>
      <c r="Y8" s="359"/>
      <c r="Z8" s="359"/>
    </row>
    <row r="9" spans="1:26" s="364" customFormat="1" ht="10.5" customHeight="1" x14ac:dyDescent="0.2">
      <c r="A9" s="518"/>
      <c r="B9" s="361" t="s">
        <v>3085</v>
      </c>
      <c r="C9" s="361" t="s">
        <v>3085</v>
      </c>
      <c r="D9" s="361" t="s">
        <v>3085</v>
      </c>
      <c r="E9" s="361" t="s">
        <v>3085</v>
      </c>
      <c r="F9" s="361" t="s">
        <v>3085</v>
      </c>
      <c r="G9" s="361" t="s">
        <v>3085</v>
      </c>
      <c r="H9" s="361" t="s">
        <v>3085</v>
      </c>
      <c r="I9" s="361" t="s">
        <v>3085</v>
      </c>
      <c r="J9" s="361" t="s">
        <v>3085</v>
      </c>
      <c r="K9" s="361" t="s">
        <v>3085</v>
      </c>
      <c r="L9" s="362"/>
      <c r="M9" s="361" t="s">
        <v>3085</v>
      </c>
      <c r="N9" s="340"/>
      <c r="O9" s="363"/>
      <c r="P9" s="363"/>
      <c r="Q9" s="363"/>
      <c r="R9" s="363"/>
      <c r="S9" s="363"/>
      <c r="T9" s="363"/>
      <c r="U9" s="363"/>
      <c r="V9" s="363"/>
      <c r="W9" s="363"/>
      <c r="X9" s="363"/>
      <c r="Y9" s="363"/>
      <c r="Z9" s="363"/>
    </row>
    <row r="10" spans="1:26" s="369" customFormat="1" ht="10.5" customHeight="1" x14ac:dyDescent="0.2">
      <c r="A10" s="518"/>
      <c r="B10" s="365"/>
      <c r="C10" s="365"/>
      <c r="D10" s="365"/>
      <c r="E10" s="365"/>
      <c r="F10" s="365"/>
      <c r="G10" s="365"/>
      <c r="H10" s="365"/>
      <c r="I10" s="365"/>
      <c r="J10" s="365"/>
      <c r="K10" s="365"/>
      <c r="L10" s="362"/>
      <c r="M10" s="365"/>
      <c r="N10" s="367"/>
      <c r="O10" s="368"/>
      <c r="P10" s="368"/>
      <c r="Q10" s="368"/>
      <c r="R10" s="368"/>
      <c r="S10" s="368"/>
      <c r="T10" s="368"/>
      <c r="U10" s="368"/>
      <c r="V10" s="368"/>
      <c r="W10" s="368"/>
      <c r="X10" s="368"/>
      <c r="Y10" s="368"/>
      <c r="Z10" s="368"/>
    </row>
    <row r="11" spans="1:26" s="360" customFormat="1" ht="10.5" customHeight="1" x14ac:dyDescent="0.2">
      <c r="A11" s="518"/>
      <c r="B11" s="366" t="s">
        <v>3086</v>
      </c>
      <c r="C11" s="366" t="s">
        <v>3086</v>
      </c>
      <c r="D11" s="366" t="s">
        <v>3086</v>
      </c>
      <c r="E11" s="366" t="s">
        <v>3086</v>
      </c>
      <c r="F11" s="366" t="s">
        <v>3086</v>
      </c>
      <c r="G11" s="366" t="s">
        <v>3086</v>
      </c>
      <c r="H11" s="366" t="s">
        <v>3086</v>
      </c>
      <c r="I11" s="366" t="s">
        <v>3086</v>
      </c>
      <c r="J11" s="366" t="s">
        <v>3086</v>
      </c>
      <c r="K11" s="366" t="s">
        <v>3086</v>
      </c>
      <c r="L11" s="362"/>
      <c r="M11" s="366" t="s">
        <v>3086</v>
      </c>
      <c r="N11" s="340">
        <v>3</v>
      </c>
      <c r="O11" s="359"/>
      <c r="P11" s="359"/>
      <c r="Q11" s="359"/>
      <c r="R11" s="359"/>
      <c r="S11" s="359"/>
      <c r="T11" s="359"/>
      <c r="U11" s="359"/>
      <c r="V11" s="359"/>
      <c r="W11" s="359"/>
      <c r="X11" s="359"/>
      <c r="Y11" s="359"/>
      <c r="Z11" s="359"/>
    </row>
    <row r="12" spans="1:26" s="371" customFormat="1" ht="12" customHeight="1" x14ac:dyDescent="0.2">
      <c r="A12" s="518" t="s">
        <v>91</v>
      </c>
      <c r="B12" s="370" t="s">
        <v>3087</v>
      </c>
      <c r="C12" s="370" t="s">
        <v>3087</v>
      </c>
      <c r="D12" s="370" t="s">
        <v>3087</v>
      </c>
      <c r="E12" s="370" t="s">
        <v>3087</v>
      </c>
      <c r="F12" s="370" t="s">
        <v>3087</v>
      </c>
      <c r="G12" s="370" t="s">
        <v>3087</v>
      </c>
      <c r="H12" s="370" t="s">
        <v>3087</v>
      </c>
      <c r="I12" s="370" t="s">
        <v>3087</v>
      </c>
      <c r="J12" s="370" t="s">
        <v>3087</v>
      </c>
      <c r="K12" s="370" t="s">
        <v>3087</v>
      </c>
      <c r="L12" s="362"/>
      <c r="M12" s="370" t="s">
        <v>3087</v>
      </c>
      <c r="N12" s="340"/>
      <c r="O12" s="341"/>
      <c r="P12" s="341"/>
      <c r="Q12" s="341"/>
      <c r="R12" s="341"/>
      <c r="S12" s="341"/>
      <c r="T12" s="341"/>
      <c r="U12" s="341"/>
      <c r="V12" s="341"/>
      <c r="W12" s="341"/>
      <c r="X12" s="341"/>
      <c r="Y12" s="341"/>
      <c r="Z12" s="341"/>
    </row>
    <row r="13" spans="1:26" s="376" customFormat="1" ht="21" customHeight="1" x14ac:dyDescent="0.25">
      <c r="A13" s="518"/>
      <c r="B13" s="372" t="s">
        <v>3088</v>
      </c>
      <c r="C13" s="372" t="s">
        <v>3089</v>
      </c>
      <c r="D13" s="372" t="s">
        <v>3090</v>
      </c>
      <c r="E13" s="372" t="s">
        <v>3091</v>
      </c>
      <c r="F13" s="372" t="s">
        <v>3092</v>
      </c>
      <c r="G13" s="372" t="s">
        <v>3093</v>
      </c>
      <c r="H13" s="372" t="s">
        <v>3094</v>
      </c>
      <c r="I13" s="372" t="s">
        <v>3095</v>
      </c>
      <c r="J13" s="372" t="s">
        <v>3096</v>
      </c>
      <c r="K13" s="372" t="s">
        <v>3097</v>
      </c>
      <c r="L13" s="373"/>
      <c r="M13" s="372" t="s">
        <v>54</v>
      </c>
      <c r="N13" s="374"/>
      <c r="O13" s="375"/>
      <c r="P13" s="375"/>
      <c r="Q13" s="375"/>
      <c r="R13" s="375"/>
      <c r="S13" s="375"/>
      <c r="T13" s="375"/>
      <c r="U13" s="375"/>
      <c r="V13" s="375"/>
      <c r="W13" s="375"/>
      <c r="X13" s="375"/>
      <c r="Y13" s="375"/>
      <c r="Z13" s="375"/>
    </row>
    <row r="14" spans="1:26" s="360" customFormat="1" ht="10.5" customHeight="1" x14ac:dyDescent="0.2">
      <c r="A14" s="518" t="s">
        <v>91</v>
      </c>
      <c r="B14" s="377" t="s">
        <v>987</v>
      </c>
      <c r="C14" s="377" t="s">
        <v>987</v>
      </c>
      <c r="D14" s="377" t="s">
        <v>987</v>
      </c>
      <c r="E14" s="377" t="s">
        <v>987</v>
      </c>
      <c r="F14" s="377" t="s">
        <v>987</v>
      </c>
      <c r="G14" s="377" t="s">
        <v>987</v>
      </c>
      <c r="H14" s="377" t="s">
        <v>987</v>
      </c>
      <c r="I14" s="377" t="s">
        <v>987</v>
      </c>
      <c r="J14" s="377" t="s">
        <v>987</v>
      </c>
      <c r="K14" s="377" t="s">
        <v>987</v>
      </c>
      <c r="L14" s="362"/>
      <c r="M14" s="378" t="s">
        <v>883</v>
      </c>
      <c r="N14" s="340"/>
      <c r="O14" s="359"/>
      <c r="P14" s="359"/>
      <c r="Q14" s="359"/>
      <c r="R14" s="359"/>
      <c r="S14" s="359"/>
      <c r="T14" s="359"/>
      <c r="U14" s="359"/>
      <c r="V14" s="359"/>
      <c r="W14" s="359"/>
      <c r="X14" s="359"/>
      <c r="Y14" s="359"/>
      <c r="Z14" s="359"/>
    </row>
    <row r="15" spans="1:26" s="369" customFormat="1" ht="10.5" customHeight="1" x14ac:dyDescent="0.2">
      <c r="A15" s="518"/>
      <c r="B15" s="361" t="s">
        <v>3098</v>
      </c>
      <c r="C15" s="361" t="s">
        <v>3098</v>
      </c>
      <c r="D15" s="361" t="s">
        <v>3098</v>
      </c>
      <c r="E15" s="361" t="s">
        <v>3098</v>
      </c>
      <c r="F15" s="361" t="s">
        <v>3098</v>
      </c>
      <c r="G15" s="361" t="s">
        <v>3098</v>
      </c>
      <c r="H15" s="361" t="s">
        <v>3098</v>
      </c>
      <c r="I15" s="361" t="s">
        <v>3098</v>
      </c>
      <c r="J15" s="361" t="s">
        <v>3098</v>
      </c>
      <c r="K15" s="361" t="s">
        <v>3098</v>
      </c>
      <c r="L15" s="362"/>
      <c r="M15" s="361" t="s">
        <v>3098</v>
      </c>
      <c r="N15" s="367"/>
      <c r="O15" s="368"/>
      <c r="P15" s="368"/>
      <c r="Q15" s="368"/>
      <c r="R15" s="368"/>
      <c r="S15" s="368"/>
      <c r="T15" s="368"/>
      <c r="U15" s="368"/>
      <c r="V15" s="368"/>
      <c r="W15" s="368"/>
      <c r="X15" s="368"/>
      <c r="Y15" s="368"/>
      <c r="Z15" s="368"/>
    </row>
    <row r="16" spans="1:26" s="360" customFormat="1" ht="10.5" customHeight="1" x14ac:dyDescent="0.2">
      <c r="A16" s="518"/>
      <c r="B16" s="379"/>
      <c r="C16" s="379"/>
      <c r="D16" s="379"/>
      <c r="E16" s="379"/>
      <c r="F16" s="379"/>
      <c r="G16" s="379"/>
      <c r="H16" s="379"/>
      <c r="I16" s="379"/>
      <c r="J16" s="379"/>
      <c r="K16" s="379"/>
      <c r="L16" s="362"/>
      <c r="M16" s="379"/>
      <c r="N16" s="340"/>
      <c r="O16" s="363"/>
      <c r="P16" s="363"/>
      <c r="Q16" s="363"/>
      <c r="R16" s="363"/>
      <c r="S16" s="363"/>
      <c r="T16" s="363"/>
      <c r="U16" s="363"/>
      <c r="V16" s="363"/>
      <c r="W16" s="363"/>
      <c r="X16" s="363"/>
      <c r="Y16" s="363"/>
      <c r="Z16" s="363"/>
    </row>
    <row r="17" spans="1:26" s="360" customFormat="1" ht="10.5" customHeight="1" x14ac:dyDescent="0.2">
      <c r="A17" s="518" t="s">
        <v>92</v>
      </c>
      <c r="B17" s="379"/>
      <c r="C17" s="379"/>
      <c r="D17" s="379"/>
      <c r="E17" s="379"/>
      <c r="F17" s="379"/>
      <c r="G17" s="379"/>
      <c r="H17" s="379"/>
      <c r="I17" s="379"/>
      <c r="J17" s="379"/>
      <c r="K17" s="379"/>
      <c r="L17" s="362"/>
      <c r="M17" s="379"/>
      <c r="N17" s="340">
        <v>2</v>
      </c>
      <c r="O17" s="363"/>
      <c r="P17" s="363"/>
      <c r="Q17" s="363"/>
      <c r="R17" s="363"/>
      <c r="S17" s="363"/>
      <c r="T17" s="363"/>
      <c r="U17" s="363"/>
      <c r="V17" s="363"/>
      <c r="W17" s="363"/>
      <c r="X17" s="363"/>
      <c r="Y17" s="363"/>
      <c r="Z17" s="363"/>
    </row>
    <row r="18" spans="1:26" s="371" customFormat="1" ht="12" customHeight="1" x14ac:dyDescent="0.2">
      <c r="A18" s="518"/>
      <c r="B18" s="361"/>
      <c r="C18" s="361"/>
      <c r="D18" s="361"/>
      <c r="E18" s="361"/>
      <c r="F18" s="361"/>
      <c r="G18" s="361"/>
      <c r="H18" s="361"/>
      <c r="I18" s="361"/>
      <c r="J18" s="361"/>
      <c r="K18" s="361"/>
      <c r="L18" s="362"/>
      <c r="M18" s="361"/>
      <c r="N18" s="340"/>
      <c r="O18" s="341"/>
      <c r="P18" s="341"/>
      <c r="Q18" s="341"/>
      <c r="R18" s="341"/>
      <c r="S18" s="341"/>
      <c r="T18" s="341"/>
      <c r="U18" s="341"/>
      <c r="V18" s="341"/>
      <c r="W18" s="341"/>
      <c r="X18" s="341"/>
      <c r="Y18" s="341"/>
      <c r="Z18" s="341"/>
    </row>
    <row r="19" spans="1:26" s="376" customFormat="1" ht="21" customHeight="1" x14ac:dyDescent="0.25">
      <c r="A19" s="518"/>
      <c r="B19" s="372" t="s">
        <v>3088</v>
      </c>
      <c r="C19" s="372" t="s">
        <v>3089</v>
      </c>
      <c r="D19" s="372" t="s">
        <v>3090</v>
      </c>
      <c r="E19" s="372" t="s">
        <v>3091</v>
      </c>
      <c r="F19" s="372" t="s">
        <v>3092</v>
      </c>
      <c r="G19" s="372" t="s">
        <v>3093</v>
      </c>
      <c r="H19" s="372" t="s">
        <v>3094</v>
      </c>
      <c r="I19" s="372" t="s">
        <v>3095</v>
      </c>
      <c r="J19" s="372" t="s">
        <v>3096</v>
      </c>
      <c r="K19" s="372" t="s">
        <v>3097</v>
      </c>
      <c r="L19" s="373"/>
      <c r="M19" s="372" t="s">
        <v>54</v>
      </c>
      <c r="N19" s="374"/>
      <c r="O19" s="375"/>
      <c r="P19" s="375"/>
      <c r="Q19" s="375"/>
      <c r="R19" s="375"/>
      <c r="S19" s="375"/>
      <c r="T19" s="375"/>
      <c r="U19" s="375"/>
      <c r="V19" s="375"/>
      <c r="W19" s="375"/>
      <c r="X19" s="375"/>
      <c r="Y19" s="375"/>
      <c r="Z19" s="375"/>
    </row>
    <row r="20" spans="1:26" s="369" customFormat="1" ht="10.5" customHeight="1" x14ac:dyDescent="0.2">
      <c r="A20" s="518" t="s">
        <v>92</v>
      </c>
      <c r="B20" s="377" t="s">
        <v>987</v>
      </c>
      <c r="C20" s="377" t="s">
        <v>987</v>
      </c>
      <c r="D20" s="377" t="s">
        <v>987</v>
      </c>
      <c r="E20" s="377" t="s">
        <v>987</v>
      </c>
      <c r="F20" s="377" t="s">
        <v>987</v>
      </c>
      <c r="G20" s="377" t="s">
        <v>987</v>
      </c>
      <c r="H20" s="377" t="s">
        <v>987</v>
      </c>
      <c r="I20" s="377" t="s">
        <v>987</v>
      </c>
      <c r="J20" s="377" t="s">
        <v>987</v>
      </c>
      <c r="K20" s="377" t="s">
        <v>987</v>
      </c>
      <c r="L20" s="362"/>
      <c r="M20" s="378" t="s">
        <v>883</v>
      </c>
      <c r="N20" s="367"/>
      <c r="O20" s="368"/>
      <c r="P20" s="368"/>
      <c r="Q20" s="368"/>
      <c r="R20" s="368"/>
      <c r="S20" s="368"/>
      <c r="T20" s="368"/>
      <c r="U20" s="368"/>
      <c r="V20" s="368"/>
      <c r="W20" s="368"/>
      <c r="X20" s="368"/>
      <c r="Y20" s="368"/>
      <c r="Z20" s="368"/>
    </row>
    <row r="21" spans="1:26" s="364" customFormat="1" ht="10.5" customHeight="1" x14ac:dyDescent="0.2">
      <c r="A21" s="518"/>
      <c r="B21" s="361" t="s">
        <v>3098</v>
      </c>
      <c r="C21" s="361" t="s">
        <v>3098</v>
      </c>
      <c r="D21" s="361" t="s">
        <v>3098</v>
      </c>
      <c r="E21" s="361" t="s">
        <v>3098</v>
      </c>
      <c r="F21" s="361" t="s">
        <v>3098</v>
      </c>
      <c r="G21" s="361" t="s">
        <v>3098</v>
      </c>
      <c r="H21" s="361" t="s">
        <v>3098</v>
      </c>
      <c r="I21" s="361" t="s">
        <v>3098</v>
      </c>
      <c r="J21" s="361" t="s">
        <v>3098</v>
      </c>
      <c r="K21" s="361" t="s">
        <v>3098</v>
      </c>
      <c r="L21" s="362"/>
      <c r="M21" s="361" t="s">
        <v>3098</v>
      </c>
      <c r="N21" s="340"/>
      <c r="O21" s="363"/>
      <c r="P21" s="363"/>
      <c r="Q21" s="363"/>
      <c r="R21" s="363"/>
      <c r="S21" s="363"/>
      <c r="T21" s="363"/>
      <c r="U21" s="363"/>
      <c r="V21" s="363"/>
      <c r="W21" s="363"/>
      <c r="X21" s="363"/>
      <c r="Y21" s="363"/>
      <c r="Z21" s="363"/>
    </row>
    <row r="22" spans="1:26" s="360" customFormat="1" ht="10.5" customHeight="1" x14ac:dyDescent="0.2">
      <c r="A22" s="518" t="s">
        <v>93</v>
      </c>
      <c r="B22" s="379"/>
      <c r="C22" s="379"/>
      <c r="D22" s="379"/>
      <c r="E22" s="379"/>
      <c r="F22" s="379"/>
      <c r="G22" s="379"/>
      <c r="H22" s="379"/>
      <c r="I22" s="379"/>
      <c r="J22" s="379"/>
      <c r="K22" s="379"/>
      <c r="L22" s="362"/>
      <c r="M22" s="379"/>
      <c r="N22" s="340">
        <v>2</v>
      </c>
      <c r="O22" s="363"/>
      <c r="P22" s="363"/>
      <c r="Q22" s="363"/>
      <c r="R22" s="363"/>
      <c r="S22" s="363"/>
      <c r="T22" s="363"/>
      <c r="U22" s="363"/>
      <c r="V22" s="363"/>
      <c r="W22" s="363"/>
      <c r="X22" s="363"/>
      <c r="Y22" s="363"/>
      <c r="Z22" s="363"/>
    </row>
    <row r="23" spans="1:26" s="360" customFormat="1" ht="10.5" customHeight="1" x14ac:dyDescent="0.2">
      <c r="A23" s="518"/>
      <c r="B23" s="380"/>
      <c r="C23" s="380"/>
      <c r="D23" s="380"/>
      <c r="E23" s="380"/>
      <c r="F23" s="380"/>
      <c r="G23" s="380"/>
      <c r="H23" s="380"/>
      <c r="I23" s="380"/>
      <c r="J23" s="380"/>
      <c r="K23" s="380"/>
      <c r="L23" s="362"/>
      <c r="M23" s="380"/>
      <c r="N23" s="340"/>
      <c r="O23" s="363"/>
      <c r="P23" s="363"/>
      <c r="Q23" s="363"/>
      <c r="R23" s="363"/>
      <c r="S23" s="363"/>
      <c r="T23" s="363"/>
      <c r="U23" s="363"/>
      <c r="V23" s="363"/>
      <c r="W23" s="363"/>
      <c r="X23" s="363"/>
      <c r="Y23" s="363"/>
      <c r="Z23" s="363"/>
    </row>
    <row r="24" spans="1:26" s="371" customFormat="1" ht="12" customHeight="1" x14ac:dyDescent="0.2">
      <c r="A24" s="518"/>
      <c r="B24" s="381"/>
      <c r="C24" s="381"/>
      <c r="D24" s="381"/>
      <c r="E24" s="381"/>
      <c r="F24" s="381"/>
      <c r="G24" s="381"/>
      <c r="H24" s="381"/>
      <c r="I24" s="381"/>
      <c r="J24" s="381"/>
      <c r="K24" s="381"/>
      <c r="L24" s="362"/>
      <c r="M24" s="381"/>
      <c r="N24" s="340"/>
      <c r="O24" s="341"/>
      <c r="P24" s="341"/>
      <c r="Q24" s="341"/>
      <c r="R24" s="341"/>
      <c r="S24" s="341"/>
      <c r="T24" s="341"/>
      <c r="U24" s="341"/>
      <c r="V24" s="341"/>
      <c r="W24" s="341"/>
      <c r="X24" s="341"/>
      <c r="Y24" s="341"/>
      <c r="Z24" s="341"/>
    </row>
    <row r="25" spans="1:26" s="376" customFormat="1" ht="21" customHeight="1" x14ac:dyDescent="0.25">
      <c r="A25" s="518"/>
      <c r="B25" s="372" t="s">
        <v>3088</v>
      </c>
      <c r="C25" s="372" t="s">
        <v>3089</v>
      </c>
      <c r="D25" s="372" t="s">
        <v>3090</v>
      </c>
      <c r="E25" s="372" t="s">
        <v>3091</v>
      </c>
      <c r="F25" s="372" t="s">
        <v>3092</v>
      </c>
      <c r="G25" s="372" t="s">
        <v>3093</v>
      </c>
      <c r="H25" s="372" t="s">
        <v>3094</v>
      </c>
      <c r="I25" s="372" t="s">
        <v>3095</v>
      </c>
      <c r="J25" s="372" t="s">
        <v>3096</v>
      </c>
      <c r="K25" s="372" t="s">
        <v>3097</v>
      </c>
      <c r="L25" s="373"/>
      <c r="M25" s="372" t="s">
        <v>54</v>
      </c>
      <c r="N25" s="374"/>
      <c r="O25" s="375"/>
      <c r="P25" s="375"/>
      <c r="Q25" s="375"/>
      <c r="R25" s="375"/>
      <c r="S25" s="375"/>
      <c r="T25" s="375"/>
      <c r="U25" s="375"/>
      <c r="V25" s="375"/>
      <c r="W25" s="375"/>
      <c r="X25" s="375"/>
      <c r="Y25" s="375"/>
      <c r="Z25" s="375"/>
    </row>
    <row r="26" spans="1:26" s="382" customFormat="1" ht="10.5" customHeight="1" x14ac:dyDescent="0.2">
      <c r="A26" s="518" t="s">
        <v>93</v>
      </c>
      <c r="B26" s="377" t="s">
        <v>987</v>
      </c>
      <c r="C26" s="377" t="s">
        <v>987</v>
      </c>
      <c r="D26" s="377" t="s">
        <v>987</v>
      </c>
      <c r="E26" s="377" t="s">
        <v>987</v>
      </c>
      <c r="F26" s="377" t="s">
        <v>987</v>
      </c>
      <c r="G26" s="377" t="s">
        <v>987</v>
      </c>
      <c r="H26" s="377" t="s">
        <v>987</v>
      </c>
      <c r="I26" s="377" t="s">
        <v>987</v>
      </c>
      <c r="J26" s="377" t="s">
        <v>987</v>
      </c>
      <c r="K26" s="377" t="s">
        <v>987</v>
      </c>
      <c r="L26" s="362"/>
      <c r="M26" s="378" t="s">
        <v>883</v>
      </c>
      <c r="N26" s="340"/>
      <c r="O26" s="359"/>
      <c r="P26" s="359"/>
      <c r="Q26" s="359"/>
      <c r="R26" s="359"/>
      <c r="S26" s="359"/>
      <c r="T26" s="359"/>
      <c r="U26" s="359"/>
      <c r="V26" s="359"/>
      <c r="W26" s="359"/>
      <c r="X26" s="359"/>
      <c r="Y26" s="359"/>
      <c r="Z26" s="359"/>
    </row>
    <row r="27" spans="1:26" s="382" customFormat="1" ht="10.5" customHeight="1" x14ac:dyDescent="0.2">
      <c r="A27" s="518" t="s">
        <v>94</v>
      </c>
      <c r="B27" s="380" t="s">
        <v>3099</v>
      </c>
      <c r="C27" s="380" t="s">
        <v>3099</v>
      </c>
      <c r="D27" s="380" t="s">
        <v>3099</v>
      </c>
      <c r="E27" s="380" t="s">
        <v>3099</v>
      </c>
      <c r="F27" s="380" t="s">
        <v>3099</v>
      </c>
      <c r="G27" s="380" t="s">
        <v>3099</v>
      </c>
      <c r="H27" s="380" t="s">
        <v>3099</v>
      </c>
      <c r="I27" s="380" t="s">
        <v>3099</v>
      </c>
      <c r="J27" s="380" t="s">
        <v>3099</v>
      </c>
      <c r="K27" s="380" t="s">
        <v>3099</v>
      </c>
      <c r="L27" s="362"/>
      <c r="M27" s="380" t="s">
        <v>3099</v>
      </c>
      <c r="N27" s="340"/>
      <c r="O27" s="359"/>
      <c r="P27" s="359"/>
      <c r="Q27" s="359"/>
      <c r="R27" s="359"/>
      <c r="S27" s="359"/>
      <c r="T27" s="359"/>
      <c r="U27" s="359"/>
      <c r="V27" s="359"/>
      <c r="W27" s="359"/>
      <c r="X27" s="359"/>
      <c r="Y27" s="359"/>
      <c r="Z27" s="359"/>
    </row>
    <row r="28" spans="1:26" s="382" customFormat="1" ht="10.5" customHeight="1" x14ac:dyDescent="0.2">
      <c r="A28" s="518"/>
      <c r="B28" s="380"/>
      <c r="C28" s="380"/>
      <c r="D28" s="380"/>
      <c r="E28" s="380"/>
      <c r="F28" s="380"/>
      <c r="G28" s="380"/>
      <c r="H28" s="380"/>
      <c r="I28" s="380"/>
      <c r="J28" s="380"/>
      <c r="K28" s="380"/>
      <c r="L28" s="362"/>
      <c r="M28" s="380"/>
      <c r="N28" s="340">
        <v>1</v>
      </c>
      <c r="O28" s="363"/>
      <c r="P28" s="363"/>
      <c r="Q28" s="363"/>
      <c r="R28" s="363"/>
      <c r="S28" s="363"/>
      <c r="T28" s="363"/>
      <c r="U28" s="363"/>
      <c r="V28" s="363"/>
      <c r="W28" s="363"/>
      <c r="X28" s="363"/>
      <c r="Y28" s="363"/>
      <c r="Z28" s="363"/>
    </row>
    <row r="29" spans="1:26" s="382" customFormat="1" ht="10.5" customHeight="1" x14ac:dyDescent="0.2">
      <c r="A29" s="518"/>
      <c r="B29" s="381"/>
      <c r="C29" s="381"/>
      <c r="D29" s="381"/>
      <c r="E29" s="381"/>
      <c r="F29" s="381"/>
      <c r="G29" s="381"/>
      <c r="H29" s="381"/>
      <c r="I29" s="381"/>
      <c r="J29" s="381"/>
      <c r="K29" s="381"/>
      <c r="L29" s="362"/>
      <c r="M29" s="381"/>
      <c r="N29" s="340"/>
      <c r="O29" s="359"/>
      <c r="P29" s="359"/>
      <c r="Q29" s="359"/>
      <c r="R29" s="359"/>
      <c r="S29" s="359"/>
      <c r="T29" s="359"/>
      <c r="U29" s="359"/>
      <c r="V29" s="359"/>
      <c r="W29" s="359"/>
      <c r="X29" s="359"/>
      <c r="Y29" s="359"/>
      <c r="Z29" s="359"/>
    </row>
    <row r="30" spans="1:26" s="131" customFormat="1" ht="12" customHeight="1" x14ac:dyDescent="0.2">
      <c r="A30" s="518"/>
      <c r="B30" s="381"/>
      <c r="C30" s="381"/>
      <c r="D30" s="381"/>
      <c r="E30" s="381"/>
      <c r="F30" s="381"/>
      <c r="G30" s="381"/>
      <c r="H30" s="381"/>
      <c r="I30" s="381"/>
      <c r="J30" s="381"/>
      <c r="K30" s="381"/>
      <c r="L30" s="362"/>
      <c r="M30" s="381"/>
      <c r="N30" s="340"/>
      <c r="O30" s="341"/>
      <c r="P30" s="341"/>
      <c r="Q30" s="341"/>
      <c r="R30" s="341"/>
      <c r="S30" s="341"/>
      <c r="T30" s="341"/>
      <c r="U30" s="341"/>
      <c r="V30" s="341"/>
      <c r="W30" s="341"/>
      <c r="X30" s="341"/>
      <c r="Y30" s="341"/>
      <c r="Z30" s="341"/>
    </row>
    <row r="31" spans="1:26" s="383" customFormat="1" ht="21" customHeight="1" x14ac:dyDescent="0.25">
      <c r="A31" s="518"/>
      <c r="B31" s="372" t="s">
        <v>3088</v>
      </c>
      <c r="C31" s="372" t="s">
        <v>3089</v>
      </c>
      <c r="D31" s="372" t="s">
        <v>3090</v>
      </c>
      <c r="E31" s="372" t="s">
        <v>3091</v>
      </c>
      <c r="F31" s="372" t="s">
        <v>3092</v>
      </c>
      <c r="G31" s="372" t="s">
        <v>3093</v>
      </c>
      <c r="H31" s="372" t="s">
        <v>3094</v>
      </c>
      <c r="I31" s="372" t="s">
        <v>3095</v>
      </c>
      <c r="J31" s="372" t="s">
        <v>3096</v>
      </c>
      <c r="K31" s="372" t="s">
        <v>3097</v>
      </c>
      <c r="L31" s="373"/>
      <c r="M31" s="372" t="s">
        <v>54</v>
      </c>
      <c r="N31" s="374"/>
      <c r="O31" s="375"/>
      <c r="P31" s="375"/>
      <c r="Q31" s="375"/>
      <c r="R31" s="375"/>
      <c r="S31" s="375"/>
      <c r="T31" s="375"/>
      <c r="U31" s="375"/>
      <c r="V31" s="375"/>
      <c r="W31" s="375"/>
      <c r="X31" s="375"/>
      <c r="Y31" s="375"/>
      <c r="Z31" s="375"/>
    </row>
    <row r="32" spans="1:26" s="382" customFormat="1" ht="10.5" customHeight="1" x14ac:dyDescent="0.2">
      <c r="A32" s="518" t="s">
        <v>94</v>
      </c>
      <c r="B32" s="355" t="s">
        <v>987</v>
      </c>
      <c r="C32" s="355" t="s">
        <v>987</v>
      </c>
      <c r="D32" s="355" t="s">
        <v>987</v>
      </c>
      <c r="E32" s="355" t="s">
        <v>987</v>
      </c>
      <c r="F32" s="355" t="s">
        <v>987</v>
      </c>
      <c r="G32" s="355" t="s">
        <v>987</v>
      </c>
      <c r="H32" s="355" t="s">
        <v>987</v>
      </c>
      <c r="I32" s="355" t="s">
        <v>987</v>
      </c>
      <c r="J32" s="355" t="s">
        <v>987</v>
      </c>
      <c r="K32" s="355" t="s">
        <v>987</v>
      </c>
      <c r="L32" s="362"/>
      <c r="M32" s="357" t="s">
        <v>883</v>
      </c>
      <c r="N32" s="340"/>
      <c r="O32" s="359"/>
      <c r="P32" s="359"/>
      <c r="Q32" s="359"/>
      <c r="R32" s="359"/>
      <c r="S32" s="359"/>
      <c r="T32" s="359"/>
      <c r="U32" s="359"/>
      <c r="V32" s="359"/>
      <c r="W32" s="359"/>
      <c r="X32" s="359"/>
      <c r="Y32" s="359"/>
      <c r="Z32" s="359"/>
    </row>
    <row r="33" spans="1:26" s="382" customFormat="1" ht="10.5" customHeight="1" x14ac:dyDescent="0.2">
      <c r="A33" s="518"/>
      <c r="B33" s="380" t="s">
        <v>3099</v>
      </c>
      <c r="C33" s="380" t="s">
        <v>3099</v>
      </c>
      <c r="D33" s="380" t="s">
        <v>3099</v>
      </c>
      <c r="E33" s="380" t="s">
        <v>3099</v>
      </c>
      <c r="F33" s="380" t="s">
        <v>3099</v>
      </c>
      <c r="G33" s="380" t="s">
        <v>3099</v>
      </c>
      <c r="H33" s="380" t="s">
        <v>3099</v>
      </c>
      <c r="I33" s="380" t="s">
        <v>3099</v>
      </c>
      <c r="J33" s="380" t="s">
        <v>3099</v>
      </c>
      <c r="K33" s="380" t="s">
        <v>3099</v>
      </c>
      <c r="L33" s="362"/>
      <c r="M33" s="380" t="s">
        <v>3099</v>
      </c>
      <c r="N33" s="340"/>
      <c r="O33" s="359"/>
      <c r="P33" s="359"/>
      <c r="Q33" s="359"/>
      <c r="R33" s="359"/>
      <c r="S33" s="359"/>
      <c r="T33" s="359"/>
      <c r="U33" s="359"/>
      <c r="V33" s="359"/>
      <c r="W33" s="359"/>
      <c r="X33" s="359"/>
      <c r="Y33" s="359"/>
      <c r="Z33" s="359"/>
    </row>
    <row r="34" spans="1:26" s="382" customFormat="1" ht="10.5" customHeight="1" x14ac:dyDescent="0.2">
      <c r="A34" s="518"/>
      <c r="B34" s="365"/>
      <c r="C34" s="365"/>
      <c r="D34" s="365"/>
      <c r="E34" s="365"/>
      <c r="F34" s="365"/>
      <c r="G34" s="365"/>
      <c r="H34" s="365"/>
      <c r="I34" s="365"/>
      <c r="J34" s="381"/>
      <c r="K34" s="381"/>
      <c r="L34" s="362"/>
      <c r="M34" s="381"/>
      <c r="N34" s="340"/>
      <c r="O34" s="359"/>
      <c r="P34" s="359"/>
      <c r="Q34" s="359"/>
      <c r="R34" s="359"/>
      <c r="S34" s="359"/>
      <c r="T34" s="359"/>
      <c r="U34" s="359"/>
      <c r="V34" s="359"/>
      <c r="W34" s="359"/>
      <c r="X34" s="359"/>
      <c r="Y34" s="359"/>
      <c r="Z34" s="359"/>
    </row>
    <row r="35" spans="1:26" s="384" customFormat="1" ht="10.5" customHeight="1" x14ac:dyDescent="0.2">
      <c r="A35" s="518"/>
      <c r="B35" s="370"/>
      <c r="C35" s="370"/>
      <c r="D35" s="370"/>
      <c r="E35" s="370"/>
      <c r="F35" s="370"/>
      <c r="G35" s="370"/>
      <c r="H35" s="370"/>
      <c r="I35" s="370"/>
      <c r="J35" s="381"/>
      <c r="K35" s="381"/>
      <c r="L35" s="362"/>
      <c r="M35" s="381"/>
      <c r="N35" s="367">
        <v>1</v>
      </c>
      <c r="O35" s="368"/>
      <c r="P35" s="368"/>
      <c r="Q35" s="368"/>
      <c r="R35" s="368"/>
      <c r="S35" s="368"/>
      <c r="T35" s="368"/>
      <c r="U35" s="368"/>
      <c r="V35" s="368"/>
      <c r="W35" s="368"/>
      <c r="X35" s="368"/>
      <c r="Y35" s="368"/>
      <c r="Z35" s="368"/>
    </row>
    <row r="36" spans="1:26" s="131" customFormat="1" ht="12" customHeight="1" x14ac:dyDescent="0.2">
      <c r="A36" s="518"/>
      <c r="B36" s="379"/>
      <c r="C36" s="379"/>
      <c r="D36" s="379"/>
      <c r="E36" s="379"/>
      <c r="F36" s="379"/>
      <c r="G36" s="379"/>
      <c r="H36" s="379"/>
      <c r="I36" s="379"/>
      <c r="J36" s="379"/>
      <c r="K36" s="379"/>
      <c r="L36" s="362"/>
      <c r="M36" s="381"/>
      <c r="N36" s="340"/>
      <c r="O36" s="341"/>
      <c r="P36" s="341"/>
      <c r="Q36" s="341"/>
      <c r="R36" s="341"/>
      <c r="S36" s="341"/>
      <c r="T36" s="341"/>
      <c r="U36" s="341"/>
      <c r="V36" s="341"/>
      <c r="W36" s="341"/>
      <c r="X36" s="341"/>
      <c r="Y36" s="341"/>
      <c r="Z36" s="341"/>
    </row>
    <row r="37" spans="1:26" s="383" customFormat="1" ht="21" customHeight="1" x14ac:dyDescent="0.25">
      <c r="A37" s="518" t="s">
        <v>96</v>
      </c>
      <c r="B37" s="372" t="s">
        <v>3088</v>
      </c>
      <c r="C37" s="372" t="s">
        <v>3089</v>
      </c>
      <c r="D37" s="372" t="s">
        <v>3090</v>
      </c>
      <c r="E37" s="372" t="s">
        <v>3091</v>
      </c>
      <c r="F37" s="372" t="s">
        <v>3092</v>
      </c>
      <c r="G37" s="372" t="s">
        <v>3093</v>
      </c>
      <c r="H37" s="372" t="s">
        <v>3094</v>
      </c>
      <c r="I37" s="372" t="s">
        <v>3095</v>
      </c>
      <c r="J37" s="372" t="s">
        <v>3096</v>
      </c>
      <c r="K37" s="372" t="s">
        <v>3097</v>
      </c>
      <c r="L37" s="373"/>
      <c r="M37" s="372" t="s">
        <v>54</v>
      </c>
      <c r="N37" s="374"/>
      <c r="O37" s="375"/>
      <c r="P37" s="375"/>
      <c r="Q37" s="375"/>
      <c r="R37" s="375"/>
      <c r="S37" s="375"/>
      <c r="T37" s="375"/>
      <c r="U37" s="375"/>
      <c r="V37" s="375"/>
      <c r="W37" s="375"/>
      <c r="X37" s="375"/>
      <c r="Y37" s="375"/>
      <c r="Z37" s="375"/>
    </row>
    <row r="38" spans="1:26" s="382" customFormat="1" ht="10.5" customHeight="1" x14ac:dyDescent="0.2">
      <c r="A38" s="518" t="s">
        <v>95</v>
      </c>
      <c r="B38" s="385" t="s">
        <v>988</v>
      </c>
      <c r="C38" s="385" t="s">
        <v>988</v>
      </c>
      <c r="D38" s="385" t="s">
        <v>988</v>
      </c>
      <c r="E38" s="385" t="s">
        <v>988</v>
      </c>
      <c r="F38" s="385" t="s">
        <v>988</v>
      </c>
      <c r="G38" s="385" t="s">
        <v>988</v>
      </c>
      <c r="H38" s="377" t="s">
        <v>987</v>
      </c>
      <c r="I38" s="377" t="s">
        <v>987</v>
      </c>
      <c r="J38" s="355" t="s">
        <v>987</v>
      </c>
      <c r="K38" s="355" t="s">
        <v>987</v>
      </c>
      <c r="L38" s="362"/>
      <c r="M38" s="362"/>
      <c r="N38" s="340"/>
      <c r="O38" s="359"/>
      <c r="P38" s="359"/>
      <c r="Q38" s="359"/>
      <c r="R38" s="359"/>
      <c r="S38" s="359"/>
      <c r="T38" s="359"/>
      <c r="U38" s="359"/>
      <c r="V38" s="359"/>
      <c r="W38" s="359"/>
      <c r="X38" s="359"/>
      <c r="Y38" s="359"/>
      <c r="Z38" s="359"/>
    </row>
    <row r="39" spans="1:26" s="360" customFormat="1" ht="10.5" customHeight="1" x14ac:dyDescent="0.2">
      <c r="A39" s="518"/>
      <c r="B39" s="361" t="s">
        <v>3085</v>
      </c>
      <c r="C39" s="361" t="s">
        <v>3085</v>
      </c>
      <c r="D39" s="361" t="s">
        <v>3085</v>
      </c>
      <c r="E39" s="361" t="s">
        <v>3085</v>
      </c>
      <c r="F39" s="361" t="s">
        <v>3085</v>
      </c>
      <c r="G39" s="361" t="s">
        <v>3085</v>
      </c>
      <c r="H39" s="361" t="s">
        <v>3085</v>
      </c>
      <c r="I39" s="361" t="s">
        <v>3085</v>
      </c>
      <c r="J39" s="361" t="s">
        <v>3098</v>
      </c>
      <c r="K39" s="361" t="s">
        <v>3098</v>
      </c>
      <c r="L39" s="362"/>
      <c r="M39" s="362"/>
      <c r="N39" s="358"/>
      <c r="O39" s="363"/>
      <c r="P39" s="363"/>
      <c r="Q39" s="363"/>
      <c r="R39" s="363"/>
      <c r="S39" s="363"/>
      <c r="T39" s="363"/>
      <c r="U39" s="363"/>
      <c r="V39" s="363"/>
      <c r="W39" s="363"/>
      <c r="X39" s="363"/>
      <c r="Y39" s="363"/>
      <c r="Z39" s="363"/>
    </row>
    <row r="40" spans="1:26" s="384" customFormat="1" ht="10.5" customHeight="1" x14ac:dyDescent="0.2">
      <c r="A40" s="518"/>
      <c r="B40" s="365"/>
      <c r="C40" s="365"/>
      <c r="D40" s="365"/>
      <c r="E40" s="365"/>
      <c r="F40" s="365"/>
      <c r="G40" s="365"/>
      <c r="H40" s="365"/>
      <c r="I40" s="365"/>
      <c r="J40" s="381"/>
      <c r="K40" s="381"/>
      <c r="L40" s="362"/>
      <c r="M40" s="362"/>
      <c r="N40" s="386"/>
      <c r="O40" s="368"/>
      <c r="P40" s="368"/>
      <c r="Q40" s="368"/>
      <c r="R40" s="368"/>
      <c r="S40" s="368"/>
      <c r="T40" s="368"/>
      <c r="U40" s="368"/>
      <c r="V40" s="368"/>
      <c r="W40" s="368"/>
      <c r="X40" s="368"/>
      <c r="Y40" s="368"/>
      <c r="Z40" s="368"/>
    </row>
    <row r="41" spans="1:26" s="122" customFormat="1" ht="10.5" customHeight="1" x14ac:dyDescent="0.2">
      <c r="A41" s="518"/>
      <c r="B41" s="366" t="s">
        <v>3086</v>
      </c>
      <c r="C41" s="366" t="s">
        <v>3086</v>
      </c>
      <c r="D41" s="366" t="s">
        <v>3086</v>
      </c>
      <c r="E41" s="366" t="s">
        <v>3086</v>
      </c>
      <c r="F41" s="366" t="s">
        <v>3086</v>
      </c>
      <c r="G41" s="366" t="s">
        <v>3086</v>
      </c>
      <c r="H41" s="366" t="s">
        <v>3086</v>
      </c>
      <c r="I41" s="366" t="s">
        <v>3086</v>
      </c>
      <c r="J41" s="381"/>
      <c r="K41" s="381"/>
      <c r="L41" s="362"/>
      <c r="M41" s="362"/>
      <c r="N41" s="387"/>
      <c r="O41" s="368"/>
      <c r="P41" s="368"/>
      <c r="Q41" s="368"/>
      <c r="R41" s="368"/>
      <c r="S41" s="368"/>
      <c r="T41" s="368"/>
      <c r="U41" s="368"/>
      <c r="V41" s="368"/>
      <c r="W41" s="368"/>
      <c r="X41" s="368"/>
      <c r="Y41" s="368"/>
      <c r="Z41" s="368"/>
    </row>
    <row r="42" spans="1:26" s="122" customFormat="1" ht="12" customHeight="1" x14ac:dyDescent="0.2">
      <c r="A42" s="518"/>
      <c r="B42" s="370" t="s">
        <v>3087</v>
      </c>
      <c r="C42" s="370" t="s">
        <v>3087</v>
      </c>
      <c r="D42" s="370" t="s">
        <v>3087</v>
      </c>
      <c r="E42" s="370" t="s">
        <v>3087</v>
      </c>
      <c r="F42" s="370" t="s">
        <v>3087</v>
      </c>
      <c r="G42" s="370" t="s">
        <v>3087</v>
      </c>
      <c r="H42" s="370" t="s">
        <v>3087</v>
      </c>
      <c r="I42" s="370" t="s">
        <v>3087</v>
      </c>
      <c r="J42" s="381"/>
      <c r="K42" s="381"/>
      <c r="L42" s="362"/>
      <c r="M42" s="362"/>
      <c r="N42" s="387"/>
      <c r="O42" s="368"/>
      <c r="P42" s="368"/>
      <c r="Q42" s="368"/>
      <c r="R42" s="368"/>
      <c r="S42" s="368"/>
      <c r="T42" s="368"/>
      <c r="U42" s="368"/>
      <c r="V42" s="368"/>
      <c r="W42" s="368"/>
      <c r="X42" s="368"/>
      <c r="Y42" s="368"/>
      <c r="Z42" s="368"/>
    </row>
    <row r="43" spans="1:26" s="383" customFormat="1" ht="21" customHeight="1" x14ac:dyDescent="0.25">
      <c r="A43" s="518"/>
      <c r="B43" s="372" t="s">
        <v>3100</v>
      </c>
      <c r="C43" s="372" t="s">
        <v>3100</v>
      </c>
      <c r="D43" s="372" t="s">
        <v>3100</v>
      </c>
      <c r="E43" s="372" t="s">
        <v>3100</v>
      </c>
      <c r="F43" s="372" t="s">
        <v>3100</v>
      </c>
      <c r="G43" s="372" t="s">
        <v>3100</v>
      </c>
      <c r="H43" s="372" t="s">
        <v>3094</v>
      </c>
      <c r="I43" s="372" t="s">
        <v>3095</v>
      </c>
      <c r="J43" s="372" t="s">
        <v>3094</v>
      </c>
      <c r="K43" s="372" t="s">
        <v>3095</v>
      </c>
      <c r="L43" s="373"/>
      <c r="M43" s="373"/>
      <c r="N43" s="388"/>
      <c r="O43" s="375"/>
      <c r="P43" s="375"/>
      <c r="Q43" s="375"/>
      <c r="R43" s="375"/>
      <c r="S43" s="375"/>
      <c r="T43" s="375"/>
      <c r="U43" s="375"/>
      <c r="V43" s="375"/>
      <c r="W43" s="375"/>
      <c r="X43" s="375"/>
      <c r="Y43" s="375"/>
      <c r="Z43" s="375"/>
    </row>
    <row r="44" spans="1:26" s="122" customFormat="1" ht="10.5" customHeight="1" x14ac:dyDescent="0.2">
      <c r="A44" s="518" t="s">
        <v>96</v>
      </c>
      <c r="B44" s="389" t="s">
        <v>2912</v>
      </c>
      <c r="C44" s="389" t="s">
        <v>2912</v>
      </c>
      <c r="D44" s="389" t="s">
        <v>2912</v>
      </c>
      <c r="E44" s="389" t="s">
        <v>2912</v>
      </c>
      <c r="F44" s="389" t="s">
        <v>2912</v>
      </c>
      <c r="G44" s="389" t="s">
        <v>2912</v>
      </c>
      <c r="H44" s="389" t="s">
        <v>2912</v>
      </c>
      <c r="I44" s="389" t="s">
        <v>2912</v>
      </c>
      <c r="J44" s="362"/>
      <c r="K44" s="362"/>
      <c r="L44" s="362"/>
      <c r="M44" s="362"/>
      <c r="N44" s="387"/>
      <c r="O44" s="368"/>
      <c r="P44" s="368"/>
      <c r="Q44" s="368"/>
      <c r="R44" s="368"/>
      <c r="S44" s="368"/>
      <c r="T44" s="368"/>
      <c r="U44" s="368"/>
      <c r="V44" s="368"/>
      <c r="W44" s="368"/>
      <c r="X44" s="368"/>
      <c r="Y44" s="368"/>
      <c r="Z44" s="368"/>
    </row>
    <row r="45" spans="1:26" s="122" customFormat="1" ht="10.5" customHeight="1" x14ac:dyDescent="0.2">
      <c r="A45" s="518"/>
      <c r="B45" s="361" t="s">
        <v>3085</v>
      </c>
      <c r="C45" s="361" t="s">
        <v>3085</v>
      </c>
      <c r="D45" s="361" t="s">
        <v>3085</v>
      </c>
      <c r="E45" s="361" t="s">
        <v>3085</v>
      </c>
      <c r="F45" s="361" t="s">
        <v>3085</v>
      </c>
      <c r="G45" s="361" t="s">
        <v>3085</v>
      </c>
      <c r="H45" s="380" t="s">
        <v>3099</v>
      </c>
      <c r="I45" s="380" t="s">
        <v>3099</v>
      </c>
      <c r="J45" s="362"/>
      <c r="K45" s="362"/>
      <c r="L45" s="362"/>
      <c r="M45" s="362"/>
      <c r="N45" s="387"/>
      <c r="O45" s="368"/>
      <c r="P45" s="368"/>
      <c r="Q45" s="368"/>
      <c r="R45" s="368"/>
      <c r="S45" s="368"/>
      <c r="T45" s="368"/>
      <c r="U45" s="368"/>
      <c r="V45" s="368"/>
      <c r="W45" s="368"/>
      <c r="X45" s="368"/>
      <c r="Y45" s="368"/>
      <c r="Z45" s="368"/>
    </row>
    <row r="46" spans="1:26" s="122" customFormat="1" ht="10.5" customHeight="1" x14ac:dyDescent="0.2">
      <c r="A46" s="518"/>
      <c r="B46" s="365"/>
      <c r="C46" s="365"/>
      <c r="D46" s="365"/>
      <c r="E46" s="365"/>
      <c r="F46" s="365"/>
      <c r="G46" s="365"/>
      <c r="H46" s="381"/>
      <c r="I46" s="381"/>
      <c r="J46" s="362"/>
      <c r="K46" s="362"/>
      <c r="L46" s="362"/>
      <c r="M46" s="362"/>
      <c r="N46" s="387"/>
      <c r="O46" s="368"/>
      <c r="P46" s="368"/>
      <c r="Q46" s="368"/>
      <c r="R46" s="368"/>
      <c r="S46" s="368"/>
      <c r="T46" s="368"/>
      <c r="U46" s="368"/>
      <c r="V46" s="368"/>
      <c r="W46" s="368"/>
      <c r="X46" s="368"/>
      <c r="Y46" s="368"/>
      <c r="Z46" s="368"/>
    </row>
    <row r="47" spans="1:26" s="122" customFormat="1" ht="10.5" customHeight="1" x14ac:dyDescent="0.2">
      <c r="A47" s="518"/>
      <c r="B47" s="366" t="s">
        <v>3086</v>
      </c>
      <c r="C47" s="366" t="s">
        <v>3086</v>
      </c>
      <c r="D47" s="366" t="s">
        <v>3086</v>
      </c>
      <c r="E47" s="366" t="s">
        <v>3086</v>
      </c>
      <c r="F47" s="366" t="s">
        <v>3086</v>
      </c>
      <c r="G47" s="366" t="s">
        <v>3086</v>
      </c>
      <c r="H47" s="381"/>
      <c r="I47" s="381"/>
      <c r="J47" s="362"/>
      <c r="K47" s="362"/>
      <c r="L47" s="362"/>
      <c r="M47" s="362"/>
      <c r="N47" s="387"/>
      <c r="O47" s="368"/>
      <c r="P47" s="368"/>
      <c r="Q47" s="368"/>
      <c r="R47" s="368"/>
      <c r="S47" s="368"/>
      <c r="T47" s="368"/>
      <c r="U47" s="368"/>
      <c r="V47" s="368"/>
      <c r="W47" s="368"/>
      <c r="X47" s="368"/>
      <c r="Y47" s="368"/>
      <c r="Z47" s="368"/>
    </row>
    <row r="48" spans="1:26" s="131" customFormat="1" ht="12" customHeight="1" x14ac:dyDescent="0.2">
      <c r="A48" s="518"/>
      <c r="B48" s="370" t="s">
        <v>3087</v>
      </c>
      <c r="C48" s="370" t="s">
        <v>3087</v>
      </c>
      <c r="D48" s="370" t="s">
        <v>3087</v>
      </c>
      <c r="E48" s="370" t="s">
        <v>3087</v>
      </c>
      <c r="F48" s="370" t="s">
        <v>3087</v>
      </c>
      <c r="G48" s="370" t="s">
        <v>3087</v>
      </c>
      <c r="H48" s="381"/>
      <c r="I48" s="381"/>
      <c r="J48" s="362"/>
      <c r="K48" s="362"/>
      <c r="L48" s="362"/>
      <c r="M48" s="362"/>
      <c r="N48" s="390"/>
      <c r="O48" s="368"/>
      <c r="P48" s="368"/>
      <c r="Q48" s="368"/>
      <c r="R48" s="368"/>
      <c r="S48" s="368"/>
      <c r="T48" s="368"/>
      <c r="U48" s="368"/>
      <c r="V48" s="368"/>
      <c r="W48" s="368"/>
      <c r="X48" s="368"/>
      <c r="Y48" s="368"/>
      <c r="Z48" s="368"/>
    </row>
    <row r="49" spans="1:26" s="383" customFormat="1" ht="21" customHeight="1" x14ac:dyDescent="0.25">
      <c r="A49" s="518"/>
      <c r="B49" s="372" t="s">
        <v>3100</v>
      </c>
      <c r="C49" s="372" t="s">
        <v>3100</v>
      </c>
      <c r="D49" s="372" t="s">
        <v>3100</v>
      </c>
      <c r="E49" s="372" t="s">
        <v>3100</v>
      </c>
      <c r="F49" s="372" t="s">
        <v>3100</v>
      </c>
      <c r="G49" s="372" t="s">
        <v>3100</v>
      </c>
      <c r="H49" s="372" t="s">
        <v>3094</v>
      </c>
      <c r="I49" s="372" t="s">
        <v>3095</v>
      </c>
      <c r="J49" s="373"/>
      <c r="K49" s="373"/>
      <c r="L49" s="373"/>
      <c r="M49" s="373"/>
      <c r="N49" s="388"/>
      <c r="O49" s="375"/>
      <c r="P49" s="375"/>
      <c r="Q49" s="375"/>
      <c r="R49" s="375"/>
      <c r="S49" s="375"/>
      <c r="T49" s="375"/>
      <c r="U49" s="375"/>
      <c r="V49" s="375"/>
      <c r="W49" s="375"/>
      <c r="X49" s="375"/>
      <c r="Y49" s="375"/>
      <c r="Z49" s="375"/>
    </row>
    <row r="50" spans="1:26" s="122" customFormat="1" ht="15" x14ac:dyDescent="0.25">
      <c r="A50" s="136"/>
      <c r="B50" s="137">
        <v>3</v>
      </c>
      <c r="C50" s="137">
        <v>3</v>
      </c>
      <c r="D50" s="137">
        <v>3</v>
      </c>
      <c r="E50" s="137">
        <v>3</v>
      </c>
      <c r="F50" s="137">
        <v>3</v>
      </c>
      <c r="G50" s="137">
        <v>3</v>
      </c>
      <c r="H50" s="137">
        <v>1</v>
      </c>
      <c r="I50" s="137">
        <v>1</v>
      </c>
      <c r="J50" s="137">
        <v>2</v>
      </c>
      <c r="K50" s="137">
        <v>2</v>
      </c>
      <c r="L50" s="137"/>
      <c r="M50" s="137"/>
      <c r="N50" s="387"/>
      <c r="O50" s="341"/>
      <c r="P50" s="341"/>
      <c r="Q50" s="341"/>
      <c r="R50" s="341"/>
      <c r="S50" s="341"/>
      <c r="T50" s="341"/>
      <c r="U50" s="341"/>
      <c r="V50" s="341"/>
      <c r="W50" s="341"/>
      <c r="X50" s="341"/>
      <c r="Y50" s="341"/>
      <c r="Z50" s="341"/>
    </row>
    <row r="51" spans="1:26" s="122" customFormat="1" ht="15" thickBot="1" x14ac:dyDescent="0.25">
      <c r="A51" s="136"/>
      <c r="B51" s="139"/>
      <c r="C51" s="139"/>
      <c r="D51" s="139"/>
      <c r="E51" s="139"/>
      <c r="F51" s="139"/>
      <c r="G51" s="139"/>
      <c r="H51" s="139"/>
      <c r="I51" s="139"/>
      <c r="J51" s="139"/>
      <c r="K51" s="139"/>
      <c r="L51" s="139"/>
      <c r="M51" s="139"/>
      <c r="N51" s="387"/>
      <c r="O51" s="341"/>
      <c r="P51" s="341"/>
      <c r="Q51" s="341"/>
      <c r="R51" s="341"/>
      <c r="S51" s="341"/>
      <c r="T51" s="341"/>
      <c r="U51" s="341"/>
      <c r="V51" s="341"/>
      <c r="W51" s="341"/>
      <c r="X51" s="341"/>
      <c r="Y51" s="341"/>
      <c r="Z51" s="341"/>
    </row>
    <row r="52" spans="1:26" s="122" customFormat="1" ht="15" thickBot="1" x14ac:dyDescent="0.25">
      <c r="A52" s="136"/>
      <c r="B52" s="139"/>
      <c r="C52" s="139"/>
      <c r="D52" s="139"/>
      <c r="E52" s="139"/>
      <c r="F52" s="139"/>
      <c r="G52" s="139"/>
      <c r="H52" s="139"/>
      <c r="I52" s="139"/>
      <c r="J52" s="139"/>
      <c r="K52" s="139"/>
      <c r="L52" s="139"/>
      <c r="M52" s="139"/>
      <c r="N52" s="387"/>
      <c r="O52" s="343" t="s">
        <v>3099</v>
      </c>
      <c r="P52" s="141" t="s">
        <v>2914</v>
      </c>
      <c r="Q52" s="142"/>
      <c r="R52" s="143"/>
      <c r="S52" s="143"/>
      <c r="T52" s="144"/>
      <c r="U52" s="144"/>
      <c r="V52" s="144"/>
      <c r="W52" s="144"/>
      <c r="X52" s="140" t="str">
        <f>O52</f>
        <v>PanFlav.119</v>
      </c>
      <c r="Y52" s="145"/>
      <c r="Z52" s="144"/>
    </row>
    <row r="53" spans="1:26" ht="15.75" thickBot="1" x14ac:dyDescent="0.3">
      <c r="O53" s="137">
        <v>1</v>
      </c>
      <c r="P53" s="146" t="s">
        <v>289</v>
      </c>
      <c r="Q53" s="147">
        <v>25</v>
      </c>
      <c r="R53" s="146" t="s">
        <v>283</v>
      </c>
      <c r="S53" s="187" t="s">
        <v>1671</v>
      </c>
      <c r="T53" s="188"/>
      <c r="U53" s="149"/>
      <c r="V53" s="149"/>
      <c r="W53" s="150"/>
      <c r="X53" s="137"/>
      <c r="Y53" s="151"/>
      <c r="Z53" s="149"/>
    </row>
    <row r="54" spans="1:26" s="122" customFormat="1" ht="16.5" thickTop="1" thickBot="1" x14ac:dyDescent="0.25">
      <c r="A54" s="136"/>
      <c r="B54" s="139"/>
      <c r="C54" s="139"/>
      <c r="D54" s="139"/>
      <c r="E54" s="139"/>
      <c r="F54" s="139"/>
      <c r="G54" s="139"/>
      <c r="H54" s="139"/>
      <c r="I54" s="139"/>
      <c r="J54" s="139"/>
      <c r="K54" s="139"/>
      <c r="L54" s="139"/>
      <c r="M54" s="139"/>
      <c r="N54" s="387"/>
      <c r="O54" s="152"/>
      <c r="P54" s="146" t="s">
        <v>294</v>
      </c>
      <c r="Q54" s="153">
        <v>5</v>
      </c>
      <c r="R54" s="146" t="s">
        <v>283</v>
      </c>
      <c r="S54" s="149"/>
      <c r="T54" s="149"/>
      <c r="U54" s="154"/>
      <c r="V54" s="154"/>
      <c r="W54" s="155" t="str">
        <f>P60</f>
        <v>PaFl.DgBt</v>
      </c>
      <c r="X54" s="149"/>
      <c r="Y54" s="149"/>
      <c r="Z54" s="149"/>
    </row>
    <row r="55" spans="1:26" s="122" customFormat="1" ht="15.75" thickTop="1" thickBot="1" x14ac:dyDescent="0.25">
      <c r="A55" s="136"/>
      <c r="B55" s="139"/>
      <c r="C55" s="139"/>
      <c r="D55" s="139"/>
      <c r="E55" s="139"/>
      <c r="F55" s="139"/>
      <c r="G55" s="139"/>
      <c r="H55" s="139"/>
      <c r="I55" s="139"/>
      <c r="J55" s="139"/>
      <c r="K55" s="139"/>
      <c r="L55" s="139"/>
      <c r="M55" s="139"/>
      <c r="N55" s="387"/>
      <c r="O55" s="152"/>
      <c r="P55" s="149"/>
      <c r="Q55" s="149"/>
      <c r="R55" s="149"/>
      <c r="S55" s="149"/>
      <c r="T55" s="149"/>
      <c r="U55" s="154"/>
      <c r="V55" s="156"/>
      <c r="W55" s="156"/>
      <c r="X55" s="157" t="s">
        <v>10</v>
      </c>
      <c r="Y55" s="156"/>
      <c r="Z55" s="156"/>
    </row>
    <row r="56" spans="1:26" s="122" customFormat="1" ht="15.75" thickTop="1" thickBot="1" x14ac:dyDescent="0.25">
      <c r="A56" s="136"/>
      <c r="B56" s="139"/>
      <c r="C56" s="139"/>
      <c r="D56" s="139"/>
      <c r="E56" s="139"/>
      <c r="F56" s="391"/>
      <c r="G56" s="139"/>
      <c r="H56" s="139"/>
      <c r="I56" s="139"/>
      <c r="J56" s="139"/>
      <c r="K56" s="139"/>
      <c r="L56" s="139"/>
      <c r="M56" s="139"/>
      <c r="N56" s="387"/>
      <c r="O56" s="152"/>
      <c r="P56" s="149"/>
      <c r="Q56" s="149"/>
      <c r="R56" s="149"/>
      <c r="S56" s="149"/>
      <c r="T56" s="149"/>
      <c r="U56" s="156"/>
      <c r="V56" s="156"/>
      <c r="W56" s="158"/>
      <c r="X56" s="345">
        <f>COUNTIF(B:M,O52)*1.08</f>
        <v>25.92</v>
      </c>
      <c r="Y56" s="149"/>
      <c r="Z56" s="149"/>
    </row>
    <row r="57" spans="1:26" s="122" customFormat="1" ht="24" thickTop="1" thickBot="1" x14ac:dyDescent="0.25">
      <c r="A57" s="136"/>
      <c r="B57" s="139"/>
      <c r="C57" s="139"/>
      <c r="D57" s="139"/>
      <c r="E57" s="139"/>
      <c r="F57" s="139"/>
      <c r="G57" s="139"/>
      <c r="H57" s="139"/>
      <c r="I57" s="139"/>
      <c r="J57" s="139"/>
      <c r="K57" s="139"/>
      <c r="L57" s="139"/>
      <c r="M57" s="139"/>
      <c r="N57" s="387"/>
      <c r="O57" s="152"/>
      <c r="P57" s="149"/>
      <c r="Q57" s="508" t="s">
        <v>290</v>
      </c>
      <c r="R57" s="509"/>
      <c r="S57" s="508" t="s">
        <v>286</v>
      </c>
      <c r="T57" s="509"/>
      <c r="U57" s="508" t="s">
        <v>291</v>
      </c>
      <c r="V57" s="509"/>
      <c r="W57" s="159" t="s">
        <v>292</v>
      </c>
      <c r="X57" s="160" t="s">
        <v>293</v>
      </c>
      <c r="Y57" s="510" t="s">
        <v>181</v>
      </c>
      <c r="Z57" s="511"/>
    </row>
    <row r="58" spans="1:26" s="122" customFormat="1" ht="16.5" thickTop="1" thickBot="1" x14ac:dyDescent="0.3">
      <c r="A58" s="136"/>
      <c r="B58" s="139"/>
      <c r="C58" s="139"/>
      <c r="D58" s="139"/>
      <c r="E58" s="139"/>
      <c r="F58" s="139"/>
      <c r="G58" s="139"/>
      <c r="H58" s="139"/>
      <c r="I58" s="139"/>
      <c r="J58" s="139"/>
      <c r="K58" s="139"/>
      <c r="L58" s="139"/>
      <c r="M58" s="139"/>
      <c r="N58" s="387"/>
      <c r="O58" s="152"/>
      <c r="P58" s="187" t="s">
        <v>1672</v>
      </c>
      <c r="Q58" s="161">
        <v>2</v>
      </c>
      <c r="R58" s="162" t="s">
        <v>58</v>
      </c>
      <c r="S58" s="161">
        <v>1</v>
      </c>
      <c r="T58" s="162" t="s">
        <v>58</v>
      </c>
      <c r="U58" s="163">
        <f>S58*Q53</f>
        <v>25</v>
      </c>
      <c r="V58" s="164" t="s">
        <v>63</v>
      </c>
      <c r="W58" s="165">
        <f>U58/Q58</f>
        <v>12.5</v>
      </c>
      <c r="X58" s="190">
        <f>X56*W58</f>
        <v>324</v>
      </c>
      <c r="Y58" s="167">
        <f>U58*X56</f>
        <v>648</v>
      </c>
      <c r="Z58" s="164" t="s">
        <v>63</v>
      </c>
    </row>
    <row r="59" spans="1:26" s="122" customFormat="1" ht="16.5" thickTop="1" thickBot="1" x14ac:dyDescent="0.3">
      <c r="A59" s="136"/>
      <c r="B59" s="139"/>
      <c r="C59" s="139"/>
      <c r="D59" s="139"/>
      <c r="E59" s="139"/>
      <c r="F59" s="139"/>
      <c r="G59" s="139"/>
      <c r="H59" s="139"/>
      <c r="I59" s="139"/>
      <c r="J59" s="139"/>
      <c r="K59" s="139"/>
      <c r="L59" s="139"/>
      <c r="M59" s="139"/>
      <c r="N59" s="387"/>
      <c r="O59" s="152"/>
      <c r="P59" s="168" t="s">
        <v>68</v>
      </c>
      <c r="Q59" s="161">
        <v>100</v>
      </c>
      <c r="R59" s="162" t="s">
        <v>58</v>
      </c>
      <c r="S59" s="161">
        <v>1</v>
      </c>
      <c r="T59" s="162" t="s">
        <v>58</v>
      </c>
      <c r="U59" s="169">
        <f>S59*Q53</f>
        <v>25</v>
      </c>
      <c r="V59" s="170" t="s">
        <v>63</v>
      </c>
      <c r="W59" s="171">
        <f>U59/Q59</f>
        <v>0.25</v>
      </c>
      <c r="X59" s="166">
        <f>X56*W59</f>
        <v>6.48</v>
      </c>
      <c r="Y59" s="172">
        <f>U59*X56</f>
        <v>648</v>
      </c>
      <c r="Z59" s="170" t="s">
        <v>63</v>
      </c>
    </row>
    <row r="60" spans="1:26" s="122" customFormat="1" ht="17.25" thickTop="1" thickBot="1" x14ac:dyDescent="0.3">
      <c r="A60" s="136"/>
      <c r="B60" s="139"/>
      <c r="C60" s="139"/>
      <c r="D60" s="139"/>
      <c r="E60" s="139"/>
      <c r="F60" s="139"/>
      <c r="G60" s="139"/>
      <c r="H60" s="139"/>
      <c r="I60" s="139"/>
      <c r="J60" s="139"/>
      <c r="K60" s="139"/>
      <c r="L60" s="139"/>
      <c r="M60" s="139"/>
      <c r="N60" s="387"/>
      <c r="O60" s="346">
        <v>119</v>
      </c>
      <c r="P60" s="347" t="s">
        <v>985</v>
      </c>
      <c r="Q60" s="153">
        <v>10</v>
      </c>
      <c r="R60" s="175" t="s">
        <v>63</v>
      </c>
      <c r="S60" s="161">
        <v>1</v>
      </c>
      <c r="T60" s="162" t="s">
        <v>58</v>
      </c>
      <c r="U60" s="169">
        <f>S60*Q53</f>
        <v>25</v>
      </c>
      <c r="V60" s="170" t="s">
        <v>63</v>
      </c>
      <c r="W60" s="171">
        <f>U60/Q60</f>
        <v>2.5</v>
      </c>
      <c r="X60" s="166">
        <f>X56*W60</f>
        <v>64.800000000000011</v>
      </c>
      <c r="Y60" s="172">
        <f>U60*X56</f>
        <v>648</v>
      </c>
      <c r="Z60" s="170" t="s">
        <v>63</v>
      </c>
    </row>
    <row r="61" spans="1:26" s="122" customFormat="1" ht="16.5" thickTop="1" thickBot="1" x14ac:dyDescent="0.3">
      <c r="A61" s="136"/>
      <c r="B61" s="139"/>
      <c r="C61" s="139"/>
      <c r="D61" s="139"/>
      <c r="E61" s="139"/>
      <c r="F61" s="139"/>
      <c r="G61" s="139"/>
      <c r="H61" s="139"/>
      <c r="I61" s="139"/>
      <c r="J61" s="139"/>
      <c r="K61" s="139"/>
      <c r="L61" s="139"/>
      <c r="M61" s="139"/>
      <c r="N61" s="387"/>
      <c r="O61" s="176"/>
      <c r="P61" s="177"/>
      <c r="Q61" s="161">
        <v>12.5</v>
      </c>
      <c r="R61" s="162" t="s">
        <v>58</v>
      </c>
      <c r="S61" s="161">
        <v>0</v>
      </c>
      <c r="T61" s="162" t="s">
        <v>58</v>
      </c>
      <c r="U61" s="178">
        <f>S61*Q53</f>
        <v>0</v>
      </c>
      <c r="V61" s="179" t="s">
        <v>63</v>
      </c>
      <c r="W61" s="180">
        <f>U61/Q61</f>
        <v>0</v>
      </c>
      <c r="X61" s="166">
        <f>X56*W61</f>
        <v>0</v>
      </c>
      <c r="Y61" s="181">
        <f>U61*X56</f>
        <v>0</v>
      </c>
      <c r="Z61" s="179" t="s">
        <v>63</v>
      </c>
    </row>
    <row r="62" spans="1:26" s="122" customFormat="1" ht="16.5" thickTop="1" x14ac:dyDescent="0.3">
      <c r="A62" s="136"/>
      <c r="B62" s="139"/>
      <c r="C62" s="139"/>
      <c r="D62" s="139"/>
      <c r="E62" s="139"/>
      <c r="F62" s="139"/>
      <c r="G62" s="139"/>
      <c r="H62" s="139"/>
      <c r="I62" s="139"/>
      <c r="J62" s="139"/>
      <c r="K62" s="139"/>
      <c r="L62" s="139"/>
      <c r="M62" s="139"/>
      <c r="N62" s="387"/>
      <c r="O62" s="152"/>
      <c r="P62" s="168" t="s">
        <v>591</v>
      </c>
      <c r="Q62" s="149"/>
      <c r="R62" s="156"/>
      <c r="S62" s="149"/>
      <c r="T62" s="156"/>
      <c r="U62" s="165"/>
      <c r="V62" s="182"/>
      <c r="W62" s="180">
        <f>Q53-SUM(W58:W61,Q54)</f>
        <v>4.75</v>
      </c>
      <c r="X62" s="183">
        <f>X56*W62</f>
        <v>123.12</v>
      </c>
      <c r="Y62" s="149"/>
      <c r="Z62" s="149"/>
    </row>
    <row r="63" spans="1:26" s="122" customFormat="1" ht="4.5" customHeight="1" x14ac:dyDescent="0.2">
      <c r="A63" s="136"/>
      <c r="B63" s="139"/>
      <c r="C63" s="139"/>
      <c r="D63" s="139"/>
      <c r="E63" s="139"/>
      <c r="F63" s="139"/>
      <c r="G63" s="139"/>
      <c r="H63" s="139"/>
      <c r="I63" s="139"/>
      <c r="J63" s="139"/>
      <c r="K63" s="139"/>
      <c r="L63" s="139"/>
      <c r="M63" s="139"/>
      <c r="N63" s="387"/>
      <c r="O63" s="152"/>
      <c r="P63" s="149"/>
      <c r="Q63" s="149"/>
      <c r="R63" s="149"/>
      <c r="S63" s="149"/>
      <c r="T63" s="149"/>
      <c r="U63" s="165"/>
      <c r="V63" s="165"/>
      <c r="W63" s="165"/>
      <c r="X63" s="165"/>
      <c r="Y63" s="149"/>
      <c r="Z63" s="149"/>
    </row>
    <row r="64" spans="1:26" ht="12.75" x14ac:dyDescent="0.2">
      <c r="O64" s="152"/>
      <c r="P64" s="184" t="s">
        <v>57</v>
      </c>
      <c r="Q64" s="185"/>
      <c r="R64" s="185"/>
      <c r="S64" s="185"/>
      <c r="T64" s="185"/>
      <c r="U64" s="185"/>
      <c r="V64" s="185"/>
      <c r="W64" s="184">
        <f>SUM(W58:W62)</f>
        <v>20</v>
      </c>
      <c r="X64" s="184">
        <f>SUM(X58:X62)</f>
        <v>518.40000000000009</v>
      </c>
      <c r="Y64" s="186"/>
      <c r="Z64" s="186"/>
    </row>
    <row r="65" spans="1:26" ht="13.5" thickBot="1" x14ac:dyDescent="0.25"/>
    <row r="66" spans="1:26" ht="15.75" thickBot="1" x14ac:dyDescent="0.3">
      <c r="O66" s="392" t="s">
        <v>3098</v>
      </c>
      <c r="P66" s="393" t="s">
        <v>2914</v>
      </c>
      <c r="Q66" s="394" t="s">
        <v>3101</v>
      </c>
      <c r="R66" s="395"/>
      <c r="S66" s="395"/>
      <c r="T66" s="396"/>
      <c r="U66" s="396"/>
      <c r="V66" s="396"/>
      <c r="W66" s="396"/>
      <c r="X66" s="392" t="str">
        <f>O66</f>
        <v>WN.Hoff.1</v>
      </c>
      <c r="Y66" s="397"/>
      <c r="Z66" s="396"/>
    </row>
    <row r="67" spans="1:26" ht="15.75" thickBot="1" x14ac:dyDescent="0.3">
      <c r="O67" s="398">
        <v>2</v>
      </c>
      <c r="P67" s="399" t="s">
        <v>289</v>
      </c>
      <c r="Q67" s="400">
        <v>25</v>
      </c>
      <c r="R67" s="399" t="s">
        <v>283</v>
      </c>
      <c r="S67" s="401" t="s">
        <v>346</v>
      </c>
      <c r="T67" s="402"/>
      <c r="U67" s="402"/>
      <c r="V67" s="402"/>
      <c r="W67" s="403"/>
      <c r="X67" s="398"/>
      <c r="Y67" s="404"/>
      <c r="Z67" s="402"/>
    </row>
    <row r="68" spans="1:26" ht="16.5" thickTop="1" thickBot="1" x14ac:dyDescent="0.25">
      <c r="O68" s="405"/>
      <c r="P68" s="399" t="s">
        <v>294</v>
      </c>
      <c r="Q68" s="406">
        <v>5</v>
      </c>
      <c r="R68" s="399" t="s">
        <v>283</v>
      </c>
      <c r="S68" s="402"/>
      <c r="T68" s="402"/>
      <c r="U68" s="407"/>
      <c r="V68" s="407"/>
      <c r="W68" s="408" t="str">
        <f>P74</f>
        <v>WN.Hoff.1</v>
      </c>
      <c r="X68" s="402"/>
      <c r="Y68" s="402"/>
      <c r="Z68" s="402"/>
    </row>
    <row r="69" spans="1:26" s="122" customFormat="1" ht="15.75" thickTop="1" thickBot="1" x14ac:dyDescent="0.25">
      <c r="A69" s="136"/>
      <c r="B69" s="139"/>
      <c r="C69" s="139"/>
      <c r="D69" s="139"/>
      <c r="E69" s="139"/>
      <c r="F69" s="139"/>
      <c r="G69" s="139"/>
      <c r="H69" s="139"/>
      <c r="I69" s="139"/>
      <c r="J69" s="139"/>
      <c r="K69" s="139"/>
      <c r="L69" s="139"/>
      <c r="M69" s="139"/>
      <c r="N69" s="387"/>
      <c r="O69" s="405"/>
      <c r="P69" s="402"/>
      <c r="Q69" s="402"/>
      <c r="R69" s="402"/>
      <c r="S69" s="402"/>
      <c r="T69" s="402"/>
      <c r="U69" s="407"/>
      <c r="V69" s="409"/>
      <c r="W69" s="409"/>
      <c r="X69" s="410" t="s">
        <v>10</v>
      </c>
      <c r="Y69" s="409"/>
      <c r="Z69" s="409"/>
    </row>
    <row r="70" spans="1:26" s="122" customFormat="1" ht="15.75" thickTop="1" thickBot="1" x14ac:dyDescent="0.25">
      <c r="A70" s="136"/>
      <c r="B70" s="139"/>
      <c r="C70" s="139"/>
      <c r="D70" s="139"/>
      <c r="E70" s="139"/>
      <c r="F70" s="139"/>
      <c r="G70" s="139"/>
      <c r="H70" s="139"/>
      <c r="I70" s="139"/>
      <c r="J70" s="139"/>
      <c r="K70" s="139"/>
      <c r="L70" s="139"/>
      <c r="M70" s="139"/>
      <c r="N70" s="387"/>
      <c r="O70" s="405"/>
      <c r="P70" s="402"/>
      <c r="Q70" s="402"/>
      <c r="R70" s="402"/>
      <c r="S70" s="402"/>
      <c r="T70" s="402"/>
      <c r="U70" s="409"/>
      <c r="V70" s="409"/>
      <c r="W70" s="411"/>
      <c r="X70" s="345">
        <f>COUNTIF(B:M,O66)*1.08</f>
        <v>25.92</v>
      </c>
      <c r="Y70" s="402"/>
      <c r="Z70" s="402"/>
    </row>
    <row r="71" spans="1:26" s="122" customFormat="1" ht="24" thickTop="1" thickBot="1" x14ac:dyDescent="0.25">
      <c r="A71" s="136"/>
      <c r="B71" s="139"/>
      <c r="C71" s="139"/>
      <c r="D71" s="139"/>
      <c r="E71" s="139"/>
      <c r="F71" s="139"/>
      <c r="G71" s="139"/>
      <c r="H71" s="139"/>
      <c r="I71" s="139"/>
      <c r="J71" s="139"/>
      <c r="K71" s="139"/>
      <c r="L71" s="139"/>
      <c r="M71" s="139"/>
      <c r="N71" s="387"/>
      <c r="O71" s="405"/>
      <c r="P71" s="402"/>
      <c r="Q71" s="514" t="s">
        <v>290</v>
      </c>
      <c r="R71" s="515"/>
      <c r="S71" s="514" t="s">
        <v>286</v>
      </c>
      <c r="T71" s="515"/>
      <c r="U71" s="514" t="s">
        <v>291</v>
      </c>
      <c r="V71" s="515"/>
      <c r="W71" s="412" t="s">
        <v>292</v>
      </c>
      <c r="X71" s="413" t="s">
        <v>293</v>
      </c>
      <c r="Y71" s="516" t="s">
        <v>181</v>
      </c>
      <c r="Z71" s="517"/>
    </row>
    <row r="72" spans="1:26" s="122" customFormat="1" ht="16.5" thickTop="1" thickBot="1" x14ac:dyDescent="0.3">
      <c r="A72" s="136"/>
      <c r="B72" s="139"/>
      <c r="C72" s="139"/>
      <c r="D72" s="139"/>
      <c r="E72" s="139"/>
      <c r="F72" s="139"/>
      <c r="G72" s="139"/>
      <c r="H72" s="139"/>
      <c r="I72" s="139"/>
      <c r="J72" s="139"/>
      <c r="K72" s="139"/>
      <c r="L72" s="139"/>
      <c r="M72" s="139"/>
      <c r="N72" s="387"/>
      <c r="O72" s="405"/>
      <c r="P72" s="401" t="s">
        <v>67</v>
      </c>
      <c r="Q72" s="414">
        <v>2</v>
      </c>
      <c r="R72" s="415" t="s">
        <v>58</v>
      </c>
      <c r="S72" s="414">
        <v>1</v>
      </c>
      <c r="T72" s="415" t="s">
        <v>58</v>
      </c>
      <c r="U72" s="416">
        <f>S72*Q67</f>
        <v>25</v>
      </c>
      <c r="V72" s="417" t="s">
        <v>63</v>
      </c>
      <c r="W72" s="418">
        <f>U72/Q72</f>
        <v>12.5</v>
      </c>
      <c r="X72" s="419">
        <f>X70*W72</f>
        <v>324</v>
      </c>
      <c r="Y72" s="420">
        <f>U72*X70</f>
        <v>648</v>
      </c>
      <c r="Z72" s="417" t="s">
        <v>63</v>
      </c>
    </row>
    <row r="73" spans="1:26" s="122" customFormat="1" ht="16.5" thickTop="1" thickBot="1" x14ac:dyDescent="0.3">
      <c r="A73" s="136"/>
      <c r="B73" s="139"/>
      <c r="C73" s="139"/>
      <c r="D73" s="139"/>
      <c r="E73" s="139"/>
      <c r="F73" s="139"/>
      <c r="G73" s="139"/>
      <c r="H73" s="139"/>
      <c r="I73" s="139"/>
      <c r="J73" s="139"/>
      <c r="K73" s="139"/>
      <c r="L73" s="139"/>
      <c r="M73" s="139"/>
      <c r="N73" s="387"/>
      <c r="O73" s="405"/>
      <c r="P73" s="421" t="s">
        <v>68</v>
      </c>
      <c r="Q73" s="414">
        <v>100</v>
      </c>
      <c r="R73" s="415" t="s">
        <v>58</v>
      </c>
      <c r="S73" s="414">
        <v>1</v>
      </c>
      <c r="T73" s="415" t="s">
        <v>58</v>
      </c>
      <c r="U73" s="422">
        <f>S73*Q67</f>
        <v>25</v>
      </c>
      <c r="V73" s="423" t="s">
        <v>63</v>
      </c>
      <c r="W73" s="424">
        <f>U73/Q73</f>
        <v>0.25</v>
      </c>
      <c r="X73" s="419">
        <f>X70*W73</f>
        <v>6.48</v>
      </c>
      <c r="Y73" s="425">
        <f>U73*X70</f>
        <v>648</v>
      </c>
      <c r="Z73" s="423" t="s">
        <v>63</v>
      </c>
    </row>
    <row r="74" spans="1:26" s="122" customFormat="1" ht="17.25" thickTop="1" thickBot="1" x14ac:dyDescent="0.3">
      <c r="A74" s="136"/>
      <c r="B74" s="139"/>
      <c r="C74" s="139"/>
      <c r="D74" s="139"/>
      <c r="E74" s="139"/>
      <c r="F74" s="139"/>
      <c r="G74" s="139"/>
      <c r="H74" s="139"/>
      <c r="I74" s="139"/>
      <c r="J74" s="139"/>
      <c r="K74" s="139"/>
      <c r="L74" s="139"/>
      <c r="M74" s="139"/>
      <c r="N74" s="387"/>
      <c r="O74" s="346">
        <v>1</v>
      </c>
      <c r="P74" s="408" t="s">
        <v>3098</v>
      </c>
      <c r="Q74" s="406">
        <v>12.5</v>
      </c>
      <c r="R74" s="405" t="s">
        <v>63</v>
      </c>
      <c r="S74" s="414">
        <v>1</v>
      </c>
      <c r="T74" s="415" t="s">
        <v>58</v>
      </c>
      <c r="U74" s="422">
        <f>S74*Q67</f>
        <v>25</v>
      </c>
      <c r="V74" s="423" t="s">
        <v>63</v>
      </c>
      <c r="W74" s="424">
        <f>U74/Q74</f>
        <v>2</v>
      </c>
      <c r="X74" s="419">
        <f>X70*W74</f>
        <v>51.84</v>
      </c>
      <c r="Y74" s="425">
        <f>U74*X70</f>
        <v>648</v>
      </c>
      <c r="Z74" s="423" t="s">
        <v>63</v>
      </c>
    </row>
    <row r="75" spans="1:26" s="122" customFormat="1" ht="16.5" thickTop="1" thickBot="1" x14ac:dyDescent="0.3">
      <c r="A75" s="136"/>
      <c r="B75" s="139"/>
      <c r="C75" s="139"/>
      <c r="D75" s="139"/>
      <c r="E75" s="139"/>
      <c r="F75" s="139"/>
      <c r="G75" s="139"/>
      <c r="H75" s="139"/>
      <c r="I75" s="139"/>
      <c r="J75" s="139"/>
      <c r="K75" s="139"/>
      <c r="L75" s="139"/>
      <c r="M75" s="139"/>
      <c r="N75" s="387"/>
      <c r="O75" s="346"/>
      <c r="P75" s="426"/>
      <c r="Q75" s="414">
        <v>12.5</v>
      </c>
      <c r="R75" s="415" t="s">
        <v>58</v>
      </c>
      <c r="S75" s="414">
        <v>0</v>
      </c>
      <c r="T75" s="415" t="s">
        <v>58</v>
      </c>
      <c r="U75" s="427">
        <f>S75*Q67</f>
        <v>0</v>
      </c>
      <c r="V75" s="428" t="s">
        <v>63</v>
      </c>
      <c r="W75" s="429">
        <f>U75/Q75</f>
        <v>0</v>
      </c>
      <c r="X75" s="419">
        <f>X70*W75</f>
        <v>0</v>
      </c>
      <c r="Y75" s="430">
        <f>U75*X70</f>
        <v>0</v>
      </c>
      <c r="Z75" s="428" t="s">
        <v>63</v>
      </c>
    </row>
    <row r="76" spans="1:26" s="122" customFormat="1" ht="16.5" thickTop="1" x14ac:dyDescent="0.3">
      <c r="A76" s="136"/>
      <c r="B76" s="139"/>
      <c r="C76" s="139"/>
      <c r="D76" s="139"/>
      <c r="E76" s="139"/>
      <c r="F76" s="139"/>
      <c r="G76" s="139"/>
      <c r="H76" s="139"/>
      <c r="I76" s="139"/>
      <c r="J76" s="139"/>
      <c r="K76" s="139"/>
      <c r="L76" s="139"/>
      <c r="M76" s="139"/>
      <c r="N76" s="387"/>
      <c r="O76" s="405"/>
      <c r="P76" s="421" t="s">
        <v>591</v>
      </c>
      <c r="Q76" s="402"/>
      <c r="R76" s="409"/>
      <c r="S76" s="402"/>
      <c r="T76" s="409"/>
      <c r="U76" s="418"/>
      <c r="V76" s="431"/>
      <c r="W76" s="429">
        <f>Q67-SUM(W72:W75,Q68)</f>
        <v>5.25</v>
      </c>
      <c r="X76" s="432">
        <f>X70*W76</f>
        <v>136.08000000000001</v>
      </c>
      <c r="Y76" s="402"/>
      <c r="Z76" s="402"/>
    </row>
    <row r="77" spans="1:26" s="122" customFormat="1" ht="4.5" customHeight="1" x14ac:dyDescent="0.2">
      <c r="A77" s="136"/>
      <c r="B77" s="139"/>
      <c r="C77" s="139"/>
      <c r="D77" s="139"/>
      <c r="E77" s="139"/>
      <c r="F77" s="139"/>
      <c r="G77" s="139"/>
      <c r="H77" s="139"/>
      <c r="I77" s="139"/>
      <c r="J77" s="139"/>
      <c r="K77" s="139"/>
      <c r="L77" s="139"/>
      <c r="M77" s="139"/>
      <c r="N77" s="387"/>
      <c r="O77" s="405"/>
      <c r="P77" s="402"/>
      <c r="Q77" s="402"/>
      <c r="R77" s="402"/>
      <c r="S77" s="402"/>
      <c r="T77" s="402"/>
      <c r="U77" s="418"/>
      <c r="V77" s="418"/>
      <c r="W77" s="418"/>
      <c r="X77" s="418"/>
      <c r="Y77" s="402"/>
      <c r="Z77" s="402"/>
    </row>
    <row r="78" spans="1:26" s="122" customFormat="1" ht="14.25" x14ac:dyDescent="0.2">
      <c r="A78" s="136"/>
      <c r="B78" s="139"/>
      <c r="C78" s="139"/>
      <c r="D78" s="139"/>
      <c r="E78" s="139"/>
      <c r="F78" s="139"/>
      <c r="G78" s="139"/>
      <c r="H78" s="139"/>
      <c r="I78" s="139"/>
      <c r="J78" s="139"/>
      <c r="K78" s="139"/>
      <c r="L78" s="139"/>
      <c r="M78" s="139"/>
      <c r="N78" s="387"/>
      <c r="O78" s="405"/>
      <c r="P78" s="433" t="s">
        <v>57</v>
      </c>
      <c r="Q78" s="434"/>
      <c r="R78" s="434"/>
      <c r="S78" s="434"/>
      <c r="T78" s="434"/>
      <c r="U78" s="434"/>
      <c r="V78" s="434"/>
      <c r="W78" s="433">
        <f>SUM(W72:W76)</f>
        <v>20</v>
      </c>
      <c r="X78" s="433">
        <f>SUM(X72:X76)</f>
        <v>518.40000000000009</v>
      </c>
      <c r="Y78" s="435"/>
      <c r="Z78" s="435"/>
    </row>
    <row r="79" spans="1:26" s="122" customFormat="1" ht="15" thickBot="1" x14ac:dyDescent="0.25">
      <c r="A79" s="136"/>
      <c r="B79" s="139"/>
      <c r="C79" s="139"/>
      <c r="D79" s="139"/>
      <c r="E79" s="139"/>
      <c r="F79" s="139"/>
      <c r="G79" s="139"/>
      <c r="H79" s="139"/>
      <c r="I79" s="139"/>
      <c r="J79" s="139"/>
      <c r="K79" s="139"/>
      <c r="L79" s="139"/>
      <c r="M79" s="139"/>
      <c r="N79" s="387"/>
      <c r="O79" s="405"/>
      <c r="P79" s="405"/>
      <c r="Q79" s="405"/>
      <c r="R79" s="405"/>
      <c r="S79" s="405"/>
      <c r="T79" s="405"/>
      <c r="U79" s="405"/>
      <c r="V79" s="405"/>
      <c r="W79" s="405"/>
      <c r="X79" s="405"/>
      <c r="Y79" s="405"/>
      <c r="Z79" s="405"/>
    </row>
    <row r="80" spans="1:26" s="122" customFormat="1" ht="15" thickBot="1" x14ac:dyDescent="0.25">
      <c r="A80" s="136"/>
      <c r="B80" s="139"/>
      <c r="C80" s="139"/>
      <c r="D80" s="139"/>
      <c r="E80" s="139"/>
      <c r="F80" s="139"/>
      <c r="G80" s="139"/>
      <c r="H80" s="139"/>
      <c r="I80" s="139"/>
      <c r="J80" s="139"/>
      <c r="K80" s="139"/>
      <c r="L80" s="139"/>
      <c r="M80" s="139"/>
      <c r="N80" s="387"/>
      <c r="O80" s="140" t="s">
        <v>3085</v>
      </c>
      <c r="P80" s="141" t="s">
        <v>1670</v>
      </c>
      <c r="Q80" s="142"/>
      <c r="R80" s="143"/>
      <c r="S80" s="143"/>
      <c r="T80" s="144"/>
      <c r="U80" s="144"/>
      <c r="V80" s="144"/>
      <c r="W80" s="144"/>
      <c r="X80" s="140" t="str">
        <f>O80</f>
        <v>WN.Vq.133</v>
      </c>
      <c r="Y80" s="145"/>
      <c r="Z80" s="144"/>
    </row>
    <row r="81" spans="1:26" s="122" customFormat="1" ht="15.75" thickBot="1" x14ac:dyDescent="0.3">
      <c r="A81" s="136"/>
      <c r="B81" s="139"/>
      <c r="C81" s="139"/>
      <c r="D81" s="139"/>
      <c r="E81" s="139"/>
      <c r="F81" s="139"/>
      <c r="G81" s="139"/>
      <c r="H81" s="139"/>
      <c r="I81" s="139"/>
      <c r="J81" s="139"/>
      <c r="K81" s="139"/>
      <c r="L81" s="139"/>
      <c r="M81" s="139"/>
      <c r="N81" s="387"/>
      <c r="O81" s="137">
        <v>3</v>
      </c>
      <c r="P81" s="146" t="s">
        <v>289</v>
      </c>
      <c r="Q81" s="147">
        <v>25</v>
      </c>
      <c r="R81" s="146" t="s">
        <v>283</v>
      </c>
      <c r="S81" s="148" t="s">
        <v>346</v>
      </c>
      <c r="T81" s="149"/>
      <c r="U81" s="149"/>
      <c r="V81" s="149"/>
      <c r="W81" s="150"/>
      <c r="X81" s="137"/>
      <c r="Y81" s="151"/>
      <c r="Z81" s="149"/>
    </row>
    <row r="82" spans="1:26" s="122" customFormat="1" ht="16.5" thickTop="1" thickBot="1" x14ac:dyDescent="0.25">
      <c r="A82" s="136"/>
      <c r="B82" s="139"/>
      <c r="C82" s="139"/>
      <c r="D82" s="139"/>
      <c r="E82" s="139"/>
      <c r="F82" s="139"/>
      <c r="G82" s="139"/>
      <c r="H82" s="139"/>
      <c r="I82" s="139"/>
      <c r="J82" s="139"/>
      <c r="K82" s="139"/>
      <c r="L82" s="139"/>
      <c r="M82" s="139"/>
      <c r="N82" s="387"/>
      <c r="O82" s="152"/>
      <c r="P82" s="146" t="s">
        <v>294</v>
      </c>
      <c r="Q82" s="153">
        <v>5</v>
      </c>
      <c r="R82" s="146" t="s">
        <v>283</v>
      </c>
      <c r="S82" s="149"/>
      <c r="T82" s="149"/>
      <c r="U82" s="154"/>
      <c r="V82" s="154"/>
      <c r="W82" s="155" t="str">
        <f>P88</f>
        <v>WN.INNT.Vq+sK(ROX)+V</v>
      </c>
      <c r="X82" s="149"/>
      <c r="Y82" s="149"/>
      <c r="Z82" s="149"/>
    </row>
    <row r="83" spans="1:26" ht="14.25" thickTop="1" thickBot="1" x14ac:dyDescent="0.25">
      <c r="O83" s="152"/>
      <c r="P83" s="149"/>
      <c r="Q83" s="149"/>
      <c r="R83" s="149"/>
      <c r="S83" s="149"/>
      <c r="T83" s="149"/>
      <c r="U83" s="154"/>
      <c r="V83" s="156"/>
      <c r="W83" s="156"/>
      <c r="X83" s="157" t="s">
        <v>10</v>
      </c>
      <c r="Y83" s="156"/>
      <c r="Z83" s="156"/>
    </row>
    <row r="84" spans="1:26" ht="14.25" thickTop="1" thickBot="1" x14ac:dyDescent="0.25">
      <c r="O84" s="152"/>
      <c r="P84" s="149"/>
      <c r="Q84" s="149"/>
      <c r="R84" s="149"/>
      <c r="S84" s="149"/>
      <c r="T84" s="149"/>
      <c r="U84" s="156"/>
      <c r="V84" s="156"/>
      <c r="W84" s="158"/>
      <c r="X84" s="345">
        <f>COUNTIF(B:M,O80)*1.08</f>
        <v>38.880000000000003</v>
      </c>
      <c r="Y84" s="149"/>
      <c r="Z84" s="149"/>
    </row>
    <row r="85" spans="1:26" ht="24" thickTop="1" thickBot="1" x14ac:dyDescent="0.25">
      <c r="O85" s="152"/>
      <c r="P85" s="149"/>
      <c r="Q85" s="508" t="s">
        <v>290</v>
      </c>
      <c r="R85" s="509"/>
      <c r="S85" s="508" t="s">
        <v>286</v>
      </c>
      <c r="T85" s="509"/>
      <c r="U85" s="508" t="s">
        <v>291</v>
      </c>
      <c r="V85" s="509"/>
      <c r="W85" s="159" t="s">
        <v>292</v>
      </c>
      <c r="X85" s="160" t="s">
        <v>293</v>
      </c>
      <c r="Y85" s="510" t="s">
        <v>181</v>
      </c>
      <c r="Z85" s="511"/>
    </row>
    <row r="86" spans="1:26" ht="16.5" thickTop="1" thickBot="1" x14ac:dyDescent="0.3">
      <c r="O86" s="152"/>
      <c r="P86" s="148" t="s">
        <v>67</v>
      </c>
      <c r="Q86" s="161">
        <v>2</v>
      </c>
      <c r="R86" s="162" t="s">
        <v>58</v>
      </c>
      <c r="S86" s="161">
        <v>1</v>
      </c>
      <c r="T86" s="162" t="s">
        <v>58</v>
      </c>
      <c r="U86" s="163">
        <f>S86*Q81</f>
        <v>25</v>
      </c>
      <c r="V86" s="164" t="s">
        <v>63</v>
      </c>
      <c r="W86" s="165">
        <f>U86/Q86</f>
        <v>12.5</v>
      </c>
      <c r="X86" s="166">
        <f>X84*W86</f>
        <v>486.00000000000006</v>
      </c>
      <c r="Y86" s="167">
        <f>U86*X84</f>
        <v>972.00000000000011</v>
      </c>
      <c r="Z86" s="164" t="s">
        <v>63</v>
      </c>
    </row>
    <row r="87" spans="1:26" ht="16.5" thickTop="1" thickBot="1" x14ac:dyDescent="0.3">
      <c r="O87" s="152"/>
      <c r="P87" s="168" t="s">
        <v>68</v>
      </c>
      <c r="Q87" s="161">
        <v>100</v>
      </c>
      <c r="R87" s="162" t="s">
        <v>58</v>
      </c>
      <c r="S87" s="161">
        <v>1</v>
      </c>
      <c r="T87" s="162" t="s">
        <v>58</v>
      </c>
      <c r="U87" s="169">
        <f>S87*Q81</f>
        <v>25</v>
      </c>
      <c r="V87" s="170" t="s">
        <v>63</v>
      </c>
      <c r="W87" s="171">
        <f>U87/Q87</f>
        <v>0.25</v>
      </c>
      <c r="X87" s="166">
        <f>X84*W87</f>
        <v>9.7200000000000006</v>
      </c>
      <c r="Y87" s="172">
        <f>U87*X84</f>
        <v>972.00000000000011</v>
      </c>
      <c r="Z87" s="170" t="s">
        <v>63</v>
      </c>
    </row>
    <row r="88" spans="1:26" ht="17.25" thickTop="1" thickBot="1" x14ac:dyDescent="0.3">
      <c r="O88" s="173">
        <v>133</v>
      </c>
      <c r="P88" s="174" t="s">
        <v>1005</v>
      </c>
      <c r="Q88" s="153">
        <v>12.5</v>
      </c>
      <c r="R88" s="175" t="s">
        <v>63</v>
      </c>
      <c r="S88" s="161">
        <v>1</v>
      </c>
      <c r="T88" s="162" t="s">
        <v>58</v>
      </c>
      <c r="U88" s="169">
        <f>S88*Q81</f>
        <v>25</v>
      </c>
      <c r="V88" s="170" t="s">
        <v>63</v>
      </c>
      <c r="W88" s="171">
        <f>U88/Q88</f>
        <v>2</v>
      </c>
      <c r="X88" s="166">
        <f>X84*W88</f>
        <v>77.760000000000005</v>
      </c>
      <c r="Y88" s="172">
        <f>U88*X84</f>
        <v>972.00000000000011</v>
      </c>
      <c r="Z88" s="170" t="s">
        <v>63</v>
      </c>
    </row>
    <row r="89" spans="1:26" ht="4.5" customHeight="1" thickTop="1" thickBot="1" x14ac:dyDescent="0.3">
      <c r="O89" s="176">
        <v>47</v>
      </c>
      <c r="P89" s="177" t="s">
        <v>3102</v>
      </c>
      <c r="Q89" s="161">
        <v>12.5</v>
      </c>
      <c r="R89" s="162" t="s">
        <v>58</v>
      </c>
      <c r="S89" s="161">
        <v>1</v>
      </c>
      <c r="T89" s="162" t="s">
        <v>58</v>
      </c>
      <c r="U89" s="178">
        <f>S89*Q81</f>
        <v>25</v>
      </c>
      <c r="V89" s="179" t="s">
        <v>63</v>
      </c>
      <c r="W89" s="180">
        <f>U89/Q89</f>
        <v>2</v>
      </c>
      <c r="X89" s="166">
        <f>X84*W89</f>
        <v>77.760000000000005</v>
      </c>
      <c r="Y89" s="181">
        <f>U89*X84</f>
        <v>972.00000000000011</v>
      </c>
      <c r="Z89" s="179" t="s">
        <v>63</v>
      </c>
    </row>
    <row r="90" spans="1:26" ht="16.5" thickTop="1" x14ac:dyDescent="0.3">
      <c r="O90" s="152"/>
      <c r="P90" s="168" t="s">
        <v>591</v>
      </c>
      <c r="Q90" s="149"/>
      <c r="R90" s="156"/>
      <c r="S90" s="149"/>
      <c r="T90" s="156"/>
      <c r="U90" s="165"/>
      <c r="V90" s="182"/>
      <c r="W90" s="180">
        <f>Q81-SUM(W86:W89,Q82)</f>
        <v>3.25</v>
      </c>
      <c r="X90" s="183">
        <f>X84*W90</f>
        <v>126.36000000000001</v>
      </c>
      <c r="Y90" s="149"/>
      <c r="Z90" s="149"/>
    </row>
    <row r="91" spans="1:26" ht="4.5" customHeight="1" x14ac:dyDescent="0.2">
      <c r="O91" s="152"/>
      <c r="P91" s="149"/>
      <c r="Q91" s="149"/>
      <c r="R91" s="149"/>
      <c r="S91" s="149"/>
      <c r="T91" s="149"/>
      <c r="U91" s="165"/>
      <c r="V91" s="165"/>
      <c r="W91" s="165"/>
      <c r="X91" s="165"/>
      <c r="Y91" s="149"/>
      <c r="Z91" s="149"/>
    </row>
    <row r="92" spans="1:26" ht="18.75" customHeight="1" x14ac:dyDescent="0.2">
      <c r="O92" s="152"/>
      <c r="P92" s="184" t="s">
        <v>57</v>
      </c>
      <c r="Q92" s="185"/>
      <c r="R92" s="185"/>
      <c r="S92" s="185"/>
      <c r="T92" s="185"/>
      <c r="U92" s="185"/>
      <c r="V92" s="185"/>
      <c r="W92" s="184">
        <f>SUM(W86:W90)</f>
        <v>20</v>
      </c>
      <c r="X92" s="184">
        <f>SUM(X86:X90)</f>
        <v>777.60000000000014</v>
      </c>
      <c r="Y92" s="186"/>
      <c r="Z92" s="186"/>
    </row>
    <row r="93" spans="1:26" ht="18.75" customHeight="1" x14ac:dyDescent="0.2">
      <c r="O93" s="152"/>
      <c r="P93" s="152"/>
      <c r="Q93" s="152"/>
      <c r="R93" s="152"/>
      <c r="S93" s="152"/>
      <c r="T93" s="152"/>
      <c r="U93" s="152"/>
      <c r="V93" s="152"/>
      <c r="W93" s="152"/>
      <c r="X93" s="152"/>
      <c r="Y93" s="152"/>
      <c r="Z93" s="152"/>
    </row>
  </sheetData>
  <protectedRanges>
    <protectedRange sqref="P88" name="mix2_1"/>
  </protectedRanges>
  <mergeCells count="20">
    <mergeCell ref="Y57:Z57"/>
    <mergeCell ref="A2:A7"/>
    <mergeCell ref="A8:A13"/>
    <mergeCell ref="A14:A19"/>
    <mergeCell ref="A20:A25"/>
    <mergeCell ref="A26:A31"/>
    <mergeCell ref="A32:A37"/>
    <mergeCell ref="A38:A43"/>
    <mergeCell ref="A44:A49"/>
    <mergeCell ref="Q57:R57"/>
    <mergeCell ref="S57:T57"/>
    <mergeCell ref="U57:V57"/>
    <mergeCell ref="Q71:R71"/>
    <mergeCell ref="S71:T71"/>
    <mergeCell ref="U71:V71"/>
    <mergeCell ref="Y71:Z71"/>
    <mergeCell ref="Q85:R85"/>
    <mergeCell ref="S85:T85"/>
    <mergeCell ref="U85:V85"/>
    <mergeCell ref="Y85:Z85"/>
  </mergeCells>
  <conditionalFormatting sqref="X80 O80 A1:M48">
    <cfRule type="cellIs" dxfId="16" priority="6" stopIfTrue="1" operator="equal">
      <formula>$O$80</formula>
    </cfRule>
  </conditionalFormatting>
  <conditionalFormatting sqref="X66 O66 A1:M48">
    <cfRule type="cellIs" dxfId="15" priority="5" stopIfTrue="1" operator="equal">
      <formula>$O$66</formula>
    </cfRule>
  </conditionalFormatting>
  <conditionalFormatting sqref="O1:Z107 A1:N96">
    <cfRule type="cellIs" dxfId="14" priority="4" stopIfTrue="1" operator="equal">
      <formula>0</formula>
    </cfRule>
  </conditionalFormatting>
  <conditionalFormatting sqref="X52 O52 A1:M48">
    <cfRule type="cellIs" dxfId="13" priority="3" stopIfTrue="1" operator="equal">
      <formula>$O$52</formula>
    </cfRule>
  </conditionalFormatting>
  <conditionalFormatting sqref="A1:M48">
    <cfRule type="cellIs" dxfId="12" priority="1" stopIfTrue="1" operator="equal">
      <formula>#REF!</formula>
    </cfRule>
    <cfRule type="cellIs" dxfId="11" priority="2" operator="equal">
      <formula>$O$60</formula>
    </cfRule>
  </conditionalFormatting>
  <printOptions horizontalCentered="1"/>
  <pageMargins left="0.27559055118110237" right="0" top="0.55118110236220474" bottom="0" header="0.27559055118110237" footer="0"/>
  <pageSetup paperSize="9" scale="84" pageOrder="overThenDown" orientation="landscape" useFirstPageNumber="1" horizontalDpi="4294967295" verticalDpi="4294967295" r:id="rId1"/>
  <headerFooter alignWithMargins="0">
    <oddHeader>&amp;L&amp;11&amp;F&amp;R&amp;10&amp;D</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157"/>
  <sheetViews>
    <sheetView showGridLines="0" zoomScale="85" zoomScaleNormal="85" workbookViewId="0">
      <pane xSplit="1" ySplit="1" topLeftCell="B134" activePane="bottomRight" state="frozen"/>
      <selection activeCell="B5" sqref="B5:B7"/>
      <selection pane="topRight" activeCell="B5" sqref="B5:B7"/>
      <selection pane="bottomLeft" activeCell="B5" sqref="B5:B7"/>
      <selection pane="bottomRight" activeCell="AC27" sqref="AC27"/>
    </sheetView>
  </sheetViews>
  <sheetFormatPr baseColWidth="10" defaultColWidth="8.5703125" defaultRowHeight="18.75" customHeight="1" x14ac:dyDescent="0.2"/>
  <cols>
    <col min="1" max="1" width="2.7109375" style="136" customWidth="1"/>
    <col min="2" max="2" width="4.42578125" style="338" customWidth="1"/>
    <col min="3" max="12" width="13.28515625" style="338" customWidth="1"/>
    <col min="13" max="13" width="3.7109375" style="338" customWidth="1"/>
    <col min="14" max="14" width="2.7109375" style="340" bestFit="1" customWidth="1"/>
    <col min="15" max="15" width="17.85546875" style="348" bestFit="1" customWidth="1"/>
    <col min="16" max="16" width="31" style="348" customWidth="1"/>
    <col min="17" max="17" width="10.140625" style="348" customWidth="1"/>
    <col min="18" max="18" width="3.5703125" style="348" customWidth="1"/>
    <col min="19" max="19" width="6.28515625" style="348" customWidth="1"/>
    <col min="20" max="20" width="6" style="348" customWidth="1"/>
    <col min="21" max="21" width="7.42578125" style="348" customWidth="1"/>
    <col min="22" max="22" width="5" style="348" bestFit="1" customWidth="1"/>
    <col min="23" max="23" width="7.5703125" style="348" customWidth="1"/>
    <col min="24" max="24" width="12.28515625" style="348" customWidth="1"/>
    <col min="25" max="25" width="6.5703125" style="348" bestFit="1" customWidth="1"/>
    <col min="26" max="26" width="6" style="348" customWidth="1"/>
    <col min="27" max="16384" width="8.5703125" style="344"/>
  </cols>
  <sheetData>
    <row r="1" spans="1:33" s="319" customFormat="1" ht="13.5" customHeight="1" x14ac:dyDescent="0.2">
      <c r="A1" s="451"/>
      <c r="B1" s="450">
        <v>1</v>
      </c>
      <c r="C1" s="450">
        <v>2</v>
      </c>
      <c r="D1" s="450">
        <v>3</v>
      </c>
      <c r="E1" s="450">
        <v>4</v>
      </c>
      <c r="F1" s="450">
        <v>5</v>
      </c>
      <c r="G1" s="450">
        <v>6</v>
      </c>
      <c r="H1" s="450">
        <v>7</v>
      </c>
      <c r="I1" s="450">
        <v>8</v>
      </c>
      <c r="J1" s="450">
        <v>9</v>
      </c>
      <c r="K1" s="450">
        <v>10</v>
      </c>
      <c r="L1" s="450">
        <v>11</v>
      </c>
      <c r="M1" s="450">
        <v>12</v>
      </c>
      <c r="N1" s="139"/>
      <c r="O1" s="139"/>
      <c r="P1" s="139"/>
      <c r="Q1" s="139"/>
      <c r="R1" s="139"/>
      <c r="S1" s="139"/>
      <c r="T1" s="139"/>
      <c r="U1" s="139"/>
      <c r="V1" s="139"/>
      <c r="W1" s="139"/>
      <c r="X1" s="139"/>
      <c r="Y1" s="139"/>
      <c r="Z1" s="139"/>
      <c r="AA1" s="139"/>
      <c r="AB1" s="139"/>
      <c r="AC1" s="139"/>
      <c r="AD1" s="139"/>
      <c r="AE1" s="139"/>
      <c r="AF1" s="139"/>
      <c r="AG1" s="139"/>
    </row>
    <row r="2" spans="1:33" s="321" customFormat="1" ht="9" customHeight="1" x14ac:dyDescent="0.2">
      <c r="A2" s="442" t="s">
        <v>89</v>
      </c>
      <c r="B2" s="441"/>
      <c r="C2" s="441"/>
      <c r="D2" s="441"/>
      <c r="E2" s="441"/>
      <c r="F2" s="441"/>
      <c r="G2" s="441"/>
      <c r="H2" s="441"/>
      <c r="I2" s="441"/>
      <c r="J2" s="441"/>
      <c r="K2" s="441"/>
      <c r="L2" s="449"/>
      <c r="M2" s="449"/>
      <c r="N2" s="139"/>
      <c r="O2" s="139"/>
      <c r="P2" s="139"/>
      <c r="Q2" s="139"/>
      <c r="R2" s="139"/>
      <c r="S2" s="139"/>
      <c r="T2" s="139"/>
      <c r="U2" s="139"/>
      <c r="V2" s="139"/>
      <c r="W2" s="139"/>
      <c r="X2" s="139"/>
      <c r="Y2" s="139"/>
      <c r="Z2" s="139"/>
      <c r="AA2" s="139"/>
      <c r="AB2" s="139"/>
      <c r="AC2" s="139"/>
      <c r="AD2" s="139"/>
      <c r="AE2" s="139"/>
      <c r="AF2" s="139"/>
      <c r="AG2" s="139"/>
    </row>
    <row r="3" spans="1:33" s="439" customFormat="1" ht="9" customHeight="1" x14ac:dyDescent="0.2">
      <c r="B3" s="440"/>
      <c r="C3" s="440"/>
      <c r="D3" s="440"/>
      <c r="E3" s="440"/>
      <c r="F3" s="440"/>
      <c r="G3" s="440"/>
      <c r="H3" s="440"/>
      <c r="I3" s="440"/>
      <c r="J3" s="440"/>
      <c r="K3" s="440"/>
      <c r="N3" s="139"/>
      <c r="O3" s="139"/>
      <c r="P3" s="139"/>
      <c r="Q3" s="139"/>
      <c r="R3" s="139"/>
      <c r="S3" s="139"/>
      <c r="T3" s="139"/>
      <c r="U3" s="139"/>
      <c r="V3" s="139"/>
      <c r="W3" s="139"/>
      <c r="X3" s="139"/>
      <c r="Y3" s="139"/>
      <c r="Z3" s="139"/>
      <c r="AA3" s="139"/>
      <c r="AB3" s="139"/>
      <c r="AC3" s="139"/>
      <c r="AD3" s="139"/>
      <c r="AE3" s="139"/>
      <c r="AF3" s="139"/>
      <c r="AG3" s="139"/>
    </row>
    <row r="4" spans="1:33" s="436" customFormat="1" ht="14.25" x14ac:dyDescent="0.2">
      <c r="A4" s="438"/>
      <c r="B4" s="437"/>
      <c r="C4" s="437"/>
      <c r="D4" s="437"/>
      <c r="E4" s="437"/>
      <c r="F4" s="437"/>
      <c r="G4" s="437"/>
      <c r="H4" s="437"/>
      <c r="I4" s="437"/>
      <c r="J4" s="437"/>
      <c r="K4" s="437"/>
      <c r="L4" s="437"/>
      <c r="M4" s="437"/>
      <c r="N4" s="139"/>
      <c r="O4" s="139"/>
      <c r="P4" s="139"/>
      <c r="Q4" s="139"/>
      <c r="R4" s="139"/>
      <c r="S4" s="139"/>
      <c r="T4" s="139"/>
      <c r="U4" s="139"/>
      <c r="V4" s="139"/>
      <c r="W4" s="139"/>
      <c r="X4" s="139"/>
      <c r="Y4" s="139"/>
      <c r="Z4" s="139"/>
      <c r="AA4" s="139"/>
      <c r="AB4" s="139"/>
      <c r="AC4" s="139"/>
      <c r="AD4" s="139"/>
      <c r="AE4" s="139"/>
      <c r="AF4" s="139"/>
      <c r="AG4" s="139"/>
    </row>
    <row r="5" spans="1:33" s="321" customFormat="1" ht="9" customHeight="1" x14ac:dyDescent="0.2">
      <c r="A5" s="442" t="s">
        <v>90</v>
      </c>
      <c r="B5" s="441"/>
      <c r="C5" s="446" t="s">
        <v>987</v>
      </c>
      <c r="D5" s="446" t="s">
        <v>987</v>
      </c>
      <c r="E5" s="446" t="s">
        <v>987</v>
      </c>
      <c r="F5" s="446" t="s">
        <v>987</v>
      </c>
      <c r="G5" s="446" t="s">
        <v>987</v>
      </c>
      <c r="H5" s="446" t="s">
        <v>987</v>
      </c>
      <c r="I5" s="446" t="s">
        <v>987</v>
      </c>
      <c r="J5" s="446" t="s">
        <v>987</v>
      </c>
      <c r="K5" s="446" t="s">
        <v>987</v>
      </c>
      <c r="L5" s="446" t="s">
        <v>987</v>
      </c>
      <c r="M5" s="441"/>
      <c r="N5" s="139"/>
      <c r="O5" s="139"/>
      <c r="P5" s="139"/>
      <c r="Q5" s="139"/>
      <c r="R5" s="139"/>
      <c r="S5" s="139"/>
      <c r="T5" s="139"/>
      <c r="U5" s="139"/>
      <c r="V5" s="139"/>
      <c r="W5" s="139"/>
      <c r="X5" s="139"/>
      <c r="Y5" s="139"/>
      <c r="Z5" s="139"/>
      <c r="AA5" s="139"/>
      <c r="AB5" s="139"/>
      <c r="AC5" s="139"/>
      <c r="AD5" s="139"/>
      <c r="AE5" s="139"/>
      <c r="AF5" s="139"/>
      <c r="AG5" s="139"/>
    </row>
    <row r="6" spans="1:33" s="439" customFormat="1" ht="9" customHeight="1" x14ac:dyDescent="0.2">
      <c r="B6" s="440"/>
      <c r="C6" s="439" t="s">
        <v>3110</v>
      </c>
      <c r="D6" s="439" t="s">
        <v>3109</v>
      </c>
      <c r="E6" s="439" t="s">
        <v>3108</v>
      </c>
      <c r="F6" s="439" t="s">
        <v>3107</v>
      </c>
      <c r="G6" s="439" t="s">
        <v>3103</v>
      </c>
      <c r="H6" s="439" t="s">
        <v>3106</v>
      </c>
      <c r="I6" s="439" t="s">
        <v>3105</v>
      </c>
      <c r="J6" s="439" t="s">
        <v>3104</v>
      </c>
      <c r="K6" s="439" t="s">
        <v>2673</v>
      </c>
      <c r="L6" s="439" t="s">
        <v>3103</v>
      </c>
      <c r="M6" s="440"/>
      <c r="N6" s="139"/>
      <c r="O6" s="139"/>
      <c r="P6" s="139"/>
      <c r="Q6" s="139"/>
      <c r="R6" s="139"/>
      <c r="S6" s="139"/>
      <c r="T6" s="139"/>
      <c r="U6" s="139"/>
      <c r="V6" s="139"/>
      <c r="W6" s="139"/>
      <c r="X6" s="139"/>
      <c r="Y6" s="139"/>
      <c r="Z6" s="139"/>
      <c r="AA6" s="139"/>
      <c r="AB6" s="139"/>
      <c r="AC6" s="139"/>
      <c r="AD6" s="139"/>
      <c r="AE6" s="139"/>
      <c r="AF6" s="139"/>
      <c r="AG6" s="139"/>
    </row>
    <row r="7" spans="1:33" s="436" customFormat="1" ht="27" customHeight="1" x14ac:dyDescent="0.2">
      <c r="A7" s="438"/>
      <c r="B7" s="437"/>
      <c r="C7" s="437" t="s">
        <v>3123</v>
      </c>
      <c r="D7" s="437" t="s">
        <v>3123</v>
      </c>
      <c r="E7" s="437" t="s">
        <v>3123</v>
      </c>
      <c r="F7" s="437" t="s">
        <v>3123</v>
      </c>
      <c r="G7" s="443" t="s">
        <v>3111</v>
      </c>
      <c r="H7" s="437" t="s">
        <v>3122</v>
      </c>
      <c r="I7" s="437" t="s">
        <v>3122</v>
      </c>
      <c r="J7" s="437" t="s">
        <v>3122</v>
      </c>
      <c r="K7" s="437" t="s">
        <v>3122</v>
      </c>
      <c r="L7" s="437" t="s">
        <v>3122</v>
      </c>
      <c r="M7" s="437"/>
      <c r="N7" s="139"/>
      <c r="O7" s="139"/>
      <c r="P7" s="139"/>
      <c r="Q7" s="139"/>
      <c r="R7" s="139"/>
      <c r="S7" s="139"/>
      <c r="T7" s="139"/>
      <c r="U7" s="139"/>
      <c r="V7" s="139"/>
      <c r="W7" s="139"/>
      <c r="X7" s="139"/>
      <c r="Y7" s="139"/>
      <c r="Z7" s="139"/>
      <c r="AA7" s="139"/>
      <c r="AB7" s="139"/>
      <c r="AC7" s="139"/>
      <c r="AD7" s="139"/>
      <c r="AE7" s="139"/>
      <c r="AF7" s="139"/>
      <c r="AG7" s="139"/>
    </row>
    <row r="8" spans="1:33" s="321" customFormat="1" ht="9" customHeight="1" x14ac:dyDescent="0.2">
      <c r="A8" s="442" t="s">
        <v>91</v>
      </c>
      <c r="B8" s="441"/>
      <c r="C8" s="446" t="s">
        <v>987</v>
      </c>
      <c r="D8" s="446" t="s">
        <v>987</v>
      </c>
      <c r="E8" s="446" t="s">
        <v>987</v>
      </c>
      <c r="F8" s="446" t="s">
        <v>987</v>
      </c>
      <c r="G8" s="446" t="s">
        <v>987</v>
      </c>
      <c r="H8" s="446" t="s">
        <v>987</v>
      </c>
      <c r="I8" s="446" t="s">
        <v>987</v>
      </c>
      <c r="J8" s="446" t="s">
        <v>987</v>
      </c>
      <c r="K8" s="446" t="s">
        <v>987</v>
      </c>
      <c r="L8" s="446" t="s">
        <v>987</v>
      </c>
      <c r="M8" s="441"/>
      <c r="N8" s="139"/>
      <c r="O8" s="139"/>
      <c r="P8" s="139"/>
      <c r="Q8" s="139"/>
      <c r="R8" s="139"/>
      <c r="S8" s="139"/>
      <c r="T8" s="139"/>
      <c r="U8" s="139"/>
      <c r="V8" s="139"/>
      <c r="W8" s="139"/>
      <c r="X8" s="139"/>
      <c r="Y8" s="139"/>
      <c r="Z8" s="139"/>
      <c r="AA8" s="139"/>
      <c r="AB8" s="139"/>
      <c r="AC8" s="139"/>
      <c r="AD8" s="139"/>
      <c r="AE8" s="139"/>
      <c r="AF8" s="139"/>
      <c r="AG8" s="139"/>
    </row>
    <row r="9" spans="1:33" s="439" customFormat="1" ht="9" customHeight="1" x14ac:dyDescent="0.2">
      <c r="B9" s="440"/>
      <c r="C9" s="439" t="s">
        <v>3110</v>
      </c>
      <c r="D9" s="439" t="s">
        <v>3109</v>
      </c>
      <c r="E9" s="439" t="s">
        <v>3108</v>
      </c>
      <c r="F9" s="439" t="s">
        <v>3107</v>
      </c>
      <c r="G9" s="444" t="s">
        <v>3103</v>
      </c>
      <c r="H9" s="439" t="s">
        <v>3106</v>
      </c>
      <c r="I9" s="439" t="s">
        <v>3105</v>
      </c>
      <c r="J9" s="439" t="s">
        <v>3104</v>
      </c>
      <c r="K9" s="439" t="s">
        <v>2673</v>
      </c>
      <c r="L9" s="439" t="s">
        <v>3103</v>
      </c>
      <c r="M9" s="440"/>
      <c r="N9" s="139"/>
      <c r="O9" s="139"/>
      <c r="P9" s="139"/>
      <c r="Q9" s="139"/>
      <c r="R9" s="139"/>
      <c r="S9" s="139"/>
      <c r="T9" s="139"/>
      <c r="U9" s="139"/>
      <c r="V9" s="139"/>
      <c r="W9" s="139"/>
      <c r="X9" s="139"/>
      <c r="Y9" s="139"/>
      <c r="Z9" s="139"/>
      <c r="AA9" s="139"/>
      <c r="AB9" s="139"/>
      <c r="AC9" s="139"/>
      <c r="AD9" s="139"/>
      <c r="AE9" s="139"/>
      <c r="AF9" s="139"/>
      <c r="AG9" s="139"/>
    </row>
    <row r="10" spans="1:33" s="436" customFormat="1" ht="27" customHeight="1" x14ac:dyDescent="0.2">
      <c r="A10" s="438"/>
      <c r="B10" s="437"/>
      <c r="C10" s="437" t="s">
        <v>3121</v>
      </c>
      <c r="D10" s="437" t="s">
        <v>3121</v>
      </c>
      <c r="E10" s="437" t="s">
        <v>3121</v>
      </c>
      <c r="F10" s="437" t="s">
        <v>3121</v>
      </c>
      <c r="G10" s="443" t="s">
        <v>3113</v>
      </c>
      <c r="H10" s="437" t="s">
        <v>3120</v>
      </c>
      <c r="I10" s="437" t="s">
        <v>3120</v>
      </c>
      <c r="J10" s="437" t="s">
        <v>3120</v>
      </c>
      <c r="K10" s="437" t="s">
        <v>3120</v>
      </c>
      <c r="L10" s="437" t="s">
        <v>3120</v>
      </c>
      <c r="M10" s="437"/>
      <c r="N10" s="139"/>
      <c r="O10" s="139"/>
      <c r="P10" s="139"/>
      <c r="Q10" s="139"/>
      <c r="R10" s="139"/>
      <c r="S10" s="139"/>
      <c r="T10" s="139"/>
      <c r="U10" s="139"/>
      <c r="V10" s="139"/>
      <c r="W10" s="139"/>
      <c r="X10" s="139"/>
      <c r="Y10" s="139"/>
      <c r="Z10" s="139"/>
      <c r="AA10" s="139"/>
      <c r="AB10" s="139"/>
      <c r="AC10" s="139"/>
      <c r="AD10" s="139"/>
      <c r="AE10" s="139"/>
      <c r="AF10" s="139"/>
      <c r="AG10" s="139"/>
    </row>
    <row r="11" spans="1:33" s="321" customFormat="1" ht="9" customHeight="1" x14ac:dyDescent="0.2">
      <c r="A11" s="442" t="s">
        <v>92</v>
      </c>
      <c r="B11" s="441"/>
      <c r="C11" s="446" t="s">
        <v>987</v>
      </c>
      <c r="D11" s="446" t="s">
        <v>987</v>
      </c>
      <c r="E11" s="446" t="s">
        <v>987</v>
      </c>
      <c r="F11" s="446" t="s">
        <v>987</v>
      </c>
      <c r="G11" s="446" t="s">
        <v>987</v>
      </c>
      <c r="H11" s="446" t="s">
        <v>987</v>
      </c>
      <c r="I11" s="446" t="s">
        <v>987</v>
      </c>
      <c r="J11" s="446" t="s">
        <v>987</v>
      </c>
      <c r="K11" s="446" t="s">
        <v>987</v>
      </c>
      <c r="L11" s="446" t="s">
        <v>987</v>
      </c>
      <c r="M11" s="448"/>
      <c r="N11" s="139"/>
      <c r="O11" s="139"/>
      <c r="P11" s="139"/>
      <c r="Q11" s="139"/>
      <c r="R11" s="139"/>
      <c r="S11" s="139"/>
      <c r="T11" s="139"/>
      <c r="U11" s="139"/>
      <c r="V11" s="139"/>
      <c r="W11" s="139"/>
      <c r="X11" s="139"/>
      <c r="Y11" s="139"/>
      <c r="Z11" s="139"/>
      <c r="AA11" s="139"/>
      <c r="AB11" s="139"/>
      <c r="AC11" s="139"/>
      <c r="AD11" s="139"/>
      <c r="AE11" s="139"/>
      <c r="AF11" s="139"/>
      <c r="AG11" s="139"/>
    </row>
    <row r="12" spans="1:33" s="439" customFormat="1" ht="9" customHeight="1" x14ac:dyDescent="0.2">
      <c r="B12" s="440"/>
      <c r="C12" s="439" t="s">
        <v>3110</v>
      </c>
      <c r="D12" s="439" t="s">
        <v>3109</v>
      </c>
      <c r="E12" s="439" t="s">
        <v>3108</v>
      </c>
      <c r="F12" s="439" t="s">
        <v>3107</v>
      </c>
      <c r="G12" s="444" t="s">
        <v>3103</v>
      </c>
      <c r="H12" s="439" t="s">
        <v>3106</v>
      </c>
      <c r="I12" s="439" t="s">
        <v>3105</v>
      </c>
      <c r="J12" s="439" t="s">
        <v>3104</v>
      </c>
      <c r="K12" s="439" t="s">
        <v>2673</v>
      </c>
      <c r="L12" s="439" t="s">
        <v>3103</v>
      </c>
      <c r="M12" s="440"/>
      <c r="N12" s="139"/>
      <c r="O12" s="139"/>
      <c r="P12" s="139"/>
      <c r="Q12" s="139"/>
      <c r="R12" s="139"/>
      <c r="S12" s="139"/>
      <c r="T12" s="139"/>
      <c r="U12" s="139"/>
      <c r="V12" s="139"/>
      <c r="W12" s="139"/>
      <c r="X12" s="139"/>
      <c r="Y12" s="139"/>
      <c r="Z12" s="139"/>
      <c r="AA12" s="139"/>
      <c r="AB12" s="139"/>
      <c r="AC12" s="139"/>
      <c r="AD12" s="139"/>
      <c r="AE12" s="139"/>
      <c r="AF12" s="139"/>
      <c r="AG12" s="139"/>
    </row>
    <row r="13" spans="1:33" s="436" customFormat="1" ht="27" customHeight="1" x14ac:dyDescent="0.2">
      <c r="A13" s="438"/>
      <c r="B13" s="437"/>
      <c r="C13" s="437" t="s">
        <v>3119</v>
      </c>
      <c r="D13" s="437" t="s">
        <v>3119</v>
      </c>
      <c r="E13" s="437" t="s">
        <v>3119</v>
      </c>
      <c r="F13" s="437" t="s">
        <v>3119</v>
      </c>
      <c r="G13" s="443" t="s">
        <v>3116</v>
      </c>
      <c r="H13" s="437" t="s">
        <v>3118</v>
      </c>
      <c r="I13" s="437" t="s">
        <v>3118</v>
      </c>
      <c r="J13" s="437" t="s">
        <v>3118</v>
      </c>
      <c r="K13" s="437" t="s">
        <v>3118</v>
      </c>
      <c r="L13" s="437" t="s">
        <v>3118</v>
      </c>
      <c r="M13" s="437"/>
      <c r="N13" s="139"/>
      <c r="O13" s="139"/>
      <c r="P13" s="139"/>
      <c r="Q13" s="139"/>
      <c r="R13" s="139"/>
      <c r="S13" s="139"/>
      <c r="T13" s="139"/>
      <c r="U13" s="139"/>
      <c r="V13" s="139"/>
      <c r="W13" s="139"/>
      <c r="X13" s="139"/>
      <c r="Y13" s="139"/>
      <c r="Z13" s="139"/>
      <c r="AA13" s="139"/>
      <c r="AB13" s="139"/>
      <c r="AC13" s="139"/>
      <c r="AD13" s="139"/>
      <c r="AE13" s="139"/>
      <c r="AF13" s="139"/>
      <c r="AG13" s="139"/>
    </row>
    <row r="14" spans="1:33" s="321" customFormat="1" ht="9" customHeight="1" x14ac:dyDescent="0.2">
      <c r="A14" s="442" t="s">
        <v>93</v>
      </c>
      <c r="B14" s="441"/>
      <c r="C14" s="446" t="s">
        <v>987</v>
      </c>
      <c r="D14" s="446" t="s">
        <v>987</v>
      </c>
      <c r="E14" s="446" t="s">
        <v>987</v>
      </c>
      <c r="F14" s="446" t="s">
        <v>987</v>
      </c>
      <c r="G14" s="446" t="s">
        <v>987</v>
      </c>
      <c r="H14" s="446" t="s">
        <v>987</v>
      </c>
      <c r="I14" s="446" t="s">
        <v>987</v>
      </c>
      <c r="J14" s="446" t="s">
        <v>987</v>
      </c>
      <c r="K14" s="446" t="s">
        <v>987</v>
      </c>
      <c r="L14" s="446" t="s">
        <v>987</v>
      </c>
      <c r="M14" s="441"/>
      <c r="N14" s="139"/>
      <c r="O14" s="139"/>
      <c r="P14" s="139"/>
      <c r="Q14" s="139"/>
      <c r="R14" s="139"/>
      <c r="S14" s="139"/>
      <c r="T14" s="139"/>
      <c r="U14" s="139"/>
      <c r="V14" s="139"/>
      <c r="W14" s="139"/>
      <c r="X14" s="139"/>
      <c r="Y14" s="139"/>
      <c r="Z14" s="139"/>
      <c r="AA14" s="139"/>
      <c r="AB14" s="139"/>
      <c r="AC14" s="139"/>
      <c r="AD14" s="139"/>
      <c r="AE14" s="139"/>
      <c r="AF14" s="139"/>
      <c r="AG14" s="139"/>
    </row>
    <row r="15" spans="1:33" s="439" customFormat="1" ht="9" customHeight="1" x14ac:dyDescent="0.2">
      <c r="B15" s="440"/>
      <c r="C15" s="439" t="s">
        <v>3110</v>
      </c>
      <c r="D15" s="439" t="s">
        <v>3109</v>
      </c>
      <c r="E15" s="439" t="s">
        <v>3108</v>
      </c>
      <c r="F15" s="439" t="s">
        <v>3107</v>
      </c>
      <c r="G15" s="444" t="s">
        <v>3103</v>
      </c>
      <c r="H15" s="439" t="s">
        <v>3106</v>
      </c>
      <c r="I15" s="439" t="s">
        <v>3105</v>
      </c>
      <c r="J15" s="439" t="s">
        <v>3104</v>
      </c>
      <c r="K15" s="439" t="s">
        <v>2673</v>
      </c>
      <c r="L15" s="439" t="s">
        <v>3103</v>
      </c>
      <c r="M15" s="440"/>
      <c r="N15" s="139"/>
      <c r="O15" s="139"/>
      <c r="P15" s="139"/>
      <c r="Q15" s="139"/>
      <c r="R15" s="139"/>
      <c r="S15" s="139"/>
      <c r="T15" s="139"/>
      <c r="U15" s="139"/>
      <c r="V15" s="139"/>
      <c r="W15" s="139"/>
      <c r="X15" s="139"/>
      <c r="Y15" s="139"/>
      <c r="Z15" s="139"/>
      <c r="AA15" s="139"/>
      <c r="AB15" s="139"/>
      <c r="AC15" s="139"/>
      <c r="AD15" s="139"/>
      <c r="AE15" s="139"/>
      <c r="AF15" s="139"/>
      <c r="AG15" s="139"/>
    </row>
    <row r="16" spans="1:33" s="436" customFormat="1" ht="27" customHeight="1" x14ac:dyDescent="0.2">
      <c r="A16" s="438"/>
      <c r="B16" s="437"/>
      <c r="C16" s="437" t="s">
        <v>3117</v>
      </c>
      <c r="D16" s="437" t="s">
        <v>3117</v>
      </c>
      <c r="E16" s="437" t="s">
        <v>3117</v>
      </c>
      <c r="F16" s="437" t="s">
        <v>3117</v>
      </c>
      <c r="G16" s="443" t="s">
        <v>3116</v>
      </c>
      <c r="H16" s="437" t="s">
        <v>3115</v>
      </c>
      <c r="I16" s="437" t="s">
        <v>3115</v>
      </c>
      <c r="J16" s="437" t="s">
        <v>3115</v>
      </c>
      <c r="K16" s="437" t="s">
        <v>3115</v>
      </c>
      <c r="L16" s="437" t="s">
        <v>3115</v>
      </c>
      <c r="M16" s="437"/>
      <c r="N16" s="139"/>
      <c r="O16" s="139"/>
      <c r="P16" s="139"/>
      <c r="Q16" s="139"/>
      <c r="R16" s="139"/>
      <c r="S16" s="139"/>
      <c r="T16" s="139"/>
      <c r="U16" s="139"/>
      <c r="V16" s="139"/>
      <c r="W16" s="139"/>
      <c r="X16" s="139"/>
      <c r="Y16" s="139"/>
      <c r="Z16" s="139"/>
      <c r="AA16" s="139"/>
      <c r="AB16" s="139"/>
      <c r="AC16" s="139"/>
      <c r="AD16" s="139"/>
      <c r="AE16" s="139"/>
      <c r="AF16" s="139"/>
      <c r="AG16" s="139"/>
    </row>
    <row r="17" spans="1:33" s="321" customFormat="1" ht="9" customHeight="1" x14ac:dyDescent="0.2">
      <c r="A17" s="442" t="s">
        <v>94</v>
      </c>
      <c r="B17" s="441"/>
      <c r="C17" s="447" t="s">
        <v>2912</v>
      </c>
      <c r="D17" s="447" t="s">
        <v>2912</v>
      </c>
      <c r="E17" s="447" t="s">
        <v>2912</v>
      </c>
      <c r="F17" s="447" t="s">
        <v>2912</v>
      </c>
      <c r="G17" s="446" t="s">
        <v>987</v>
      </c>
      <c r="H17" s="447" t="s">
        <v>2912</v>
      </c>
      <c r="I17" s="447" t="s">
        <v>2912</v>
      </c>
      <c r="J17" s="447" t="s">
        <v>2912</v>
      </c>
      <c r="K17" s="447" t="s">
        <v>2912</v>
      </c>
      <c r="L17" s="447" t="s">
        <v>2912</v>
      </c>
      <c r="M17" s="441"/>
      <c r="N17" s="139"/>
      <c r="O17" s="139"/>
      <c r="P17" s="139"/>
      <c r="Q17" s="139"/>
      <c r="R17" s="139"/>
      <c r="S17" s="139"/>
      <c r="T17" s="139"/>
      <c r="U17" s="139"/>
      <c r="V17" s="139"/>
      <c r="W17" s="139"/>
      <c r="X17" s="139"/>
      <c r="Y17" s="139"/>
      <c r="Z17" s="139"/>
      <c r="AA17" s="139"/>
      <c r="AB17" s="139"/>
      <c r="AC17" s="139"/>
      <c r="AD17" s="139"/>
      <c r="AE17" s="139"/>
      <c r="AF17" s="139"/>
      <c r="AG17" s="139"/>
    </row>
    <row r="18" spans="1:33" s="439" customFormat="1" ht="9" customHeight="1" x14ac:dyDescent="0.2">
      <c r="B18" s="440"/>
      <c r="C18" s="439" t="s">
        <v>3110</v>
      </c>
      <c r="D18" s="439" t="s">
        <v>3109</v>
      </c>
      <c r="E18" s="439" t="s">
        <v>3108</v>
      </c>
      <c r="F18" s="439" t="s">
        <v>3107</v>
      </c>
      <c r="G18" s="444" t="s">
        <v>3103</v>
      </c>
      <c r="H18" s="439" t="s">
        <v>3106</v>
      </c>
      <c r="I18" s="439" t="s">
        <v>3105</v>
      </c>
      <c r="J18" s="439" t="s">
        <v>3104</v>
      </c>
      <c r="K18" s="439" t="s">
        <v>2673</v>
      </c>
      <c r="L18" s="439" t="s">
        <v>3103</v>
      </c>
      <c r="M18" s="440"/>
      <c r="N18" s="139"/>
      <c r="O18" s="139"/>
      <c r="P18" s="139"/>
      <c r="Q18" s="139"/>
      <c r="R18" s="139"/>
      <c r="S18" s="139"/>
      <c r="T18" s="139"/>
      <c r="U18" s="139"/>
      <c r="V18" s="139"/>
      <c r="W18" s="139"/>
      <c r="X18" s="139"/>
      <c r="Y18" s="139"/>
      <c r="Z18" s="139"/>
      <c r="AA18" s="139"/>
      <c r="AB18" s="139"/>
      <c r="AC18" s="139"/>
      <c r="AD18" s="139"/>
      <c r="AE18" s="139"/>
      <c r="AF18" s="139"/>
      <c r="AG18" s="139"/>
    </row>
    <row r="19" spans="1:33" s="436" customFormat="1" ht="27" customHeight="1" x14ac:dyDescent="0.2">
      <c r="A19" s="438"/>
      <c r="B19" s="437"/>
      <c r="C19" s="437" t="s">
        <v>3114</v>
      </c>
      <c r="D19" s="437" t="s">
        <v>3114</v>
      </c>
      <c r="E19" s="437" t="s">
        <v>3114</v>
      </c>
      <c r="F19" s="437" t="s">
        <v>3114</v>
      </c>
      <c r="G19" s="443" t="s">
        <v>3113</v>
      </c>
      <c r="H19" s="437" t="s">
        <v>3112</v>
      </c>
      <c r="I19" s="437" t="s">
        <v>3112</v>
      </c>
      <c r="J19" s="437" t="s">
        <v>3112</v>
      </c>
      <c r="K19" s="437" t="s">
        <v>3112</v>
      </c>
      <c r="L19" s="437" t="s">
        <v>3112</v>
      </c>
      <c r="M19" s="437"/>
      <c r="N19" s="139"/>
      <c r="O19" s="139"/>
      <c r="P19" s="139"/>
      <c r="Q19" s="139"/>
      <c r="R19" s="139"/>
      <c r="S19" s="139"/>
      <c r="T19" s="139"/>
      <c r="U19" s="139"/>
      <c r="V19" s="139"/>
      <c r="W19" s="139"/>
      <c r="X19" s="139"/>
      <c r="Y19" s="139"/>
      <c r="Z19" s="139"/>
      <c r="AA19" s="139"/>
      <c r="AB19" s="139"/>
      <c r="AC19" s="139"/>
      <c r="AD19" s="139"/>
      <c r="AE19" s="139"/>
      <c r="AF19" s="139"/>
      <c r="AG19" s="139"/>
    </row>
    <row r="20" spans="1:33" s="321" customFormat="1" ht="9" customHeight="1" x14ac:dyDescent="0.2">
      <c r="A20" s="442" t="s">
        <v>95</v>
      </c>
      <c r="B20" s="441"/>
      <c r="C20" s="445" t="s">
        <v>883</v>
      </c>
      <c r="D20" s="445" t="s">
        <v>883</v>
      </c>
      <c r="E20" s="445" t="s">
        <v>883</v>
      </c>
      <c r="F20" s="445" t="s">
        <v>883</v>
      </c>
      <c r="G20" s="446" t="s">
        <v>987</v>
      </c>
      <c r="H20" s="445" t="s">
        <v>883</v>
      </c>
      <c r="I20" s="445" t="s">
        <v>883</v>
      </c>
      <c r="J20" s="445" t="s">
        <v>883</v>
      </c>
      <c r="K20" s="445" t="s">
        <v>883</v>
      </c>
      <c r="L20" s="445" t="s">
        <v>883</v>
      </c>
      <c r="M20" s="441"/>
      <c r="N20" s="139"/>
      <c r="O20" s="139"/>
      <c r="P20" s="139"/>
      <c r="Q20" s="139"/>
      <c r="R20" s="139"/>
      <c r="S20" s="139"/>
      <c r="T20" s="139"/>
      <c r="U20" s="139"/>
      <c r="V20" s="139"/>
      <c r="W20" s="139"/>
      <c r="X20" s="139"/>
      <c r="Y20" s="139"/>
      <c r="Z20" s="139"/>
      <c r="AA20" s="139"/>
      <c r="AB20" s="139"/>
      <c r="AC20" s="139"/>
      <c r="AD20" s="139"/>
      <c r="AE20" s="139"/>
      <c r="AF20" s="139"/>
      <c r="AG20" s="139"/>
    </row>
    <row r="21" spans="1:33" s="439" customFormat="1" ht="9" customHeight="1" x14ac:dyDescent="0.2">
      <c r="B21" s="440"/>
      <c r="C21" s="439" t="s">
        <v>3110</v>
      </c>
      <c r="D21" s="439" t="s">
        <v>3109</v>
      </c>
      <c r="E21" s="439" t="s">
        <v>3108</v>
      </c>
      <c r="F21" s="439" t="s">
        <v>3107</v>
      </c>
      <c r="G21" s="444" t="s">
        <v>3103</v>
      </c>
      <c r="H21" s="439" t="s">
        <v>3106</v>
      </c>
      <c r="I21" s="439" t="s">
        <v>3105</v>
      </c>
      <c r="J21" s="439" t="s">
        <v>3104</v>
      </c>
      <c r="K21" s="439" t="s">
        <v>2673</v>
      </c>
      <c r="L21" s="439" t="s">
        <v>3103</v>
      </c>
      <c r="M21" s="440"/>
      <c r="N21" s="139"/>
      <c r="O21" s="139"/>
      <c r="P21" s="139"/>
      <c r="Q21" s="139"/>
      <c r="R21" s="139"/>
      <c r="S21" s="139"/>
      <c r="T21" s="139"/>
      <c r="U21" s="139"/>
      <c r="V21" s="139"/>
      <c r="W21" s="139"/>
      <c r="X21" s="139"/>
      <c r="Y21" s="139"/>
      <c r="Z21" s="139"/>
      <c r="AA21" s="139"/>
      <c r="AB21" s="139"/>
      <c r="AC21" s="139"/>
      <c r="AD21" s="139"/>
      <c r="AE21" s="139"/>
      <c r="AF21" s="139"/>
      <c r="AG21" s="139"/>
    </row>
    <row r="22" spans="1:33" s="436" customFormat="1" ht="27" customHeight="1" x14ac:dyDescent="0.2">
      <c r="A22" s="438"/>
      <c r="B22" s="437"/>
      <c r="C22" s="437" t="s">
        <v>54</v>
      </c>
      <c r="D22" s="437" t="s">
        <v>54</v>
      </c>
      <c r="E22" s="437" t="s">
        <v>54</v>
      </c>
      <c r="F22" s="437" t="s">
        <v>54</v>
      </c>
      <c r="G22" s="443" t="s">
        <v>3111</v>
      </c>
      <c r="H22" s="437" t="s">
        <v>54</v>
      </c>
      <c r="I22" s="437" t="s">
        <v>54</v>
      </c>
      <c r="J22" s="437" t="s">
        <v>54</v>
      </c>
      <c r="K22" s="437" t="s">
        <v>54</v>
      </c>
      <c r="L22" s="437" t="s">
        <v>54</v>
      </c>
      <c r="M22" s="437"/>
      <c r="N22" s="139"/>
      <c r="O22" s="139"/>
      <c r="P22" s="139"/>
      <c r="Q22" s="139"/>
      <c r="R22" s="139"/>
      <c r="S22" s="139"/>
      <c r="T22" s="139"/>
      <c r="U22" s="139"/>
      <c r="V22" s="139"/>
      <c r="W22" s="139"/>
      <c r="X22" s="139"/>
      <c r="Y22" s="139"/>
      <c r="Z22" s="139"/>
      <c r="AA22" s="139"/>
      <c r="AB22" s="139"/>
      <c r="AC22" s="139"/>
      <c r="AD22" s="139"/>
      <c r="AE22" s="139"/>
      <c r="AF22" s="139"/>
      <c r="AG22" s="139"/>
    </row>
    <row r="23" spans="1:33" s="321" customFormat="1" ht="9" customHeight="1" x14ac:dyDescent="0.2">
      <c r="A23" s="442" t="s">
        <v>96</v>
      </c>
      <c r="B23" s="441"/>
      <c r="C23" s="441"/>
      <c r="D23" s="441"/>
      <c r="E23" s="441"/>
      <c r="F23" s="441"/>
      <c r="G23" s="441"/>
      <c r="H23" s="441"/>
      <c r="I23" s="441"/>
      <c r="J23" s="441"/>
      <c r="K23" s="441"/>
      <c r="L23" s="441"/>
      <c r="M23" s="441"/>
      <c r="N23" s="139"/>
      <c r="O23" s="139"/>
      <c r="P23" s="139"/>
      <c r="Q23" s="139"/>
      <c r="R23" s="139"/>
      <c r="S23" s="139"/>
      <c r="T23" s="139"/>
      <c r="U23" s="139"/>
      <c r="V23" s="139"/>
      <c r="W23" s="139"/>
      <c r="X23" s="139"/>
      <c r="Y23" s="139"/>
      <c r="Z23" s="139"/>
      <c r="AA23" s="139"/>
      <c r="AB23" s="139"/>
      <c r="AC23" s="139"/>
      <c r="AD23" s="139"/>
      <c r="AE23" s="139"/>
      <c r="AF23" s="139"/>
      <c r="AG23" s="139"/>
    </row>
    <row r="24" spans="1:33" s="439" customFormat="1" ht="9" customHeight="1" x14ac:dyDescent="0.2">
      <c r="B24" s="440"/>
      <c r="C24" s="440"/>
      <c r="D24" s="440"/>
      <c r="E24" s="440"/>
      <c r="F24" s="440"/>
      <c r="G24" s="440"/>
      <c r="H24" s="440"/>
      <c r="I24" s="440"/>
      <c r="J24" s="440"/>
      <c r="K24" s="440"/>
      <c r="L24" s="440"/>
      <c r="M24" s="440"/>
      <c r="N24" s="139"/>
      <c r="O24" s="139"/>
      <c r="P24" s="139"/>
      <c r="Q24" s="139"/>
      <c r="R24" s="139"/>
      <c r="S24" s="139"/>
      <c r="T24" s="139"/>
      <c r="U24" s="139"/>
      <c r="V24" s="139"/>
      <c r="W24" s="139"/>
      <c r="X24" s="139"/>
      <c r="Y24" s="139"/>
      <c r="Z24" s="139"/>
      <c r="AA24" s="139"/>
      <c r="AB24" s="139"/>
      <c r="AC24" s="139"/>
      <c r="AD24" s="139"/>
      <c r="AE24" s="139"/>
      <c r="AF24" s="139"/>
      <c r="AG24" s="139"/>
    </row>
    <row r="25" spans="1:33" s="436" customFormat="1" ht="11.25" customHeight="1" x14ac:dyDescent="0.2">
      <c r="A25" s="438"/>
      <c r="B25" s="437"/>
      <c r="C25" s="437"/>
      <c r="D25" s="437"/>
      <c r="E25" s="437"/>
      <c r="F25" s="437"/>
      <c r="G25" s="437"/>
      <c r="H25" s="437"/>
      <c r="I25" s="437"/>
      <c r="J25" s="437"/>
      <c r="K25" s="437"/>
      <c r="L25" s="437"/>
      <c r="M25" s="437"/>
      <c r="N25" s="139"/>
      <c r="O25" s="139"/>
      <c r="P25" s="139"/>
      <c r="Q25" s="139"/>
      <c r="R25" s="139"/>
      <c r="S25" s="139"/>
      <c r="T25" s="139"/>
      <c r="U25" s="139"/>
      <c r="V25" s="139"/>
      <c r="W25" s="139"/>
      <c r="X25" s="139"/>
      <c r="Y25" s="139"/>
      <c r="Z25" s="139"/>
      <c r="AA25" s="139"/>
      <c r="AB25" s="139"/>
      <c r="AC25" s="139"/>
      <c r="AD25" s="139"/>
      <c r="AE25" s="139"/>
      <c r="AF25" s="139"/>
      <c r="AG25" s="139"/>
    </row>
    <row r="26" spans="1:33" s="122" customFormat="1" ht="13.5" thickBot="1" x14ac:dyDescent="0.25">
      <c r="A26" s="136"/>
      <c r="B26" s="338"/>
      <c r="C26" s="339">
        <v>1</v>
      </c>
      <c r="D26" s="339">
        <v>2</v>
      </c>
      <c r="E26" s="339">
        <v>3</v>
      </c>
      <c r="F26" s="339">
        <v>4</v>
      </c>
      <c r="G26" s="339">
        <v>9</v>
      </c>
      <c r="H26" s="339">
        <v>5</v>
      </c>
      <c r="I26" s="339">
        <v>6</v>
      </c>
      <c r="J26" s="339">
        <v>7</v>
      </c>
      <c r="K26" s="339">
        <v>8</v>
      </c>
      <c r="L26" s="339">
        <v>9</v>
      </c>
      <c r="M26" s="339"/>
      <c r="N26" s="340"/>
      <c r="O26" s="341"/>
      <c r="P26" s="341"/>
      <c r="Q26" s="341"/>
      <c r="R26" s="341"/>
      <c r="S26" s="341"/>
      <c r="T26" s="341"/>
      <c r="U26" s="341"/>
      <c r="V26" s="341"/>
      <c r="W26" s="341"/>
      <c r="X26" s="341"/>
      <c r="Y26" s="341"/>
      <c r="Z26" s="341"/>
    </row>
    <row r="27" spans="1:33" s="122" customFormat="1" ht="15" thickBot="1" x14ac:dyDescent="0.25">
      <c r="A27" s="136"/>
      <c r="B27" s="338"/>
      <c r="C27" s="338"/>
      <c r="D27" s="338"/>
      <c r="E27" s="338"/>
      <c r="F27" s="338"/>
      <c r="G27" s="338"/>
      <c r="H27" s="338"/>
      <c r="I27" s="338"/>
      <c r="J27" s="338"/>
      <c r="K27" s="338"/>
      <c r="L27" s="338"/>
      <c r="M27" s="338"/>
      <c r="N27" s="340"/>
      <c r="O27" s="140" t="s">
        <v>3110</v>
      </c>
      <c r="P27" s="141" t="s">
        <v>1670</v>
      </c>
      <c r="Q27" s="142"/>
      <c r="R27" s="143"/>
      <c r="S27" s="143"/>
      <c r="T27" s="144"/>
      <c r="U27" s="144"/>
      <c r="V27" s="144"/>
      <c r="W27" s="144"/>
      <c r="X27" s="140" t="str">
        <f>O27</f>
        <v>MIDV_PA.228</v>
      </c>
      <c r="Y27" s="145"/>
      <c r="Z27" s="144"/>
      <c r="AC27" s="452">
        <f>SUM(X34,X49,X64,X79,X94,X109,X124,X138,X152)</f>
        <v>16.200000000000003</v>
      </c>
    </row>
    <row r="28" spans="1:33" s="122" customFormat="1" ht="15.75" thickBot="1" x14ac:dyDescent="0.3">
      <c r="A28" s="136"/>
      <c r="B28" s="338"/>
      <c r="C28" s="338"/>
      <c r="D28" s="338"/>
      <c r="E28" s="338"/>
      <c r="F28" s="338"/>
      <c r="G28" s="338"/>
      <c r="H28" s="338"/>
      <c r="I28" s="338"/>
      <c r="J28" s="338"/>
      <c r="K28" s="338"/>
      <c r="L28" s="338"/>
      <c r="M28" s="338"/>
      <c r="N28" s="340"/>
      <c r="O28" s="137">
        <v>1</v>
      </c>
      <c r="P28" s="146" t="s">
        <v>289</v>
      </c>
      <c r="Q28" s="147">
        <v>25</v>
      </c>
      <c r="R28" s="146" t="s">
        <v>283</v>
      </c>
      <c r="S28" s="148" t="s">
        <v>346</v>
      </c>
      <c r="T28" s="149"/>
      <c r="U28" s="149"/>
      <c r="V28" s="149"/>
      <c r="W28" s="150"/>
      <c r="X28" s="137"/>
      <c r="Y28" s="151"/>
      <c r="Z28" s="149"/>
    </row>
    <row r="29" spans="1:33" s="122" customFormat="1" ht="16.5" thickTop="1" thickBot="1" x14ac:dyDescent="0.25">
      <c r="A29" s="136"/>
      <c r="B29" s="338"/>
      <c r="C29" s="338"/>
      <c r="D29" s="338"/>
      <c r="E29" s="338"/>
      <c r="F29" s="338"/>
      <c r="G29" s="338"/>
      <c r="H29" s="338"/>
      <c r="I29" s="338"/>
      <c r="J29" s="338"/>
      <c r="K29" s="338"/>
      <c r="L29" s="338"/>
      <c r="M29" s="338"/>
      <c r="N29" s="340"/>
      <c r="O29" s="152"/>
      <c r="P29" s="146" t="s">
        <v>294</v>
      </c>
      <c r="Q29" s="153">
        <v>5</v>
      </c>
      <c r="R29" s="146" t="s">
        <v>283</v>
      </c>
      <c r="S29" s="149"/>
      <c r="T29" s="149"/>
      <c r="U29" s="154"/>
      <c r="V29" s="154"/>
      <c r="W29" s="155" t="str">
        <f>P35</f>
        <v>MIDV_PA.228</v>
      </c>
      <c r="X29" s="149"/>
      <c r="Y29" s="149"/>
      <c r="Z29" s="149"/>
    </row>
    <row r="30" spans="1:33" ht="14.25" thickTop="1" thickBot="1" x14ac:dyDescent="0.25">
      <c r="O30" s="152"/>
      <c r="P30" s="149"/>
      <c r="Q30" s="149"/>
      <c r="R30" s="149"/>
      <c r="S30" s="149"/>
      <c r="T30" s="149"/>
      <c r="U30" s="154"/>
      <c r="V30" s="156"/>
      <c r="W30" s="156"/>
      <c r="X30" s="157" t="s">
        <v>10</v>
      </c>
      <c r="Y30" s="156"/>
      <c r="Z30" s="156"/>
    </row>
    <row r="31" spans="1:33" ht="14.25" thickTop="1" thickBot="1" x14ac:dyDescent="0.25">
      <c r="O31" s="152"/>
      <c r="P31" s="149"/>
      <c r="Q31" s="149"/>
      <c r="R31" s="149"/>
      <c r="S31" s="149"/>
      <c r="T31" s="149"/>
      <c r="U31" s="156"/>
      <c r="V31" s="156"/>
      <c r="W31" s="158"/>
      <c r="X31" s="345">
        <f>COUNTIF(B:M,O27)*1.08</f>
        <v>6.48</v>
      </c>
      <c r="Y31" s="149"/>
      <c r="Z31" s="149"/>
    </row>
    <row r="32" spans="1:33" ht="24" thickTop="1" thickBot="1" x14ac:dyDescent="0.25">
      <c r="O32" s="152"/>
      <c r="P32" s="149"/>
      <c r="Q32" s="508" t="s">
        <v>290</v>
      </c>
      <c r="R32" s="509"/>
      <c r="S32" s="508" t="s">
        <v>286</v>
      </c>
      <c r="T32" s="509"/>
      <c r="U32" s="508" t="s">
        <v>291</v>
      </c>
      <c r="V32" s="509"/>
      <c r="W32" s="159" t="s">
        <v>292</v>
      </c>
      <c r="X32" s="160" t="s">
        <v>293</v>
      </c>
      <c r="Y32" s="510" t="s">
        <v>181</v>
      </c>
      <c r="Z32" s="511"/>
    </row>
    <row r="33" spans="1:26" ht="16.5" thickTop="1" thickBot="1" x14ac:dyDescent="0.3">
      <c r="O33" s="152"/>
      <c r="P33" s="148" t="s">
        <v>67</v>
      </c>
      <c r="Q33" s="161">
        <v>2</v>
      </c>
      <c r="R33" s="162" t="s">
        <v>58</v>
      </c>
      <c r="S33" s="161">
        <v>1</v>
      </c>
      <c r="T33" s="162" t="s">
        <v>58</v>
      </c>
      <c r="U33" s="163">
        <f>S33*Q28</f>
        <v>25</v>
      </c>
      <c r="V33" s="164" t="s">
        <v>63</v>
      </c>
      <c r="W33" s="165">
        <f>U33/Q33</f>
        <v>12.5</v>
      </c>
      <c r="X33" s="166">
        <f>X31*W33</f>
        <v>81</v>
      </c>
      <c r="Y33" s="167">
        <f>U33*X31</f>
        <v>162</v>
      </c>
      <c r="Z33" s="164" t="s">
        <v>63</v>
      </c>
    </row>
    <row r="34" spans="1:26" ht="16.5" thickTop="1" thickBot="1" x14ac:dyDescent="0.3">
      <c r="O34" s="152"/>
      <c r="P34" s="168" t="s">
        <v>68</v>
      </c>
      <c r="Q34" s="161">
        <v>100</v>
      </c>
      <c r="R34" s="162" t="s">
        <v>58</v>
      </c>
      <c r="S34" s="161">
        <v>1</v>
      </c>
      <c r="T34" s="162" t="s">
        <v>58</v>
      </c>
      <c r="U34" s="169">
        <f>S34*Q28</f>
        <v>25</v>
      </c>
      <c r="V34" s="170" t="s">
        <v>63</v>
      </c>
      <c r="W34" s="171">
        <f>U34/Q34</f>
        <v>0.25</v>
      </c>
      <c r="X34" s="166">
        <f>X31*W34</f>
        <v>1.62</v>
      </c>
      <c r="Y34" s="172">
        <f>U34*X31</f>
        <v>162</v>
      </c>
      <c r="Z34" s="170" t="s">
        <v>63</v>
      </c>
    </row>
    <row r="35" spans="1:26" ht="17.25" thickTop="1" thickBot="1" x14ac:dyDescent="0.3">
      <c r="O35" s="173">
        <v>228</v>
      </c>
      <c r="P35" s="174" t="s">
        <v>3110</v>
      </c>
      <c r="Q35" s="153">
        <v>10</v>
      </c>
      <c r="R35" s="175" t="s">
        <v>63</v>
      </c>
      <c r="S35" s="161">
        <v>1</v>
      </c>
      <c r="T35" s="162" t="s">
        <v>58</v>
      </c>
      <c r="U35" s="169">
        <f>S35*Q28</f>
        <v>25</v>
      </c>
      <c r="V35" s="170" t="s">
        <v>63</v>
      </c>
      <c r="W35" s="171">
        <f>U35/Q35</f>
        <v>2.5</v>
      </c>
      <c r="X35" s="166">
        <f>X31*W35</f>
        <v>16.200000000000003</v>
      </c>
      <c r="Y35" s="172">
        <f>U35*X31</f>
        <v>162</v>
      </c>
      <c r="Z35" s="170" t="s">
        <v>63</v>
      </c>
    </row>
    <row r="36" spans="1:26" ht="16.5" thickTop="1" thickBot="1" x14ac:dyDescent="0.3">
      <c r="O36" s="176"/>
      <c r="P36" s="177"/>
      <c r="Q36" s="161">
        <v>12.5</v>
      </c>
      <c r="R36" s="162" t="s">
        <v>58</v>
      </c>
      <c r="S36" s="161">
        <v>0</v>
      </c>
      <c r="T36" s="162" t="s">
        <v>58</v>
      </c>
      <c r="U36" s="178">
        <f>S36*Q28</f>
        <v>0</v>
      </c>
      <c r="V36" s="179" t="s">
        <v>63</v>
      </c>
      <c r="W36" s="180">
        <f>U36/Q36</f>
        <v>0</v>
      </c>
      <c r="X36" s="166">
        <f>X31*W36</f>
        <v>0</v>
      </c>
      <c r="Y36" s="181">
        <f>U36*X31</f>
        <v>0</v>
      </c>
      <c r="Z36" s="179" t="s">
        <v>63</v>
      </c>
    </row>
    <row r="37" spans="1:26" ht="16.5" thickTop="1" x14ac:dyDescent="0.3">
      <c r="O37" s="152"/>
      <c r="P37" s="168" t="s">
        <v>591</v>
      </c>
      <c r="Q37" s="149"/>
      <c r="R37" s="156"/>
      <c r="S37" s="149"/>
      <c r="T37" s="156"/>
      <c r="U37" s="165"/>
      <c r="V37" s="182"/>
      <c r="W37" s="180">
        <f>Q28-SUM(W33:W36,Q29)</f>
        <v>4.75</v>
      </c>
      <c r="X37" s="183">
        <f>X31*W37</f>
        <v>30.78</v>
      </c>
      <c r="Y37" s="149"/>
      <c r="Z37" s="149"/>
    </row>
    <row r="38" spans="1:26" ht="4.5" customHeight="1" x14ac:dyDescent="0.2">
      <c r="O38" s="152"/>
      <c r="P38" s="149"/>
      <c r="Q38" s="149"/>
      <c r="R38" s="149"/>
      <c r="S38" s="149"/>
      <c r="T38" s="149"/>
      <c r="U38" s="165"/>
      <c r="V38" s="165"/>
      <c r="W38" s="165"/>
      <c r="X38" s="165"/>
      <c r="Y38" s="149"/>
      <c r="Z38" s="149"/>
    </row>
    <row r="39" spans="1:26" ht="18.75" customHeight="1" x14ac:dyDescent="0.2">
      <c r="O39" s="152"/>
      <c r="P39" s="184" t="s">
        <v>57</v>
      </c>
      <c r="Q39" s="185"/>
      <c r="R39" s="185"/>
      <c r="S39" s="185"/>
      <c r="T39" s="185"/>
      <c r="U39" s="185"/>
      <c r="V39" s="185"/>
      <c r="W39" s="184">
        <f>SUM(W33:W37)</f>
        <v>20</v>
      </c>
      <c r="X39" s="184">
        <f>SUM(X33:X37)</f>
        <v>129.60000000000002</v>
      </c>
      <c r="Y39" s="186"/>
      <c r="Z39" s="186"/>
    </row>
    <row r="40" spans="1:26" ht="18.75" customHeight="1" x14ac:dyDescent="0.2">
      <c r="O40" s="152"/>
      <c r="P40" s="152"/>
      <c r="Q40" s="152"/>
      <c r="R40" s="152"/>
      <c r="S40" s="152"/>
      <c r="T40" s="152"/>
      <c r="U40" s="152"/>
      <c r="V40" s="152"/>
      <c r="W40" s="152"/>
      <c r="X40" s="152"/>
      <c r="Y40" s="152"/>
      <c r="Z40" s="152"/>
    </row>
    <row r="41" spans="1:26" ht="18.75" customHeight="1" thickBot="1" x14ac:dyDescent="0.25"/>
    <row r="42" spans="1:26" s="122" customFormat="1" ht="15" thickBot="1" x14ac:dyDescent="0.25">
      <c r="A42" s="136"/>
      <c r="B42" s="338"/>
      <c r="C42" s="338"/>
      <c r="D42" s="338"/>
      <c r="E42" s="338"/>
      <c r="F42" s="338"/>
      <c r="G42" s="338"/>
      <c r="H42" s="338"/>
      <c r="I42" s="338"/>
      <c r="J42" s="338"/>
      <c r="K42" s="338"/>
      <c r="L42" s="338"/>
      <c r="M42" s="338"/>
      <c r="N42" s="340"/>
      <c r="O42" s="140" t="s">
        <v>3109</v>
      </c>
      <c r="P42" s="141" t="s">
        <v>1670</v>
      </c>
      <c r="Q42" s="142"/>
      <c r="R42" s="143"/>
      <c r="S42" s="143"/>
      <c r="T42" s="144"/>
      <c r="U42" s="144"/>
      <c r="V42" s="144"/>
      <c r="W42" s="144"/>
      <c r="X42" s="140" t="str">
        <f>O42</f>
        <v>MIDVNS4.231</v>
      </c>
      <c r="Y42" s="145"/>
      <c r="Z42" s="144"/>
    </row>
    <row r="43" spans="1:26" ht="15.75" thickBot="1" x14ac:dyDescent="0.3">
      <c r="O43" s="137">
        <v>2</v>
      </c>
      <c r="P43" s="146" t="s">
        <v>289</v>
      </c>
      <c r="Q43" s="147">
        <v>25</v>
      </c>
      <c r="R43" s="146" t="s">
        <v>283</v>
      </c>
      <c r="S43" s="148" t="s">
        <v>346</v>
      </c>
      <c r="T43" s="149"/>
      <c r="U43" s="149"/>
      <c r="V43" s="149"/>
      <c r="W43" s="150"/>
      <c r="X43" s="137"/>
      <c r="Y43" s="151"/>
      <c r="Z43" s="149"/>
    </row>
    <row r="44" spans="1:26" s="122" customFormat="1" ht="16.5" thickTop="1" thickBot="1" x14ac:dyDescent="0.25">
      <c r="A44" s="136"/>
      <c r="B44" s="338"/>
      <c r="C44" s="338"/>
      <c r="D44" s="338"/>
      <c r="E44" s="338"/>
      <c r="F44" s="338"/>
      <c r="G44" s="338"/>
      <c r="H44" s="338"/>
      <c r="I44" s="338"/>
      <c r="J44" s="338"/>
      <c r="K44" s="338"/>
      <c r="L44" s="338"/>
      <c r="M44" s="338"/>
      <c r="N44" s="340"/>
      <c r="O44" s="152"/>
      <c r="P44" s="146" t="s">
        <v>294</v>
      </c>
      <c r="Q44" s="153">
        <v>5</v>
      </c>
      <c r="R44" s="146" t="s">
        <v>283</v>
      </c>
      <c r="S44" s="149"/>
      <c r="T44" s="149"/>
      <c r="U44" s="154"/>
      <c r="V44" s="154"/>
      <c r="W44" s="155" t="str">
        <f>P50</f>
        <v>MIDVNS4.231</v>
      </c>
      <c r="X44" s="149"/>
      <c r="Y44" s="149"/>
      <c r="Z44" s="149"/>
    </row>
    <row r="45" spans="1:26" s="122" customFormat="1" ht="14.25" thickTop="1" thickBot="1" x14ac:dyDescent="0.25">
      <c r="A45" s="136"/>
      <c r="B45" s="338"/>
      <c r="C45" s="338"/>
      <c r="D45" s="338"/>
      <c r="E45" s="338"/>
      <c r="F45" s="338"/>
      <c r="G45" s="338"/>
      <c r="H45" s="338"/>
      <c r="I45" s="338"/>
      <c r="J45" s="338"/>
      <c r="K45" s="338"/>
      <c r="L45" s="338"/>
      <c r="M45" s="338"/>
      <c r="N45" s="340"/>
      <c r="O45" s="152"/>
      <c r="P45" s="149"/>
      <c r="Q45" s="149"/>
      <c r="R45" s="149"/>
      <c r="S45" s="149"/>
      <c r="T45" s="149"/>
      <c r="U45" s="154"/>
      <c r="V45" s="156"/>
      <c r="W45" s="156"/>
      <c r="X45" s="157" t="s">
        <v>10</v>
      </c>
      <c r="Y45" s="156"/>
      <c r="Z45" s="156"/>
    </row>
    <row r="46" spans="1:26" s="122" customFormat="1" ht="14.25" thickTop="1" thickBot="1" x14ac:dyDescent="0.25">
      <c r="A46" s="136"/>
      <c r="B46" s="338"/>
      <c r="C46" s="338"/>
      <c r="D46" s="338"/>
      <c r="E46" s="338"/>
      <c r="F46" s="338"/>
      <c r="G46" s="338"/>
      <c r="H46" s="338"/>
      <c r="I46" s="338"/>
      <c r="J46" s="338"/>
      <c r="K46" s="338"/>
      <c r="L46" s="338"/>
      <c r="M46" s="338"/>
      <c r="N46" s="340"/>
      <c r="O46" s="152"/>
      <c r="P46" s="149"/>
      <c r="Q46" s="149"/>
      <c r="R46" s="149"/>
      <c r="S46" s="149"/>
      <c r="T46" s="149"/>
      <c r="U46" s="156"/>
      <c r="V46" s="156"/>
      <c r="W46" s="158"/>
      <c r="X46" s="345">
        <f>COUNTIF(B:M,O42)*1.08</f>
        <v>6.48</v>
      </c>
      <c r="Y46" s="149"/>
      <c r="Z46" s="149"/>
    </row>
    <row r="47" spans="1:26" s="122" customFormat="1" ht="24" customHeight="1" thickTop="1" thickBot="1" x14ac:dyDescent="0.25">
      <c r="A47" s="136"/>
      <c r="B47" s="338"/>
      <c r="C47" s="338"/>
      <c r="D47" s="338"/>
      <c r="E47" s="338"/>
      <c r="F47" s="338"/>
      <c r="G47" s="338"/>
      <c r="H47" s="338"/>
      <c r="I47" s="338"/>
      <c r="J47" s="338"/>
      <c r="K47" s="338"/>
      <c r="L47" s="338"/>
      <c r="M47" s="338"/>
      <c r="N47" s="340"/>
      <c r="O47" s="152"/>
      <c r="P47" s="149"/>
      <c r="Q47" s="508" t="s">
        <v>290</v>
      </c>
      <c r="R47" s="509"/>
      <c r="S47" s="508" t="s">
        <v>286</v>
      </c>
      <c r="T47" s="509"/>
      <c r="U47" s="508" t="s">
        <v>291</v>
      </c>
      <c r="V47" s="509"/>
      <c r="W47" s="159" t="s">
        <v>292</v>
      </c>
      <c r="X47" s="160" t="s">
        <v>293</v>
      </c>
      <c r="Y47" s="510" t="s">
        <v>181</v>
      </c>
      <c r="Z47" s="511"/>
    </row>
    <row r="48" spans="1:26" s="122" customFormat="1" ht="16.5" thickTop="1" thickBot="1" x14ac:dyDescent="0.3">
      <c r="A48" s="136"/>
      <c r="B48" s="338"/>
      <c r="C48" s="338"/>
      <c r="D48" s="338"/>
      <c r="E48" s="338"/>
      <c r="F48" s="338"/>
      <c r="G48" s="338"/>
      <c r="H48" s="338"/>
      <c r="I48" s="338"/>
      <c r="J48" s="338"/>
      <c r="K48" s="338"/>
      <c r="L48" s="338"/>
      <c r="M48" s="338"/>
      <c r="N48" s="340"/>
      <c r="O48" s="152"/>
      <c r="P48" s="148" t="s">
        <v>67</v>
      </c>
      <c r="Q48" s="161">
        <v>2</v>
      </c>
      <c r="R48" s="162" t="s">
        <v>58</v>
      </c>
      <c r="S48" s="161">
        <v>1</v>
      </c>
      <c r="T48" s="162" t="s">
        <v>58</v>
      </c>
      <c r="U48" s="163">
        <f>S48*Q43</f>
        <v>25</v>
      </c>
      <c r="V48" s="164" t="s">
        <v>63</v>
      </c>
      <c r="W48" s="165">
        <f>U48/Q48</f>
        <v>12.5</v>
      </c>
      <c r="X48" s="166">
        <f>X46*W48</f>
        <v>81</v>
      </c>
      <c r="Y48" s="167">
        <f>U48*X46</f>
        <v>162</v>
      </c>
      <c r="Z48" s="164" t="s">
        <v>63</v>
      </c>
    </row>
    <row r="49" spans="1:26" s="122" customFormat="1" ht="16.5" thickTop="1" thickBot="1" x14ac:dyDescent="0.3">
      <c r="A49" s="136"/>
      <c r="B49" s="338"/>
      <c r="C49" s="338"/>
      <c r="D49" s="338"/>
      <c r="E49" s="338"/>
      <c r="F49" s="338"/>
      <c r="G49" s="338"/>
      <c r="H49" s="338"/>
      <c r="I49" s="338"/>
      <c r="J49" s="338"/>
      <c r="K49" s="338"/>
      <c r="L49" s="338"/>
      <c r="M49" s="338"/>
      <c r="N49" s="340"/>
      <c r="O49" s="152"/>
      <c r="P49" s="168" t="s">
        <v>68</v>
      </c>
      <c r="Q49" s="161">
        <v>100</v>
      </c>
      <c r="R49" s="162" t="s">
        <v>58</v>
      </c>
      <c r="S49" s="161">
        <v>1</v>
      </c>
      <c r="T49" s="162" t="s">
        <v>58</v>
      </c>
      <c r="U49" s="169">
        <f>S49*Q43</f>
        <v>25</v>
      </c>
      <c r="V49" s="170" t="s">
        <v>63</v>
      </c>
      <c r="W49" s="171">
        <f>U49/Q49</f>
        <v>0.25</v>
      </c>
      <c r="X49" s="166">
        <f>X46*W49</f>
        <v>1.62</v>
      </c>
      <c r="Y49" s="172">
        <f>U49*X46</f>
        <v>162</v>
      </c>
      <c r="Z49" s="170" t="s">
        <v>63</v>
      </c>
    </row>
    <row r="50" spans="1:26" s="122" customFormat="1" ht="17.25" thickTop="1" thickBot="1" x14ac:dyDescent="0.3">
      <c r="A50" s="136"/>
      <c r="B50" s="338"/>
      <c r="C50" s="338"/>
      <c r="D50" s="338"/>
      <c r="E50" s="338"/>
      <c r="F50" s="338"/>
      <c r="G50" s="338"/>
      <c r="H50" s="338"/>
      <c r="I50" s="338"/>
      <c r="J50" s="338"/>
      <c r="K50" s="338"/>
      <c r="L50" s="338"/>
      <c r="M50" s="338"/>
      <c r="N50" s="340"/>
      <c r="O50" s="173">
        <v>231</v>
      </c>
      <c r="P50" s="174" t="s">
        <v>3109</v>
      </c>
      <c r="Q50" s="153">
        <v>10</v>
      </c>
      <c r="R50" s="175" t="s">
        <v>63</v>
      </c>
      <c r="S50" s="161">
        <v>1</v>
      </c>
      <c r="T50" s="162" t="s">
        <v>58</v>
      </c>
      <c r="U50" s="169">
        <f>S50*Q43</f>
        <v>25</v>
      </c>
      <c r="V50" s="170" t="s">
        <v>63</v>
      </c>
      <c r="W50" s="171">
        <f>U50/Q50</f>
        <v>2.5</v>
      </c>
      <c r="X50" s="166">
        <f>X46*W50</f>
        <v>16.200000000000003</v>
      </c>
      <c r="Y50" s="172">
        <f>U50*X46</f>
        <v>162</v>
      </c>
      <c r="Z50" s="170" t="s">
        <v>63</v>
      </c>
    </row>
    <row r="51" spans="1:26" s="122" customFormat="1" ht="16.5" thickTop="1" thickBot="1" x14ac:dyDescent="0.3">
      <c r="A51" s="136"/>
      <c r="B51" s="338"/>
      <c r="C51" s="338"/>
      <c r="D51" s="338"/>
      <c r="E51" s="338"/>
      <c r="F51" s="338"/>
      <c r="G51" s="338"/>
      <c r="H51" s="338"/>
      <c r="I51" s="338"/>
      <c r="J51" s="338"/>
      <c r="K51" s="338"/>
      <c r="L51" s="338"/>
      <c r="M51" s="338"/>
      <c r="N51" s="340"/>
      <c r="O51" s="176"/>
      <c r="P51" s="177"/>
      <c r="Q51" s="161">
        <v>12.5</v>
      </c>
      <c r="R51" s="162" t="s">
        <v>58</v>
      </c>
      <c r="S51" s="161">
        <v>0</v>
      </c>
      <c r="T51" s="162" t="s">
        <v>58</v>
      </c>
      <c r="U51" s="178">
        <f>S51*Q43</f>
        <v>0</v>
      </c>
      <c r="V51" s="179" t="s">
        <v>63</v>
      </c>
      <c r="W51" s="180">
        <f>U51/Q51</f>
        <v>0</v>
      </c>
      <c r="X51" s="166">
        <f>X46*W51</f>
        <v>0</v>
      </c>
      <c r="Y51" s="181">
        <f>U51*X46</f>
        <v>0</v>
      </c>
      <c r="Z51" s="179" t="s">
        <v>63</v>
      </c>
    </row>
    <row r="52" spans="1:26" s="122" customFormat="1" ht="16.5" thickTop="1" x14ac:dyDescent="0.3">
      <c r="A52" s="136"/>
      <c r="B52" s="338"/>
      <c r="C52" s="338"/>
      <c r="D52" s="338"/>
      <c r="E52" s="338"/>
      <c r="F52" s="338"/>
      <c r="G52" s="338"/>
      <c r="H52" s="338"/>
      <c r="I52" s="338"/>
      <c r="J52" s="338"/>
      <c r="K52" s="338"/>
      <c r="L52" s="338"/>
      <c r="M52" s="338"/>
      <c r="N52" s="340"/>
      <c r="O52" s="152"/>
      <c r="P52" s="168" t="s">
        <v>591</v>
      </c>
      <c r="Q52" s="149"/>
      <c r="R52" s="156"/>
      <c r="S52" s="149"/>
      <c r="T52" s="156"/>
      <c r="U52" s="165"/>
      <c r="V52" s="182"/>
      <c r="W52" s="180">
        <f>Q43-SUM(W48:W51,Q44)</f>
        <v>4.75</v>
      </c>
      <c r="X52" s="183">
        <f>X46*W52</f>
        <v>30.78</v>
      </c>
      <c r="Y52" s="149"/>
      <c r="Z52" s="149"/>
    </row>
    <row r="53" spans="1:26" s="122" customFormat="1" ht="4.5" customHeight="1" x14ac:dyDescent="0.2">
      <c r="A53" s="136"/>
      <c r="B53" s="338"/>
      <c r="C53" s="338"/>
      <c r="D53" s="338"/>
      <c r="E53" s="338"/>
      <c r="F53" s="338"/>
      <c r="G53" s="338"/>
      <c r="H53" s="338"/>
      <c r="I53" s="338"/>
      <c r="J53" s="338"/>
      <c r="K53" s="338"/>
      <c r="L53" s="338"/>
      <c r="M53" s="338"/>
      <c r="N53" s="340"/>
      <c r="O53" s="152"/>
      <c r="P53" s="149"/>
      <c r="Q53" s="149"/>
      <c r="R53" s="149"/>
      <c r="S53" s="149"/>
      <c r="T53" s="149"/>
      <c r="U53" s="165"/>
      <c r="V53" s="165"/>
      <c r="W53" s="165"/>
      <c r="X53" s="165"/>
      <c r="Y53" s="149"/>
      <c r="Z53" s="149"/>
    </row>
    <row r="54" spans="1:26" ht="12.75" x14ac:dyDescent="0.2">
      <c r="O54" s="152"/>
      <c r="P54" s="184" t="s">
        <v>57</v>
      </c>
      <c r="Q54" s="185"/>
      <c r="R54" s="185"/>
      <c r="S54" s="185"/>
      <c r="T54" s="185"/>
      <c r="U54" s="185"/>
      <c r="V54" s="185"/>
      <c r="W54" s="184">
        <f>SUM(W48:W52)</f>
        <v>20</v>
      </c>
      <c r="X54" s="184">
        <f>SUM(X48:X52)</f>
        <v>129.60000000000002</v>
      </c>
      <c r="Y54" s="186"/>
      <c r="Z54" s="186"/>
    </row>
    <row r="56" spans="1:26" s="122" customFormat="1" ht="4.5" customHeight="1" thickBot="1" x14ac:dyDescent="0.25">
      <c r="A56" s="136"/>
      <c r="B56" s="338"/>
      <c r="C56" s="338"/>
      <c r="D56" s="338"/>
      <c r="E56" s="338"/>
      <c r="F56" s="338"/>
      <c r="G56" s="338"/>
      <c r="H56" s="338"/>
      <c r="I56" s="338"/>
      <c r="J56" s="338"/>
      <c r="K56" s="338"/>
      <c r="L56" s="338"/>
      <c r="M56" s="338"/>
      <c r="N56" s="340"/>
      <c r="O56" s="152"/>
      <c r="P56" s="149"/>
      <c r="Q56" s="149"/>
      <c r="R56" s="149"/>
      <c r="S56" s="149"/>
      <c r="T56" s="149"/>
      <c r="U56" s="165"/>
      <c r="V56" s="165"/>
      <c r="W56" s="165"/>
      <c r="X56" s="165"/>
      <c r="Y56" s="149"/>
      <c r="Z56" s="149"/>
    </row>
    <row r="57" spans="1:26" s="122" customFormat="1" ht="15" thickBot="1" x14ac:dyDescent="0.25">
      <c r="A57" s="136"/>
      <c r="B57" s="338"/>
      <c r="C57" s="338"/>
      <c r="D57" s="338"/>
      <c r="E57" s="338"/>
      <c r="F57" s="338"/>
      <c r="G57" s="338"/>
      <c r="H57" s="338"/>
      <c r="I57" s="338"/>
      <c r="J57" s="338"/>
      <c r="K57" s="338"/>
      <c r="L57" s="338"/>
      <c r="M57" s="338"/>
      <c r="N57" s="340"/>
      <c r="O57" s="343" t="s">
        <v>3108</v>
      </c>
      <c r="P57" s="141" t="s">
        <v>2914</v>
      </c>
      <c r="Q57" s="142"/>
      <c r="R57" s="143"/>
      <c r="S57" s="143"/>
      <c r="T57" s="144"/>
      <c r="U57" s="144"/>
      <c r="V57" s="144"/>
      <c r="W57" s="144"/>
      <c r="X57" s="140" t="str">
        <f>O57</f>
        <v>PA.Dg+MID.229</v>
      </c>
      <c r="Y57" s="145"/>
      <c r="Z57" s="144"/>
    </row>
    <row r="58" spans="1:26" ht="15.75" thickBot="1" x14ac:dyDescent="0.3">
      <c r="O58" s="137">
        <v>3</v>
      </c>
      <c r="P58" s="146" t="s">
        <v>289</v>
      </c>
      <c r="Q58" s="147">
        <v>25</v>
      </c>
      <c r="R58" s="146" t="s">
        <v>283</v>
      </c>
      <c r="S58" s="187" t="s">
        <v>1671</v>
      </c>
      <c r="T58" s="188"/>
      <c r="U58" s="149"/>
      <c r="V58" s="149"/>
      <c r="W58" s="150"/>
      <c r="X58" s="137"/>
      <c r="Y58" s="151"/>
      <c r="Z58" s="149"/>
    </row>
    <row r="59" spans="1:26" s="122" customFormat="1" ht="16.5" thickTop="1" thickBot="1" x14ac:dyDescent="0.25">
      <c r="A59" s="136"/>
      <c r="B59" s="338"/>
      <c r="C59" s="338"/>
      <c r="D59" s="338"/>
      <c r="E59" s="338"/>
      <c r="F59" s="338"/>
      <c r="G59" s="338"/>
      <c r="H59" s="338"/>
      <c r="I59" s="338"/>
      <c r="J59" s="338"/>
      <c r="K59" s="338"/>
      <c r="L59" s="338"/>
      <c r="M59" s="338"/>
      <c r="N59" s="340"/>
      <c r="O59" s="152"/>
      <c r="P59" s="146" t="s">
        <v>2915</v>
      </c>
      <c r="Q59" s="153">
        <v>5</v>
      </c>
      <c r="R59" s="146" t="s">
        <v>283</v>
      </c>
      <c r="S59" s="149"/>
      <c r="T59" s="149"/>
      <c r="U59" s="154"/>
      <c r="V59" s="154"/>
      <c r="W59" s="155" t="str">
        <f>P65</f>
        <v>PA.Dg+MID.229</v>
      </c>
      <c r="X59" s="149"/>
      <c r="Y59" s="149"/>
      <c r="Z59" s="149"/>
    </row>
    <row r="60" spans="1:26" s="122" customFormat="1" ht="14.25" thickTop="1" thickBot="1" x14ac:dyDescent="0.25">
      <c r="A60" s="136"/>
      <c r="B60" s="338"/>
      <c r="C60" s="338"/>
      <c r="D60" s="338"/>
      <c r="E60" s="338"/>
      <c r="F60" s="338"/>
      <c r="G60" s="338"/>
      <c r="H60" s="338"/>
      <c r="I60" s="338"/>
      <c r="J60" s="338"/>
      <c r="K60" s="338"/>
      <c r="L60" s="338"/>
      <c r="M60" s="338"/>
      <c r="N60" s="340"/>
      <c r="O60" s="152"/>
      <c r="P60" s="149"/>
      <c r="Q60" s="149"/>
      <c r="R60" s="149"/>
      <c r="S60" s="149"/>
      <c r="T60" s="149"/>
      <c r="U60" s="154"/>
      <c r="V60" s="156"/>
      <c r="W60" s="156"/>
      <c r="X60" s="157" t="s">
        <v>10</v>
      </c>
      <c r="Y60" s="156"/>
      <c r="Z60" s="156"/>
    </row>
    <row r="61" spans="1:26" s="122" customFormat="1" ht="14.25" thickTop="1" thickBot="1" x14ac:dyDescent="0.25">
      <c r="A61" s="136"/>
      <c r="B61" s="338"/>
      <c r="C61" s="338"/>
      <c r="D61" s="338"/>
      <c r="E61" s="338"/>
      <c r="F61" s="338"/>
      <c r="G61" s="338"/>
      <c r="H61" s="338"/>
      <c r="I61" s="338"/>
      <c r="J61" s="338"/>
      <c r="K61" s="338"/>
      <c r="L61" s="338"/>
      <c r="M61" s="338"/>
      <c r="N61" s="340"/>
      <c r="O61" s="152"/>
      <c r="P61" s="149"/>
      <c r="Q61" s="149"/>
      <c r="R61" s="149"/>
      <c r="S61" s="149"/>
      <c r="T61" s="149"/>
      <c r="U61" s="156"/>
      <c r="V61" s="156"/>
      <c r="W61" s="158"/>
      <c r="X61" s="345">
        <f>COUNTIF(B:M,O57)*1.08</f>
        <v>6.48</v>
      </c>
      <c r="Y61" s="149"/>
      <c r="Z61" s="149"/>
    </row>
    <row r="62" spans="1:26" s="122" customFormat="1" ht="24" customHeight="1" thickTop="1" thickBot="1" x14ac:dyDescent="0.25">
      <c r="A62" s="136"/>
      <c r="B62" s="338"/>
      <c r="C62" s="338"/>
      <c r="D62" s="338"/>
      <c r="E62" s="338"/>
      <c r="F62" s="338"/>
      <c r="G62" s="338"/>
      <c r="H62" s="338"/>
      <c r="I62" s="338"/>
      <c r="J62" s="338"/>
      <c r="K62" s="338"/>
      <c r="L62" s="338"/>
      <c r="M62" s="338"/>
      <c r="N62" s="340"/>
      <c r="O62" s="152"/>
      <c r="P62" s="149"/>
      <c r="Q62" s="506" t="s">
        <v>290</v>
      </c>
      <c r="R62" s="507"/>
      <c r="S62" s="506" t="s">
        <v>286</v>
      </c>
      <c r="T62" s="507"/>
      <c r="U62" s="508" t="s">
        <v>291</v>
      </c>
      <c r="V62" s="509"/>
      <c r="W62" s="159" t="s">
        <v>292</v>
      </c>
      <c r="X62" s="160" t="s">
        <v>293</v>
      </c>
      <c r="Y62" s="503" t="s">
        <v>181</v>
      </c>
      <c r="Z62" s="504"/>
    </row>
    <row r="63" spans="1:26" s="122" customFormat="1" ht="16.5" thickTop="1" thickBot="1" x14ac:dyDescent="0.3">
      <c r="A63" s="136"/>
      <c r="B63" s="338"/>
      <c r="C63" s="338"/>
      <c r="D63" s="338"/>
      <c r="E63" s="338"/>
      <c r="F63" s="338"/>
      <c r="G63" s="338"/>
      <c r="H63" s="338"/>
      <c r="I63" s="338"/>
      <c r="J63" s="338"/>
      <c r="K63" s="338"/>
      <c r="L63" s="338"/>
      <c r="M63" s="338"/>
      <c r="N63" s="340"/>
      <c r="O63" s="152"/>
      <c r="P63" s="187" t="s">
        <v>1672</v>
      </c>
      <c r="Q63" s="161">
        <v>2</v>
      </c>
      <c r="R63" s="162" t="s">
        <v>58</v>
      </c>
      <c r="S63" s="161">
        <v>1</v>
      </c>
      <c r="T63" s="162" t="s">
        <v>58</v>
      </c>
      <c r="U63" s="163">
        <f>S63*Q58</f>
        <v>25</v>
      </c>
      <c r="V63" s="164" t="s">
        <v>63</v>
      </c>
      <c r="W63" s="165">
        <f>U63/Q63</f>
        <v>12.5</v>
      </c>
      <c r="X63" s="190">
        <f>X61*W63</f>
        <v>81</v>
      </c>
      <c r="Y63" s="167">
        <f>U63*X61</f>
        <v>162</v>
      </c>
      <c r="Z63" s="164" t="s">
        <v>63</v>
      </c>
    </row>
    <row r="64" spans="1:26" s="122" customFormat="1" ht="16.5" thickTop="1" thickBot="1" x14ac:dyDescent="0.3">
      <c r="A64" s="136"/>
      <c r="B64" s="338"/>
      <c r="C64" s="338"/>
      <c r="D64" s="338"/>
      <c r="E64" s="338"/>
      <c r="F64" s="338"/>
      <c r="G64" s="338"/>
      <c r="H64" s="338"/>
      <c r="I64" s="338"/>
      <c r="J64" s="338"/>
      <c r="K64" s="338"/>
      <c r="L64" s="338"/>
      <c r="M64" s="338"/>
      <c r="N64" s="340"/>
      <c r="O64" s="152"/>
      <c r="P64" s="168" t="s">
        <v>68</v>
      </c>
      <c r="Q64" s="161">
        <v>100</v>
      </c>
      <c r="R64" s="162" t="s">
        <v>58</v>
      </c>
      <c r="S64" s="161">
        <v>1</v>
      </c>
      <c r="T64" s="162" t="s">
        <v>58</v>
      </c>
      <c r="U64" s="169">
        <f>S64*Q58</f>
        <v>25</v>
      </c>
      <c r="V64" s="170" t="s">
        <v>63</v>
      </c>
      <c r="W64" s="171">
        <f>U64/Q64</f>
        <v>0.25</v>
      </c>
      <c r="X64" s="166">
        <f>X61*W64</f>
        <v>1.62</v>
      </c>
      <c r="Y64" s="172">
        <f>U64*X61</f>
        <v>162</v>
      </c>
      <c r="Z64" s="170" t="s">
        <v>63</v>
      </c>
    </row>
    <row r="65" spans="1:26" s="122" customFormat="1" ht="17.25" thickTop="1" thickBot="1" x14ac:dyDescent="0.3">
      <c r="A65" s="136"/>
      <c r="B65" s="338"/>
      <c r="C65" s="338"/>
      <c r="D65" s="338"/>
      <c r="E65" s="338"/>
      <c r="F65" s="338"/>
      <c r="G65" s="338"/>
      <c r="H65" s="338"/>
      <c r="I65" s="338"/>
      <c r="J65" s="338"/>
      <c r="K65" s="338"/>
      <c r="L65" s="338"/>
      <c r="M65" s="338"/>
      <c r="N65" s="340"/>
      <c r="O65" s="346">
        <v>229</v>
      </c>
      <c r="P65" s="347" t="s">
        <v>3108</v>
      </c>
      <c r="Q65" s="153">
        <v>10</v>
      </c>
      <c r="R65" s="175" t="s">
        <v>63</v>
      </c>
      <c r="S65" s="161">
        <v>1</v>
      </c>
      <c r="T65" s="162" t="s">
        <v>58</v>
      </c>
      <c r="U65" s="169">
        <f>S65*Q58</f>
        <v>25</v>
      </c>
      <c r="V65" s="170" t="s">
        <v>63</v>
      </c>
      <c r="W65" s="171">
        <f>U65/Q65</f>
        <v>2.5</v>
      </c>
      <c r="X65" s="166">
        <f>X61*W65</f>
        <v>16.200000000000003</v>
      </c>
      <c r="Y65" s="172">
        <f>U65*X61</f>
        <v>162</v>
      </c>
      <c r="Z65" s="170" t="s">
        <v>63</v>
      </c>
    </row>
    <row r="66" spans="1:26" s="122" customFormat="1" ht="16.5" thickTop="1" thickBot="1" x14ac:dyDescent="0.3">
      <c r="A66" s="136"/>
      <c r="B66" s="338"/>
      <c r="C66" s="338"/>
      <c r="D66" s="338"/>
      <c r="E66" s="338"/>
      <c r="F66" s="338"/>
      <c r="G66" s="338"/>
      <c r="H66" s="338"/>
      <c r="I66" s="338"/>
      <c r="J66" s="338"/>
      <c r="K66" s="338"/>
      <c r="L66" s="338"/>
      <c r="M66" s="338"/>
      <c r="N66" s="340"/>
      <c r="O66" s="176"/>
      <c r="P66" s="177"/>
      <c r="Q66" s="161">
        <v>12.5</v>
      </c>
      <c r="R66" s="162" t="s">
        <v>58</v>
      </c>
      <c r="S66" s="161">
        <v>0</v>
      </c>
      <c r="T66" s="162" t="s">
        <v>58</v>
      </c>
      <c r="U66" s="178">
        <f>S66*Q58</f>
        <v>0</v>
      </c>
      <c r="V66" s="179" t="s">
        <v>63</v>
      </c>
      <c r="W66" s="180">
        <f>U66/Q66</f>
        <v>0</v>
      </c>
      <c r="X66" s="166">
        <f>X61*W66</f>
        <v>0</v>
      </c>
      <c r="Y66" s="181">
        <f>U66*X61</f>
        <v>0</v>
      </c>
      <c r="Z66" s="179" t="s">
        <v>63</v>
      </c>
    </row>
    <row r="67" spans="1:26" s="122" customFormat="1" ht="16.5" thickTop="1" x14ac:dyDescent="0.3">
      <c r="A67" s="136"/>
      <c r="B67" s="338"/>
      <c r="C67" s="338"/>
      <c r="D67" s="338"/>
      <c r="E67" s="338"/>
      <c r="F67" s="338"/>
      <c r="G67" s="338"/>
      <c r="H67" s="338"/>
      <c r="I67" s="338"/>
      <c r="J67" s="338"/>
      <c r="K67" s="338"/>
      <c r="L67" s="338"/>
      <c r="M67" s="338"/>
      <c r="N67" s="340"/>
      <c r="O67" s="152"/>
      <c r="P67" s="168" t="s">
        <v>591</v>
      </c>
      <c r="Q67" s="149"/>
      <c r="R67" s="156"/>
      <c r="S67" s="149"/>
      <c r="T67" s="156"/>
      <c r="U67" s="165"/>
      <c r="V67" s="182"/>
      <c r="W67" s="180">
        <f>Q58-SUM(W63:W66,Q59)</f>
        <v>4.75</v>
      </c>
      <c r="X67" s="183">
        <f>X61*W67</f>
        <v>30.78</v>
      </c>
      <c r="Y67" s="149"/>
      <c r="Z67" s="149"/>
    </row>
    <row r="68" spans="1:26" s="122" customFormat="1" ht="4.5" customHeight="1" x14ac:dyDescent="0.2">
      <c r="A68" s="136"/>
      <c r="B68" s="338"/>
      <c r="C68" s="338"/>
      <c r="D68" s="338"/>
      <c r="E68" s="338"/>
      <c r="F68" s="338"/>
      <c r="G68" s="338"/>
      <c r="H68" s="338"/>
      <c r="I68" s="338"/>
      <c r="J68" s="338"/>
      <c r="K68" s="338"/>
      <c r="L68" s="338"/>
      <c r="M68" s="338"/>
      <c r="N68" s="340"/>
      <c r="O68" s="152"/>
      <c r="P68" s="149"/>
      <c r="Q68" s="149"/>
      <c r="R68" s="149"/>
      <c r="S68" s="149"/>
      <c r="T68" s="149"/>
      <c r="U68" s="165"/>
      <c r="V68" s="165"/>
      <c r="W68" s="165"/>
      <c r="X68" s="165"/>
      <c r="Y68" s="149"/>
      <c r="Z68" s="149"/>
    </row>
    <row r="69" spans="1:26" ht="12.75" x14ac:dyDescent="0.2">
      <c r="O69" s="152"/>
      <c r="P69" s="184" t="s">
        <v>2916</v>
      </c>
      <c r="Q69" s="185"/>
      <c r="R69" s="185"/>
      <c r="S69" s="185"/>
      <c r="T69" s="185"/>
      <c r="U69" s="185"/>
      <c r="V69" s="185"/>
      <c r="W69" s="184">
        <f>SUM(W63:W67)</f>
        <v>20</v>
      </c>
      <c r="X69" s="184">
        <f>SUM(X63:X67)</f>
        <v>129.60000000000002</v>
      </c>
      <c r="Y69" s="186"/>
      <c r="Z69" s="186"/>
    </row>
    <row r="71" spans="1:26" s="122" customFormat="1" ht="4.5" customHeight="1" thickBot="1" x14ac:dyDescent="0.25">
      <c r="A71" s="136"/>
      <c r="B71" s="338"/>
      <c r="C71" s="338"/>
      <c r="D71" s="338"/>
      <c r="E71" s="338"/>
      <c r="F71" s="338"/>
      <c r="G71" s="338"/>
      <c r="H71" s="338"/>
      <c r="I71" s="338"/>
      <c r="J71" s="338"/>
      <c r="K71" s="338"/>
      <c r="L71" s="338"/>
      <c r="M71" s="338"/>
      <c r="N71" s="340"/>
      <c r="O71" s="152"/>
      <c r="P71" s="149"/>
      <c r="Q71" s="149"/>
      <c r="R71" s="149"/>
      <c r="S71" s="149"/>
      <c r="T71" s="149"/>
      <c r="U71" s="165"/>
      <c r="V71" s="165"/>
      <c r="W71" s="165"/>
      <c r="X71" s="165"/>
      <c r="Y71" s="149"/>
      <c r="Z71" s="149"/>
    </row>
    <row r="72" spans="1:26" s="122" customFormat="1" ht="15" thickBot="1" x14ac:dyDescent="0.25">
      <c r="A72" s="136"/>
      <c r="B72" s="338"/>
      <c r="C72" s="338"/>
      <c r="D72" s="338"/>
      <c r="E72" s="338"/>
      <c r="F72" s="338"/>
      <c r="G72" s="338"/>
      <c r="H72" s="338"/>
      <c r="I72" s="338"/>
      <c r="J72" s="338"/>
      <c r="K72" s="338"/>
      <c r="L72" s="338"/>
      <c r="M72" s="338"/>
      <c r="N72" s="340"/>
      <c r="O72" s="343" t="s">
        <v>3107</v>
      </c>
      <c r="P72" s="141" t="s">
        <v>2914</v>
      </c>
      <c r="Q72" s="142"/>
      <c r="R72" s="143"/>
      <c r="S72" s="143"/>
      <c r="T72" s="144"/>
      <c r="U72" s="144"/>
      <c r="V72" s="144"/>
      <c r="W72" s="144"/>
      <c r="X72" s="140" t="str">
        <f>O72</f>
        <v>AlphaEEV Mix</v>
      </c>
      <c r="Y72" s="145"/>
      <c r="Z72" s="144"/>
    </row>
    <row r="73" spans="1:26" ht="15.75" thickBot="1" x14ac:dyDescent="0.3">
      <c r="O73" s="137">
        <v>4</v>
      </c>
      <c r="P73" s="146" t="s">
        <v>289</v>
      </c>
      <c r="Q73" s="147">
        <v>25</v>
      </c>
      <c r="R73" s="146" t="s">
        <v>283</v>
      </c>
      <c r="S73" s="187" t="s">
        <v>1671</v>
      </c>
      <c r="T73" s="188"/>
      <c r="U73" s="149"/>
      <c r="V73" s="149"/>
      <c r="W73" s="150"/>
      <c r="X73" s="137"/>
      <c r="Y73" s="151"/>
      <c r="Z73" s="149"/>
    </row>
    <row r="74" spans="1:26" s="122" customFormat="1" ht="16.5" thickTop="1" thickBot="1" x14ac:dyDescent="0.25">
      <c r="A74" s="136"/>
      <c r="B74" s="338"/>
      <c r="C74" s="338"/>
      <c r="D74" s="338"/>
      <c r="E74" s="338"/>
      <c r="F74" s="338"/>
      <c r="G74" s="338"/>
      <c r="H74" s="338"/>
      <c r="I74" s="338"/>
      <c r="J74" s="338"/>
      <c r="K74" s="338"/>
      <c r="L74" s="338"/>
      <c r="M74" s="338"/>
      <c r="N74" s="340"/>
      <c r="O74" s="152"/>
      <c r="P74" s="146" t="s">
        <v>2915</v>
      </c>
      <c r="Q74" s="153">
        <v>5</v>
      </c>
      <c r="R74" s="146" t="s">
        <v>283</v>
      </c>
      <c r="S74" s="149"/>
      <c r="T74" s="149"/>
      <c r="U74" s="154"/>
      <c r="V74" s="154"/>
      <c r="W74" s="155" t="str">
        <f>P80</f>
        <v>AlphaEEV Mix</v>
      </c>
      <c r="X74" s="149"/>
      <c r="Y74" s="149"/>
      <c r="Z74" s="149"/>
    </row>
    <row r="75" spans="1:26" s="122" customFormat="1" ht="14.25" thickTop="1" thickBot="1" x14ac:dyDescent="0.25">
      <c r="A75" s="136"/>
      <c r="B75" s="338"/>
      <c r="C75" s="338"/>
      <c r="D75" s="338"/>
      <c r="E75" s="338"/>
      <c r="F75" s="338"/>
      <c r="G75" s="338"/>
      <c r="H75" s="338"/>
      <c r="I75" s="338"/>
      <c r="J75" s="338"/>
      <c r="K75" s="338"/>
      <c r="L75" s="338"/>
      <c r="M75" s="338"/>
      <c r="N75" s="340"/>
      <c r="O75" s="152"/>
      <c r="P75" s="149"/>
      <c r="Q75" s="149"/>
      <c r="R75" s="149"/>
      <c r="S75" s="149"/>
      <c r="T75" s="149"/>
      <c r="U75" s="154"/>
      <c r="V75" s="156"/>
      <c r="W75" s="156"/>
      <c r="X75" s="157" t="s">
        <v>10</v>
      </c>
      <c r="Y75" s="156"/>
      <c r="Z75" s="156"/>
    </row>
    <row r="76" spans="1:26" s="122" customFormat="1" ht="14.25" thickTop="1" thickBot="1" x14ac:dyDescent="0.25">
      <c r="A76" s="136"/>
      <c r="B76" s="338"/>
      <c r="C76" s="338"/>
      <c r="D76" s="338"/>
      <c r="E76" s="338"/>
      <c r="F76" s="338"/>
      <c r="G76" s="338"/>
      <c r="H76" s="338"/>
      <c r="I76" s="338"/>
      <c r="J76" s="338"/>
      <c r="K76" s="338"/>
      <c r="L76" s="338"/>
      <c r="M76" s="338"/>
      <c r="N76" s="340"/>
      <c r="O76" s="152"/>
      <c r="P76" s="149"/>
      <c r="Q76" s="149"/>
      <c r="R76" s="149"/>
      <c r="S76" s="149"/>
      <c r="T76" s="149"/>
      <c r="U76" s="156"/>
      <c r="V76" s="156"/>
      <c r="W76" s="158"/>
      <c r="X76" s="345">
        <f>COUNTIF(B:M,O72)*1.08</f>
        <v>6.48</v>
      </c>
      <c r="Y76" s="149"/>
      <c r="Z76" s="149"/>
    </row>
    <row r="77" spans="1:26" s="122" customFormat="1" ht="24" thickTop="1" thickBot="1" x14ac:dyDescent="0.25">
      <c r="A77" s="136"/>
      <c r="B77" s="338"/>
      <c r="C77" s="338"/>
      <c r="D77" s="338"/>
      <c r="E77" s="338"/>
      <c r="F77" s="338"/>
      <c r="G77" s="338"/>
      <c r="H77" s="338"/>
      <c r="I77" s="338"/>
      <c r="J77" s="338"/>
      <c r="K77" s="338"/>
      <c r="L77" s="338"/>
      <c r="M77" s="338"/>
      <c r="N77" s="340"/>
      <c r="O77" s="152"/>
      <c r="P77" s="149"/>
      <c r="Q77" s="508" t="s">
        <v>290</v>
      </c>
      <c r="R77" s="509"/>
      <c r="S77" s="508" t="s">
        <v>286</v>
      </c>
      <c r="T77" s="509"/>
      <c r="U77" s="508" t="s">
        <v>291</v>
      </c>
      <c r="V77" s="509"/>
      <c r="W77" s="159" t="s">
        <v>292</v>
      </c>
      <c r="X77" s="160" t="s">
        <v>293</v>
      </c>
      <c r="Y77" s="510" t="s">
        <v>181</v>
      </c>
      <c r="Z77" s="511"/>
    </row>
    <row r="78" spans="1:26" s="122" customFormat="1" ht="16.5" thickTop="1" thickBot="1" x14ac:dyDescent="0.3">
      <c r="A78" s="136"/>
      <c r="B78" s="338"/>
      <c r="C78" s="338"/>
      <c r="D78" s="338"/>
      <c r="E78" s="338"/>
      <c r="F78" s="338"/>
      <c r="G78" s="338"/>
      <c r="H78" s="338"/>
      <c r="I78" s="338"/>
      <c r="J78" s="338"/>
      <c r="K78" s="338"/>
      <c r="L78" s="338"/>
      <c r="M78" s="338"/>
      <c r="N78" s="340"/>
      <c r="O78" s="152"/>
      <c r="P78" s="187" t="s">
        <v>1672</v>
      </c>
      <c r="Q78" s="161">
        <v>2</v>
      </c>
      <c r="R78" s="162" t="s">
        <v>58</v>
      </c>
      <c r="S78" s="161">
        <v>1</v>
      </c>
      <c r="T78" s="162" t="s">
        <v>58</v>
      </c>
      <c r="U78" s="163">
        <f>S78*Q73</f>
        <v>25</v>
      </c>
      <c r="V78" s="164" t="s">
        <v>63</v>
      </c>
      <c r="W78" s="165">
        <f>U78/Q78</f>
        <v>12.5</v>
      </c>
      <c r="X78" s="190">
        <f>X76*W78</f>
        <v>81</v>
      </c>
      <c r="Y78" s="167">
        <f>U78*X76</f>
        <v>162</v>
      </c>
      <c r="Z78" s="164" t="s">
        <v>63</v>
      </c>
    </row>
    <row r="79" spans="1:26" s="122" customFormat="1" ht="16.5" thickTop="1" thickBot="1" x14ac:dyDescent="0.3">
      <c r="A79" s="136"/>
      <c r="B79" s="338"/>
      <c r="C79" s="338"/>
      <c r="D79" s="338"/>
      <c r="E79" s="338"/>
      <c r="F79" s="338"/>
      <c r="G79" s="338"/>
      <c r="H79" s="338"/>
      <c r="I79" s="338"/>
      <c r="J79" s="338"/>
      <c r="K79" s="338"/>
      <c r="L79" s="338"/>
      <c r="M79" s="338"/>
      <c r="N79" s="340"/>
      <c r="O79" s="152"/>
      <c r="P79" s="168" t="s">
        <v>68</v>
      </c>
      <c r="Q79" s="161">
        <v>100</v>
      </c>
      <c r="R79" s="162" t="s">
        <v>58</v>
      </c>
      <c r="S79" s="161">
        <v>1</v>
      </c>
      <c r="T79" s="162" t="s">
        <v>58</v>
      </c>
      <c r="U79" s="169">
        <f>S79*Q73</f>
        <v>25</v>
      </c>
      <c r="V79" s="170" t="s">
        <v>63</v>
      </c>
      <c r="W79" s="171">
        <f>U79/Q79</f>
        <v>0.25</v>
      </c>
      <c r="X79" s="166">
        <f>X76*W79</f>
        <v>1.62</v>
      </c>
      <c r="Y79" s="172">
        <f>U79*X76</f>
        <v>162</v>
      </c>
      <c r="Z79" s="170" t="s">
        <v>63</v>
      </c>
    </row>
    <row r="80" spans="1:26" s="122" customFormat="1" ht="17.25" thickTop="1" thickBot="1" x14ac:dyDescent="0.3">
      <c r="A80" s="136"/>
      <c r="B80" s="338"/>
      <c r="C80" s="338"/>
      <c r="D80" s="338"/>
      <c r="E80" s="338"/>
      <c r="F80" s="338"/>
      <c r="G80" s="338"/>
      <c r="H80" s="338"/>
      <c r="I80" s="338"/>
      <c r="J80" s="338"/>
      <c r="K80" s="338"/>
      <c r="L80" s="338"/>
      <c r="M80" s="338"/>
      <c r="N80" s="340"/>
      <c r="O80" s="346">
        <v>173</v>
      </c>
      <c r="P80" s="347" t="s">
        <v>3107</v>
      </c>
      <c r="Q80" s="153">
        <v>12.5</v>
      </c>
      <c r="R80" s="175" t="s">
        <v>63</v>
      </c>
      <c r="S80" s="161">
        <v>1</v>
      </c>
      <c r="T80" s="162" t="s">
        <v>58</v>
      </c>
      <c r="U80" s="169">
        <f>S80*Q73</f>
        <v>25</v>
      </c>
      <c r="V80" s="170" t="s">
        <v>63</v>
      </c>
      <c r="W80" s="171">
        <f>U80/Q80</f>
        <v>2</v>
      </c>
      <c r="X80" s="166">
        <f>X76*W80</f>
        <v>12.96</v>
      </c>
      <c r="Y80" s="172">
        <f>U80*X76</f>
        <v>162</v>
      </c>
      <c r="Z80" s="170" t="s">
        <v>63</v>
      </c>
    </row>
    <row r="81" spans="1:26" s="122" customFormat="1" ht="16.5" thickTop="1" thickBot="1" x14ac:dyDescent="0.3">
      <c r="A81" s="136"/>
      <c r="B81" s="338"/>
      <c r="C81" s="338"/>
      <c r="D81" s="338"/>
      <c r="E81" s="338"/>
      <c r="F81" s="338"/>
      <c r="G81" s="338"/>
      <c r="H81" s="338"/>
      <c r="I81" s="338"/>
      <c r="J81" s="338"/>
      <c r="K81" s="338"/>
      <c r="L81" s="338"/>
      <c r="M81" s="338"/>
      <c r="N81" s="340"/>
      <c r="O81" s="176"/>
      <c r="P81" s="177"/>
      <c r="Q81" s="161">
        <v>12.5</v>
      </c>
      <c r="R81" s="162" t="s">
        <v>58</v>
      </c>
      <c r="S81" s="161">
        <v>0</v>
      </c>
      <c r="T81" s="162" t="s">
        <v>58</v>
      </c>
      <c r="U81" s="178">
        <f>S81*Q73</f>
        <v>0</v>
      </c>
      <c r="V81" s="179" t="s">
        <v>63</v>
      </c>
      <c r="W81" s="180">
        <f>U81/Q81</f>
        <v>0</v>
      </c>
      <c r="X81" s="166">
        <f>X76*W81</f>
        <v>0</v>
      </c>
      <c r="Y81" s="181">
        <f>U81*X76</f>
        <v>0</v>
      </c>
      <c r="Z81" s="179" t="s">
        <v>63</v>
      </c>
    </row>
    <row r="82" spans="1:26" s="122" customFormat="1" ht="16.5" thickTop="1" x14ac:dyDescent="0.3">
      <c r="A82" s="136"/>
      <c r="B82" s="338"/>
      <c r="C82" s="338"/>
      <c r="D82" s="338"/>
      <c r="E82" s="338"/>
      <c r="F82" s="338"/>
      <c r="G82" s="338"/>
      <c r="H82" s="338"/>
      <c r="I82" s="338"/>
      <c r="J82" s="338"/>
      <c r="K82" s="338"/>
      <c r="L82" s="338"/>
      <c r="M82" s="338"/>
      <c r="N82" s="340"/>
      <c r="O82" s="152"/>
      <c r="P82" s="168" t="s">
        <v>591</v>
      </c>
      <c r="Q82" s="149"/>
      <c r="R82" s="156"/>
      <c r="S82" s="149"/>
      <c r="T82" s="156"/>
      <c r="U82" s="165"/>
      <c r="V82" s="182"/>
      <c r="W82" s="180">
        <f>Q73-SUM(W78:W81,Q74)</f>
        <v>5.25</v>
      </c>
      <c r="X82" s="183">
        <f>X76*W82</f>
        <v>34.020000000000003</v>
      </c>
      <c r="Y82" s="149"/>
      <c r="Z82" s="149"/>
    </row>
    <row r="83" spans="1:26" s="122" customFormat="1" ht="4.5" customHeight="1" x14ac:dyDescent="0.2">
      <c r="A83" s="136"/>
      <c r="B83" s="338"/>
      <c r="C83" s="338"/>
      <c r="D83" s="338"/>
      <c r="E83" s="338"/>
      <c r="F83" s="338"/>
      <c r="G83" s="338"/>
      <c r="H83" s="338"/>
      <c r="I83" s="338"/>
      <c r="J83" s="338"/>
      <c r="K83" s="338"/>
      <c r="L83" s="338"/>
      <c r="M83" s="338"/>
      <c r="N83" s="340"/>
      <c r="O83" s="152"/>
      <c r="P83" s="149"/>
      <c r="Q83" s="149"/>
      <c r="R83" s="149"/>
      <c r="S83" s="149"/>
      <c r="T83" s="149"/>
      <c r="U83" s="165"/>
      <c r="V83" s="165"/>
      <c r="W83" s="165"/>
      <c r="X83" s="165"/>
      <c r="Y83" s="149"/>
      <c r="Z83" s="149"/>
    </row>
    <row r="84" spans="1:26" ht="12.75" x14ac:dyDescent="0.2">
      <c r="O84" s="152"/>
      <c r="P84" s="184" t="s">
        <v>2916</v>
      </c>
      <c r="Q84" s="185"/>
      <c r="R84" s="185"/>
      <c r="S84" s="185"/>
      <c r="T84" s="185"/>
      <c r="U84" s="185"/>
      <c r="V84" s="185"/>
      <c r="W84" s="184">
        <f>SUM(W78:W82)</f>
        <v>20</v>
      </c>
      <c r="X84" s="184">
        <f>SUM(X78:X82)</f>
        <v>129.60000000000002</v>
      </c>
      <c r="Y84" s="186"/>
      <c r="Z84" s="186"/>
    </row>
    <row r="86" spans="1:26" s="122" customFormat="1" ht="4.5" customHeight="1" thickBot="1" x14ac:dyDescent="0.25">
      <c r="A86" s="136"/>
      <c r="B86" s="338"/>
      <c r="C86" s="338"/>
      <c r="D86" s="338"/>
      <c r="E86" s="338"/>
      <c r="F86" s="338"/>
      <c r="G86" s="338"/>
      <c r="H86" s="338"/>
      <c r="I86" s="338"/>
      <c r="J86" s="338"/>
      <c r="K86" s="338"/>
      <c r="L86" s="338"/>
      <c r="M86" s="338"/>
      <c r="N86" s="340"/>
      <c r="O86" s="152"/>
      <c r="P86" s="149"/>
      <c r="Q86" s="149"/>
      <c r="R86" s="149"/>
      <c r="S86" s="149"/>
      <c r="T86" s="149"/>
      <c r="U86" s="165"/>
      <c r="V86" s="165"/>
      <c r="W86" s="165"/>
      <c r="X86" s="165"/>
      <c r="Y86" s="149"/>
      <c r="Z86" s="149"/>
    </row>
    <row r="87" spans="1:26" s="122" customFormat="1" ht="15" thickBot="1" x14ac:dyDescent="0.25">
      <c r="A87" s="136"/>
      <c r="B87" s="338"/>
      <c r="C87" s="338"/>
      <c r="D87" s="338"/>
      <c r="E87" s="338"/>
      <c r="F87" s="338"/>
      <c r="G87" s="338"/>
      <c r="H87" s="338"/>
      <c r="I87" s="338"/>
      <c r="J87" s="338"/>
      <c r="K87" s="338"/>
      <c r="L87" s="338"/>
      <c r="M87" s="338"/>
      <c r="N87" s="340"/>
      <c r="O87" s="140" t="s">
        <v>3106</v>
      </c>
      <c r="P87" s="141" t="s">
        <v>1670</v>
      </c>
      <c r="Q87" s="142"/>
      <c r="R87" s="143"/>
      <c r="S87" s="143"/>
      <c r="T87" s="144"/>
      <c r="U87" s="144"/>
      <c r="V87" s="144"/>
      <c r="W87" s="144"/>
      <c r="X87" s="140" t="str">
        <f>O87</f>
        <v>WESSV.226</v>
      </c>
      <c r="Y87" s="145"/>
      <c r="Z87" s="144"/>
    </row>
    <row r="88" spans="1:26" ht="15.75" thickBot="1" x14ac:dyDescent="0.3">
      <c r="O88" s="137">
        <v>5</v>
      </c>
      <c r="P88" s="146" t="s">
        <v>289</v>
      </c>
      <c r="Q88" s="147">
        <v>25</v>
      </c>
      <c r="R88" s="146" t="s">
        <v>283</v>
      </c>
      <c r="S88" s="148" t="s">
        <v>346</v>
      </c>
      <c r="T88" s="149"/>
      <c r="U88" s="149"/>
      <c r="V88" s="149"/>
      <c r="W88" s="150"/>
      <c r="X88" s="137"/>
      <c r="Y88" s="151"/>
      <c r="Z88" s="149"/>
    </row>
    <row r="89" spans="1:26" s="122" customFormat="1" ht="16.5" thickTop="1" thickBot="1" x14ac:dyDescent="0.25">
      <c r="A89" s="136"/>
      <c r="B89" s="338"/>
      <c r="C89" s="338"/>
      <c r="D89" s="338"/>
      <c r="E89" s="338"/>
      <c r="F89" s="338"/>
      <c r="G89" s="338"/>
      <c r="H89" s="338"/>
      <c r="I89" s="338"/>
      <c r="J89" s="338"/>
      <c r="K89" s="338"/>
      <c r="L89" s="338"/>
      <c r="M89" s="338"/>
      <c r="N89" s="340"/>
      <c r="O89" s="152"/>
      <c r="P89" s="146" t="s">
        <v>294</v>
      </c>
      <c r="Q89" s="153">
        <v>5</v>
      </c>
      <c r="R89" s="146" t="s">
        <v>283</v>
      </c>
      <c r="S89" s="149"/>
      <c r="T89" s="149"/>
      <c r="U89" s="154"/>
      <c r="V89" s="154"/>
      <c r="W89" s="155" t="str">
        <f>P95</f>
        <v>WESSV.226</v>
      </c>
      <c r="X89" s="149"/>
      <c r="Y89" s="149"/>
      <c r="Z89" s="149"/>
    </row>
    <row r="90" spans="1:26" s="122" customFormat="1" ht="14.25" thickTop="1" thickBot="1" x14ac:dyDescent="0.25">
      <c r="A90" s="136"/>
      <c r="B90" s="338"/>
      <c r="C90" s="338"/>
      <c r="D90" s="338"/>
      <c r="E90" s="338"/>
      <c r="F90" s="338"/>
      <c r="G90" s="338"/>
      <c r="H90" s="338"/>
      <c r="I90" s="338"/>
      <c r="J90" s="338"/>
      <c r="K90" s="338"/>
      <c r="L90" s="338"/>
      <c r="M90" s="338"/>
      <c r="N90" s="340"/>
      <c r="O90" s="152"/>
      <c r="P90" s="149"/>
      <c r="Q90" s="149"/>
      <c r="R90" s="149"/>
      <c r="S90" s="149"/>
      <c r="T90" s="149"/>
      <c r="U90" s="154"/>
      <c r="V90" s="156"/>
      <c r="W90" s="156"/>
      <c r="X90" s="157" t="s">
        <v>10</v>
      </c>
      <c r="Y90" s="156"/>
      <c r="Z90" s="156"/>
    </row>
    <row r="91" spans="1:26" s="122" customFormat="1" ht="14.25" thickTop="1" thickBot="1" x14ac:dyDescent="0.25">
      <c r="A91" s="136"/>
      <c r="B91" s="338"/>
      <c r="C91" s="338"/>
      <c r="D91" s="338"/>
      <c r="E91" s="338"/>
      <c r="F91" s="338"/>
      <c r="G91" s="338"/>
      <c r="H91" s="338"/>
      <c r="I91" s="338"/>
      <c r="J91" s="338"/>
      <c r="K91" s="338"/>
      <c r="L91" s="338"/>
      <c r="M91" s="338"/>
      <c r="N91" s="340"/>
      <c r="O91" s="152"/>
      <c r="P91" s="149"/>
      <c r="Q91" s="149"/>
      <c r="R91" s="149"/>
      <c r="S91" s="149"/>
      <c r="T91" s="149"/>
      <c r="U91" s="156"/>
      <c r="V91" s="156"/>
      <c r="W91" s="158"/>
      <c r="X91" s="345">
        <f>COUNTIF(B:M,O87)*1.08</f>
        <v>6.48</v>
      </c>
      <c r="Y91" s="149"/>
      <c r="Z91" s="149"/>
    </row>
    <row r="92" spans="1:26" s="122" customFormat="1" ht="24" customHeight="1" thickTop="1" thickBot="1" x14ac:dyDescent="0.25">
      <c r="A92" s="136"/>
      <c r="B92" s="338"/>
      <c r="C92" s="338"/>
      <c r="D92" s="338"/>
      <c r="E92" s="338"/>
      <c r="F92" s="338"/>
      <c r="G92" s="338"/>
      <c r="H92" s="338"/>
      <c r="I92" s="338"/>
      <c r="J92" s="338"/>
      <c r="K92" s="338"/>
      <c r="L92" s="338"/>
      <c r="M92" s="338"/>
      <c r="N92" s="340"/>
      <c r="O92" s="152"/>
      <c r="P92" s="149"/>
      <c r="Q92" s="508" t="s">
        <v>290</v>
      </c>
      <c r="R92" s="509"/>
      <c r="S92" s="508" t="s">
        <v>286</v>
      </c>
      <c r="T92" s="509"/>
      <c r="U92" s="508" t="s">
        <v>291</v>
      </c>
      <c r="V92" s="509"/>
      <c r="W92" s="159" t="s">
        <v>292</v>
      </c>
      <c r="X92" s="160" t="s">
        <v>293</v>
      </c>
      <c r="Y92" s="510" t="s">
        <v>181</v>
      </c>
      <c r="Z92" s="511"/>
    </row>
    <row r="93" spans="1:26" s="122" customFormat="1" ht="16.5" thickTop="1" thickBot="1" x14ac:dyDescent="0.3">
      <c r="A93" s="136"/>
      <c r="B93" s="338"/>
      <c r="C93" s="338"/>
      <c r="D93" s="338"/>
      <c r="E93" s="338"/>
      <c r="F93" s="338"/>
      <c r="G93" s="338"/>
      <c r="H93" s="338"/>
      <c r="I93" s="338"/>
      <c r="J93" s="338"/>
      <c r="K93" s="338"/>
      <c r="L93" s="338"/>
      <c r="M93" s="338"/>
      <c r="N93" s="340"/>
      <c r="O93" s="152"/>
      <c r="P93" s="148" t="s">
        <v>67</v>
      </c>
      <c r="Q93" s="161">
        <v>2</v>
      </c>
      <c r="R93" s="162" t="s">
        <v>58</v>
      </c>
      <c r="S93" s="161">
        <v>1</v>
      </c>
      <c r="T93" s="162" t="s">
        <v>58</v>
      </c>
      <c r="U93" s="163">
        <f>S93*Q88</f>
        <v>25</v>
      </c>
      <c r="V93" s="164" t="s">
        <v>63</v>
      </c>
      <c r="W93" s="165">
        <f>U93/Q93</f>
        <v>12.5</v>
      </c>
      <c r="X93" s="166">
        <f>X91*W93</f>
        <v>81</v>
      </c>
      <c r="Y93" s="167">
        <f>U93*X91</f>
        <v>162</v>
      </c>
      <c r="Z93" s="164" t="s">
        <v>63</v>
      </c>
    </row>
    <row r="94" spans="1:26" s="122" customFormat="1" ht="16.5" thickTop="1" thickBot="1" x14ac:dyDescent="0.3">
      <c r="A94" s="136"/>
      <c r="B94" s="338"/>
      <c r="C94" s="338"/>
      <c r="D94" s="338"/>
      <c r="E94" s="338"/>
      <c r="F94" s="338"/>
      <c r="G94" s="338"/>
      <c r="H94" s="338"/>
      <c r="I94" s="338"/>
      <c r="J94" s="338"/>
      <c r="K94" s="338"/>
      <c r="L94" s="338"/>
      <c r="M94" s="338"/>
      <c r="N94" s="340"/>
      <c r="O94" s="152"/>
      <c r="P94" s="168" t="s">
        <v>68</v>
      </c>
      <c r="Q94" s="161">
        <v>100</v>
      </c>
      <c r="R94" s="162" t="s">
        <v>58</v>
      </c>
      <c r="S94" s="161">
        <v>1</v>
      </c>
      <c r="T94" s="162" t="s">
        <v>58</v>
      </c>
      <c r="U94" s="169">
        <f>S94*Q88</f>
        <v>25</v>
      </c>
      <c r="V94" s="170" t="s">
        <v>63</v>
      </c>
      <c r="W94" s="171">
        <f>U94/Q94</f>
        <v>0.25</v>
      </c>
      <c r="X94" s="166">
        <f>X91*W94</f>
        <v>1.62</v>
      </c>
      <c r="Y94" s="172">
        <f>U94*X91</f>
        <v>162</v>
      </c>
      <c r="Z94" s="170" t="s">
        <v>63</v>
      </c>
    </row>
    <row r="95" spans="1:26" s="122" customFormat="1" ht="17.25" thickTop="1" thickBot="1" x14ac:dyDescent="0.3">
      <c r="A95" s="136"/>
      <c r="B95" s="338"/>
      <c r="C95" s="338"/>
      <c r="D95" s="338"/>
      <c r="E95" s="338"/>
      <c r="F95" s="338"/>
      <c r="G95" s="338"/>
      <c r="H95" s="338"/>
      <c r="I95" s="338"/>
      <c r="J95" s="338"/>
      <c r="K95" s="338"/>
      <c r="L95" s="338"/>
      <c r="M95" s="338"/>
      <c r="N95" s="340"/>
      <c r="O95" s="173">
        <v>226</v>
      </c>
      <c r="P95" s="174" t="s">
        <v>3106</v>
      </c>
      <c r="Q95" s="153">
        <v>10</v>
      </c>
      <c r="R95" s="175" t="s">
        <v>63</v>
      </c>
      <c r="S95" s="161">
        <v>1</v>
      </c>
      <c r="T95" s="162" t="s">
        <v>58</v>
      </c>
      <c r="U95" s="169">
        <f>S95*Q88</f>
        <v>25</v>
      </c>
      <c r="V95" s="170" t="s">
        <v>63</v>
      </c>
      <c r="W95" s="171">
        <f>U95/Q95</f>
        <v>2.5</v>
      </c>
      <c r="X95" s="166">
        <f>X91*W95</f>
        <v>16.200000000000003</v>
      </c>
      <c r="Y95" s="172">
        <f>U95*X91</f>
        <v>162</v>
      </c>
      <c r="Z95" s="170" t="s">
        <v>63</v>
      </c>
    </row>
    <row r="96" spans="1:26" s="122" customFormat="1" ht="16.5" thickTop="1" thickBot="1" x14ac:dyDescent="0.3">
      <c r="A96" s="136"/>
      <c r="B96" s="338"/>
      <c r="C96" s="338"/>
      <c r="D96" s="338"/>
      <c r="E96" s="338"/>
      <c r="F96" s="338"/>
      <c r="G96" s="338"/>
      <c r="H96" s="338"/>
      <c r="I96" s="338"/>
      <c r="J96" s="338"/>
      <c r="K96" s="338"/>
      <c r="L96" s="338"/>
      <c r="M96" s="338"/>
      <c r="N96" s="340"/>
      <c r="O96" s="176"/>
      <c r="P96" s="177"/>
      <c r="Q96" s="161">
        <v>12.5</v>
      </c>
      <c r="R96" s="162" t="s">
        <v>58</v>
      </c>
      <c r="S96" s="161">
        <v>0</v>
      </c>
      <c r="T96" s="162" t="s">
        <v>58</v>
      </c>
      <c r="U96" s="178">
        <f>S96*Q88</f>
        <v>0</v>
      </c>
      <c r="V96" s="179" t="s">
        <v>63</v>
      </c>
      <c r="W96" s="180">
        <f>U96/Q96</f>
        <v>0</v>
      </c>
      <c r="X96" s="166">
        <f>X91*W96</f>
        <v>0</v>
      </c>
      <c r="Y96" s="181">
        <f>U96*X91</f>
        <v>0</v>
      </c>
      <c r="Z96" s="179" t="s">
        <v>63</v>
      </c>
    </row>
    <row r="97" spans="1:26" s="122" customFormat="1" ht="16.5" thickTop="1" x14ac:dyDescent="0.3">
      <c r="A97" s="136"/>
      <c r="B97" s="338"/>
      <c r="C97" s="338"/>
      <c r="D97" s="338"/>
      <c r="E97" s="338"/>
      <c r="F97" s="338"/>
      <c r="G97" s="338"/>
      <c r="H97" s="338"/>
      <c r="I97" s="338"/>
      <c r="J97" s="338"/>
      <c r="K97" s="338"/>
      <c r="L97" s="338"/>
      <c r="M97" s="338"/>
      <c r="N97" s="340"/>
      <c r="O97" s="152"/>
      <c r="P97" s="168" t="s">
        <v>591</v>
      </c>
      <c r="Q97" s="149"/>
      <c r="R97" s="156"/>
      <c r="S97" s="149"/>
      <c r="T97" s="156"/>
      <c r="U97" s="165"/>
      <c r="V97" s="182"/>
      <c r="W97" s="180">
        <f>Q88-SUM(W93:W96,Q89)</f>
        <v>4.75</v>
      </c>
      <c r="X97" s="183">
        <f>X91*W97</f>
        <v>30.78</v>
      </c>
      <c r="Y97" s="149"/>
      <c r="Z97" s="149"/>
    </row>
    <row r="98" spans="1:26" s="122" customFormat="1" ht="4.5" customHeight="1" x14ac:dyDescent="0.2">
      <c r="A98" s="136"/>
      <c r="B98" s="338"/>
      <c r="C98" s="338"/>
      <c r="D98" s="338"/>
      <c r="E98" s="338"/>
      <c r="F98" s="338"/>
      <c r="G98" s="338"/>
      <c r="H98" s="338"/>
      <c r="I98" s="338"/>
      <c r="J98" s="338"/>
      <c r="K98" s="338"/>
      <c r="L98" s="338"/>
      <c r="M98" s="338"/>
      <c r="N98" s="340"/>
      <c r="O98" s="152"/>
      <c r="P98" s="149"/>
      <c r="Q98" s="149"/>
      <c r="R98" s="149"/>
      <c r="S98" s="149"/>
      <c r="T98" s="149"/>
      <c r="U98" s="165"/>
      <c r="V98" s="165"/>
      <c r="W98" s="165"/>
      <c r="X98" s="165"/>
      <c r="Y98" s="149"/>
      <c r="Z98" s="149"/>
    </row>
    <row r="99" spans="1:26" ht="12.75" x14ac:dyDescent="0.2">
      <c r="O99" s="152"/>
      <c r="P99" s="184" t="s">
        <v>57</v>
      </c>
      <c r="Q99" s="185"/>
      <c r="R99" s="185"/>
      <c r="S99" s="185"/>
      <c r="T99" s="185"/>
      <c r="U99" s="185"/>
      <c r="V99" s="185"/>
      <c r="W99" s="184">
        <f>SUM(W93:W97)</f>
        <v>20</v>
      </c>
      <c r="X99" s="184">
        <f>SUM(X93:X97)</f>
        <v>129.60000000000002</v>
      </c>
      <c r="Y99" s="186"/>
      <c r="Z99" s="186"/>
    </row>
    <row r="101" spans="1:26" s="122" customFormat="1" ht="4.5" customHeight="1" thickBot="1" x14ac:dyDescent="0.25">
      <c r="A101" s="136"/>
      <c r="B101" s="338"/>
      <c r="C101" s="338"/>
      <c r="D101" s="338"/>
      <c r="E101" s="338"/>
      <c r="F101" s="338"/>
      <c r="G101" s="338"/>
      <c r="H101" s="338"/>
      <c r="I101" s="338"/>
      <c r="J101" s="338"/>
      <c r="K101" s="338"/>
      <c r="L101" s="338"/>
      <c r="M101" s="338"/>
      <c r="N101" s="340"/>
      <c r="O101" s="152"/>
      <c r="P101" s="149"/>
      <c r="Q101" s="149"/>
      <c r="R101" s="149"/>
      <c r="S101" s="149"/>
      <c r="T101" s="149"/>
      <c r="U101" s="165"/>
      <c r="V101" s="165"/>
      <c r="W101" s="165"/>
      <c r="X101" s="165"/>
      <c r="Y101" s="149"/>
      <c r="Z101" s="149"/>
    </row>
    <row r="102" spans="1:26" s="122" customFormat="1" ht="15" thickBot="1" x14ac:dyDescent="0.25">
      <c r="A102" s="136"/>
      <c r="B102" s="338"/>
      <c r="C102" s="338"/>
      <c r="D102" s="338"/>
      <c r="E102" s="338"/>
      <c r="F102" s="338"/>
      <c r="G102" s="338"/>
      <c r="H102" s="338"/>
      <c r="I102" s="338"/>
      <c r="J102" s="338"/>
      <c r="K102" s="338"/>
      <c r="L102" s="338"/>
      <c r="M102" s="338"/>
      <c r="N102" s="340"/>
      <c r="O102" s="140" t="s">
        <v>3105</v>
      </c>
      <c r="P102" s="141" t="s">
        <v>1670</v>
      </c>
      <c r="Q102" s="142"/>
      <c r="R102" s="143"/>
      <c r="S102" s="143"/>
      <c r="T102" s="144"/>
      <c r="U102" s="144"/>
      <c r="V102" s="144"/>
      <c r="W102" s="144"/>
      <c r="X102" s="140" t="str">
        <f>O102</f>
        <v>WESSV_NS5.227</v>
      </c>
      <c r="Y102" s="145"/>
      <c r="Z102" s="144"/>
    </row>
    <row r="103" spans="1:26" ht="15.75" thickBot="1" x14ac:dyDescent="0.3">
      <c r="O103" s="137">
        <v>6</v>
      </c>
      <c r="P103" s="146" t="s">
        <v>289</v>
      </c>
      <c r="Q103" s="147">
        <v>25</v>
      </c>
      <c r="R103" s="146" t="s">
        <v>283</v>
      </c>
      <c r="S103" s="148" t="s">
        <v>346</v>
      </c>
      <c r="T103" s="149"/>
      <c r="U103" s="149"/>
      <c r="V103" s="149"/>
      <c r="W103" s="150"/>
      <c r="X103" s="137"/>
      <c r="Y103" s="151"/>
      <c r="Z103" s="149"/>
    </row>
    <row r="104" spans="1:26" s="122" customFormat="1" ht="16.5" thickTop="1" thickBot="1" x14ac:dyDescent="0.25">
      <c r="A104" s="136"/>
      <c r="B104" s="338"/>
      <c r="C104" s="338"/>
      <c r="D104" s="338"/>
      <c r="E104" s="338"/>
      <c r="F104" s="338"/>
      <c r="G104" s="338"/>
      <c r="H104" s="338"/>
      <c r="I104" s="338"/>
      <c r="J104" s="338"/>
      <c r="K104" s="338"/>
      <c r="L104" s="338"/>
      <c r="M104" s="338"/>
      <c r="N104" s="340"/>
      <c r="O104" s="152"/>
      <c r="P104" s="146" t="s">
        <v>294</v>
      </c>
      <c r="Q104" s="153">
        <v>5</v>
      </c>
      <c r="R104" s="146" t="s">
        <v>283</v>
      </c>
      <c r="S104" s="149"/>
      <c r="T104" s="149"/>
      <c r="U104" s="154"/>
      <c r="V104" s="154"/>
      <c r="W104" s="155" t="str">
        <f>P110</f>
        <v>WESSV_NS5.227</v>
      </c>
      <c r="X104" s="149"/>
      <c r="Y104" s="149"/>
      <c r="Z104" s="149"/>
    </row>
    <row r="105" spans="1:26" s="122" customFormat="1" ht="14.25" thickTop="1" thickBot="1" x14ac:dyDescent="0.25">
      <c r="A105" s="136"/>
      <c r="B105" s="338"/>
      <c r="C105" s="338"/>
      <c r="D105" s="338"/>
      <c r="E105" s="338"/>
      <c r="F105" s="338"/>
      <c r="G105" s="338"/>
      <c r="H105" s="338"/>
      <c r="I105" s="338"/>
      <c r="J105" s="338"/>
      <c r="K105" s="338"/>
      <c r="L105" s="338"/>
      <c r="M105" s="338"/>
      <c r="N105" s="340"/>
      <c r="O105" s="152"/>
      <c r="P105" s="149"/>
      <c r="Q105" s="149"/>
      <c r="R105" s="149"/>
      <c r="S105" s="149"/>
      <c r="T105" s="149"/>
      <c r="U105" s="154"/>
      <c r="V105" s="156"/>
      <c r="W105" s="156"/>
      <c r="X105" s="157" t="s">
        <v>10</v>
      </c>
      <c r="Y105" s="156"/>
      <c r="Z105" s="156"/>
    </row>
    <row r="106" spans="1:26" s="122" customFormat="1" ht="14.25" thickTop="1" thickBot="1" x14ac:dyDescent="0.25">
      <c r="A106" s="136"/>
      <c r="B106" s="338"/>
      <c r="C106" s="338"/>
      <c r="D106" s="338"/>
      <c r="E106" s="338"/>
      <c r="F106" s="338"/>
      <c r="G106" s="338"/>
      <c r="H106" s="338"/>
      <c r="I106" s="338"/>
      <c r="J106" s="338"/>
      <c r="K106" s="338"/>
      <c r="L106" s="338"/>
      <c r="M106" s="338"/>
      <c r="N106" s="340"/>
      <c r="O106" s="152"/>
      <c r="P106" s="149"/>
      <c r="Q106" s="149"/>
      <c r="R106" s="149"/>
      <c r="S106" s="149"/>
      <c r="T106" s="149"/>
      <c r="U106" s="156"/>
      <c r="V106" s="156"/>
      <c r="W106" s="158"/>
      <c r="X106" s="345">
        <f>COUNTIF(B:M,O102)*1.08</f>
        <v>6.48</v>
      </c>
      <c r="Y106" s="149"/>
      <c r="Z106" s="149"/>
    </row>
    <row r="107" spans="1:26" s="122" customFormat="1" ht="24" customHeight="1" thickTop="1" thickBot="1" x14ac:dyDescent="0.25">
      <c r="A107" s="136"/>
      <c r="B107" s="338"/>
      <c r="C107" s="338"/>
      <c r="D107" s="338"/>
      <c r="E107" s="338"/>
      <c r="F107" s="338"/>
      <c r="G107" s="338"/>
      <c r="H107" s="338"/>
      <c r="I107" s="338"/>
      <c r="J107" s="338"/>
      <c r="K107" s="338"/>
      <c r="L107" s="338"/>
      <c r="M107" s="338"/>
      <c r="N107" s="340"/>
      <c r="O107" s="152"/>
      <c r="P107" s="149"/>
      <c r="Q107" s="508" t="s">
        <v>290</v>
      </c>
      <c r="R107" s="509"/>
      <c r="S107" s="508" t="s">
        <v>286</v>
      </c>
      <c r="T107" s="509"/>
      <c r="U107" s="508" t="s">
        <v>291</v>
      </c>
      <c r="V107" s="509"/>
      <c r="W107" s="159" t="s">
        <v>292</v>
      </c>
      <c r="X107" s="160" t="s">
        <v>293</v>
      </c>
      <c r="Y107" s="510" t="s">
        <v>181</v>
      </c>
      <c r="Z107" s="511"/>
    </row>
    <row r="108" spans="1:26" s="122" customFormat="1" ht="16.5" thickTop="1" thickBot="1" x14ac:dyDescent="0.3">
      <c r="A108" s="136"/>
      <c r="B108" s="338"/>
      <c r="C108" s="338"/>
      <c r="D108" s="338"/>
      <c r="E108" s="338"/>
      <c r="F108" s="338"/>
      <c r="G108" s="338"/>
      <c r="H108" s="338"/>
      <c r="I108" s="338"/>
      <c r="J108" s="338"/>
      <c r="K108" s="338"/>
      <c r="L108" s="338"/>
      <c r="M108" s="338"/>
      <c r="N108" s="340"/>
      <c r="O108" s="152"/>
      <c r="P108" s="148" t="s">
        <v>67</v>
      </c>
      <c r="Q108" s="161">
        <v>2</v>
      </c>
      <c r="R108" s="162" t="s">
        <v>58</v>
      </c>
      <c r="S108" s="161">
        <v>1</v>
      </c>
      <c r="T108" s="162" t="s">
        <v>58</v>
      </c>
      <c r="U108" s="163">
        <f>S108*Q103</f>
        <v>25</v>
      </c>
      <c r="V108" s="164" t="s">
        <v>63</v>
      </c>
      <c r="W108" s="165">
        <f>U108/Q108</f>
        <v>12.5</v>
      </c>
      <c r="X108" s="166">
        <f>X106*W108</f>
        <v>81</v>
      </c>
      <c r="Y108" s="167">
        <f>U108*X106</f>
        <v>162</v>
      </c>
      <c r="Z108" s="164" t="s">
        <v>63</v>
      </c>
    </row>
    <row r="109" spans="1:26" s="122" customFormat="1" ht="16.5" thickTop="1" thickBot="1" x14ac:dyDescent="0.3">
      <c r="A109" s="136"/>
      <c r="B109" s="338"/>
      <c r="C109" s="338"/>
      <c r="D109" s="338"/>
      <c r="E109" s="338"/>
      <c r="F109" s="338"/>
      <c r="G109" s="338"/>
      <c r="H109" s="338"/>
      <c r="I109" s="338"/>
      <c r="J109" s="338"/>
      <c r="K109" s="338"/>
      <c r="L109" s="338"/>
      <c r="M109" s="338"/>
      <c r="N109" s="340"/>
      <c r="O109" s="152"/>
      <c r="P109" s="168" t="s">
        <v>68</v>
      </c>
      <c r="Q109" s="161">
        <v>100</v>
      </c>
      <c r="R109" s="162" t="s">
        <v>58</v>
      </c>
      <c r="S109" s="161">
        <v>1</v>
      </c>
      <c r="T109" s="162" t="s">
        <v>58</v>
      </c>
      <c r="U109" s="169">
        <f>S109*Q103</f>
        <v>25</v>
      </c>
      <c r="V109" s="170" t="s">
        <v>63</v>
      </c>
      <c r="W109" s="171">
        <f>U109/Q109</f>
        <v>0.25</v>
      </c>
      <c r="X109" s="166">
        <f>X106*W109</f>
        <v>1.62</v>
      </c>
      <c r="Y109" s="172">
        <f>U109*X106</f>
        <v>162</v>
      </c>
      <c r="Z109" s="170" t="s">
        <v>63</v>
      </c>
    </row>
    <row r="110" spans="1:26" s="122" customFormat="1" ht="17.25" thickTop="1" thickBot="1" x14ac:dyDescent="0.3">
      <c r="A110" s="136"/>
      <c r="B110" s="338"/>
      <c r="C110" s="338"/>
      <c r="D110" s="338"/>
      <c r="E110" s="338"/>
      <c r="F110" s="338"/>
      <c r="G110" s="338"/>
      <c r="H110" s="338"/>
      <c r="I110" s="338"/>
      <c r="J110" s="338"/>
      <c r="K110" s="338"/>
      <c r="L110" s="338"/>
      <c r="M110" s="338"/>
      <c r="N110" s="340"/>
      <c r="O110" s="173">
        <v>227</v>
      </c>
      <c r="P110" s="174" t="s">
        <v>3105</v>
      </c>
      <c r="Q110" s="153">
        <v>10</v>
      </c>
      <c r="R110" s="175" t="s">
        <v>63</v>
      </c>
      <c r="S110" s="161">
        <v>1</v>
      </c>
      <c r="T110" s="162" t="s">
        <v>58</v>
      </c>
      <c r="U110" s="169">
        <f>S110*Q103</f>
        <v>25</v>
      </c>
      <c r="V110" s="170" t="s">
        <v>63</v>
      </c>
      <c r="W110" s="171">
        <f>U110/Q110</f>
        <v>2.5</v>
      </c>
      <c r="X110" s="166">
        <f>X106*W110</f>
        <v>16.200000000000003</v>
      </c>
      <c r="Y110" s="172">
        <f>U110*X106</f>
        <v>162</v>
      </c>
      <c r="Z110" s="170" t="s">
        <v>63</v>
      </c>
    </row>
    <row r="111" spans="1:26" s="122" customFormat="1" ht="16.5" thickTop="1" thickBot="1" x14ac:dyDescent="0.3">
      <c r="A111" s="136"/>
      <c r="B111" s="338"/>
      <c r="C111" s="338"/>
      <c r="D111" s="338"/>
      <c r="E111" s="338"/>
      <c r="F111" s="338"/>
      <c r="G111" s="338"/>
      <c r="H111" s="338"/>
      <c r="I111" s="338"/>
      <c r="J111" s="338"/>
      <c r="K111" s="338"/>
      <c r="L111" s="338"/>
      <c r="M111" s="338"/>
      <c r="N111" s="340"/>
      <c r="O111" s="176"/>
      <c r="P111" s="177"/>
      <c r="Q111" s="161">
        <v>12.5</v>
      </c>
      <c r="R111" s="162" t="s">
        <v>58</v>
      </c>
      <c r="S111" s="161">
        <v>0</v>
      </c>
      <c r="T111" s="162" t="s">
        <v>58</v>
      </c>
      <c r="U111" s="178">
        <f>S111*Q103</f>
        <v>0</v>
      </c>
      <c r="V111" s="179" t="s">
        <v>63</v>
      </c>
      <c r="W111" s="180">
        <f>U111/Q111</f>
        <v>0</v>
      </c>
      <c r="X111" s="166">
        <f>X106*W111</f>
        <v>0</v>
      </c>
      <c r="Y111" s="181">
        <f>U111*X106</f>
        <v>0</v>
      </c>
      <c r="Z111" s="179" t="s">
        <v>63</v>
      </c>
    </row>
    <row r="112" spans="1:26" s="122" customFormat="1" ht="16.5" thickTop="1" x14ac:dyDescent="0.3">
      <c r="A112" s="136"/>
      <c r="B112" s="338"/>
      <c r="C112" s="338"/>
      <c r="D112" s="338"/>
      <c r="E112" s="338"/>
      <c r="F112" s="338"/>
      <c r="G112" s="338"/>
      <c r="H112" s="338"/>
      <c r="I112" s="338"/>
      <c r="J112" s="338"/>
      <c r="K112" s="338"/>
      <c r="L112" s="338"/>
      <c r="M112" s="338"/>
      <c r="N112" s="340"/>
      <c r="O112" s="152"/>
      <c r="P112" s="168" t="s">
        <v>591</v>
      </c>
      <c r="Q112" s="149"/>
      <c r="R112" s="156"/>
      <c r="S112" s="149"/>
      <c r="T112" s="156"/>
      <c r="U112" s="165"/>
      <c r="V112" s="182"/>
      <c r="W112" s="180">
        <f>Q103-SUM(W108:W111,Q104)</f>
        <v>4.75</v>
      </c>
      <c r="X112" s="183">
        <f>X106*W112</f>
        <v>30.78</v>
      </c>
      <c r="Y112" s="149"/>
      <c r="Z112" s="149"/>
    </row>
    <row r="113" spans="1:26" s="122" customFormat="1" ht="4.5" customHeight="1" x14ac:dyDescent="0.2">
      <c r="A113" s="136"/>
      <c r="B113" s="338"/>
      <c r="C113" s="338"/>
      <c r="D113" s="338"/>
      <c r="E113" s="338"/>
      <c r="F113" s="338"/>
      <c r="G113" s="338"/>
      <c r="H113" s="338"/>
      <c r="I113" s="338"/>
      <c r="J113" s="338"/>
      <c r="K113" s="338"/>
      <c r="L113" s="338"/>
      <c r="M113" s="338"/>
      <c r="N113" s="340"/>
      <c r="O113" s="152"/>
      <c r="P113" s="149"/>
      <c r="Q113" s="149"/>
      <c r="R113" s="149"/>
      <c r="S113" s="149"/>
      <c r="T113" s="149"/>
      <c r="U113" s="165"/>
      <c r="V113" s="165"/>
      <c r="W113" s="165"/>
      <c r="X113" s="165"/>
      <c r="Y113" s="149"/>
      <c r="Z113" s="149"/>
    </row>
    <row r="114" spans="1:26" ht="12.75" x14ac:dyDescent="0.2">
      <c r="O114" s="152"/>
      <c r="P114" s="184" t="s">
        <v>57</v>
      </c>
      <c r="Q114" s="185"/>
      <c r="R114" s="185"/>
      <c r="S114" s="185"/>
      <c r="T114" s="185"/>
      <c r="U114" s="185"/>
      <c r="V114" s="185"/>
      <c r="W114" s="184">
        <f>SUM(W108:W112)</f>
        <v>20</v>
      </c>
      <c r="X114" s="184">
        <f>SUM(X108:X112)</f>
        <v>129.60000000000002</v>
      </c>
      <c r="Y114" s="186"/>
      <c r="Z114" s="186"/>
    </row>
    <row r="116" spans="1:26" s="122" customFormat="1" ht="4.5" customHeight="1" thickBot="1" x14ac:dyDescent="0.25">
      <c r="A116" s="136"/>
      <c r="B116" s="338"/>
      <c r="C116" s="338"/>
      <c r="D116" s="338"/>
      <c r="E116" s="338"/>
      <c r="F116" s="338"/>
      <c r="G116" s="338"/>
      <c r="H116" s="338"/>
      <c r="I116" s="338"/>
      <c r="J116" s="338"/>
      <c r="K116" s="338"/>
      <c r="L116" s="338"/>
      <c r="M116" s="338"/>
      <c r="N116" s="340"/>
      <c r="O116" s="152"/>
      <c r="P116" s="149"/>
      <c r="Q116" s="149"/>
      <c r="R116" s="149"/>
      <c r="S116" s="149"/>
      <c r="T116" s="149"/>
      <c r="U116" s="165"/>
      <c r="V116" s="165"/>
      <c r="W116" s="165"/>
      <c r="X116" s="165"/>
      <c r="Y116" s="149"/>
      <c r="Z116" s="149"/>
    </row>
    <row r="117" spans="1:26" s="122" customFormat="1" ht="15" thickBot="1" x14ac:dyDescent="0.25">
      <c r="A117" s="136"/>
      <c r="B117" s="338"/>
      <c r="C117" s="338"/>
      <c r="D117" s="338"/>
      <c r="E117" s="338"/>
      <c r="F117" s="338"/>
      <c r="G117" s="338"/>
      <c r="H117" s="338"/>
      <c r="I117" s="338"/>
      <c r="J117" s="338"/>
      <c r="K117" s="338"/>
      <c r="L117" s="338"/>
      <c r="M117" s="338"/>
      <c r="N117" s="340"/>
      <c r="O117" s="140" t="s">
        <v>3104</v>
      </c>
      <c r="P117" s="141" t="s">
        <v>1670</v>
      </c>
      <c r="Q117" s="142"/>
      <c r="R117" s="143"/>
      <c r="S117" s="143"/>
      <c r="T117" s="144"/>
      <c r="U117" s="144"/>
      <c r="V117" s="144"/>
      <c r="W117" s="144"/>
      <c r="X117" s="140" t="str">
        <f>O117</f>
        <v>WESSVNS5.225</v>
      </c>
      <c r="Y117" s="145"/>
      <c r="Z117" s="144"/>
    </row>
    <row r="118" spans="1:26" ht="15.75" thickBot="1" x14ac:dyDescent="0.3">
      <c r="O118" s="137">
        <v>7</v>
      </c>
      <c r="P118" s="146" t="s">
        <v>289</v>
      </c>
      <c r="Q118" s="147">
        <v>25</v>
      </c>
      <c r="R118" s="146" t="s">
        <v>283</v>
      </c>
      <c r="S118" s="148" t="s">
        <v>346</v>
      </c>
      <c r="T118" s="149"/>
      <c r="U118" s="149"/>
      <c r="V118" s="149"/>
      <c r="W118" s="150"/>
      <c r="X118" s="137"/>
      <c r="Y118" s="151"/>
      <c r="Z118" s="149"/>
    </row>
    <row r="119" spans="1:26" s="122" customFormat="1" ht="16.5" thickTop="1" thickBot="1" x14ac:dyDescent="0.25">
      <c r="A119" s="136"/>
      <c r="B119" s="338"/>
      <c r="C119" s="338"/>
      <c r="D119" s="338"/>
      <c r="E119" s="338"/>
      <c r="F119" s="338"/>
      <c r="G119" s="338"/>
      <c r="H119" s="338"/>
      <c r="I119" s="338"/>
      <c r="J119" s="338"/>
      <c r="K119" s="338"/>
      <c r="L119" s="338"/>
      <c r="M119" s="338"/>
      <c r="N119" s="340"/>
      <c r="O119" s="152"/>
      <c r="P119" s="146" t="s">
        <v>294</v>
      </c>
      <c r="Q119" s="153">
        <v>5</v>
      </c>
      <c r="R119" s="146" t="s">
        <v>283</v>
      </c>
      <c r="S119" s="149"/>
      <c r="T119" s="149"/>
      <c r="U119" s="154"/>
      <c r="V119" s="154"/>
      <c r="W119" s="155" t="str">
        <f>P125</f>
        <v>WESSVNS5.225</v>
      </c>
      <c r="X119" s="149"/>
      <c r="Y119" s="149"/>
      <c r="Z119" s="149"/>
    </row>
    <row r="120" spans="1:26" s="122" customFormat="1" ht="14.25" thickTop="1" thickBot="1" x14ac:dyDescent="0.25">
      <c r="A120" s="136"/>
      <c r="B120" s="338"/>
      <c r="C120" s="338"/>
      <c r="D120" s="338"/>
      <c r="E120" s="338"/>
      <c r="F120" s="338"/>
      <c r="G120" s="338"/>
      <c r="H120" s="338"/>
      <c r="I120" s="338"/>
      <c r="J120" s="338"/>
      <c r="K120" s="338"/>
      <c r="L120" s="338"/>
      <c r="M120" s="338"/>
      <c r="N120" s="340"/>
      <c r="O120" s="152"/>
      <c r="P120" s="149"/>
      <c r="Q120" s="149"/>
      <c r="R120" s="149"/>
      <c r="S120" s="149"/>
      <c r="T120" s="149"/>
      <c r="U120" s="154"/>
      <c r="V120" s="156"/>
      <c r="W120" s="156"/>
      <c r="X120" s="157" t="s">
        <v>10</v>
      </c>
      <c r="Y120" s="156"/>
      <c r="Z120" s="156"/>
    </row>
    <row r="121" spans="1:26" s="122" customFormat="1" ht="14.25" thickTop="1" thickBot="1" x14ac:dyDescent="0.25">
      <c r="A121" s="136"/>
      <c r="B121" s="338"/>
      <c r="C121" s="338"/>
      <c r="D121" s="338"/>
      <c r="E121" s="338"/>
      <c r="F121" s="338"/>
      <c r="G121" s="338"/>
      <c r="H121" s="338"/>
      <c r="I121" s="338"/>
      <c r="J121" s="338"/>
      <c r="K121" s="338"/>
      <c r="L121" s="338"/>
      <c r="M121" s="338"/>
      <c r="N121" s="340"/>
      <c r="O121" s="152"/>
      <c r="P121" s="149"/>
      <c r="Q121" s="149"/>
      <c r="R121" s="149"/>
      <c r="S121" s="149"/>
      <c r="T121" s="149"/>
      <c r="U121" s="156"/>
      <c r="V121" s="156"/>
      <c r="W121" s="158"/>
      <c r="X121" s="345">
        <f>COUNTIF(B:M,O117)*1.08</f>
        <v>6.48</v>
      </c>
      <c r="Y121" s="149"/>
      <c r="Z121" s="149"/>
    </row>
    <row r="122" spans="1:26" s="122" customFormat="1" ht="24" customHeight="1" thickTop="1" thickBot="1" x14ac:dyDescent="0.25">
      <c r="A122" s="136"/>
      <c r="B122" s="338"/>
      <c r="C122" s="338"/>
      <c r="D122" s="338"/>
      <c r="E122" s="338"/>
      <c r="F122" s="338"/>
      <c r="G122" s="338"/>
      <c r="H122" s="338"/>
      <c r="I122" s="338"/>
      <c r="J122" s="338"/>
      <c r="K122" s="338"/>
      <c r="L122" s="338"/>
      <c r="M122" s="338"/>
      <c r="N122" s="340"/>
      <c r="O122" s="152"/>
      <c r="P122" s="149"/>
      <c r="Q122" s="508" t="s">
        <v>290</v>
      </c>
      <c r="R122" s="509"/>
      <c r="S122" s="508" t="s">
        <v>286</v>
      </c>
      <c r="T122" s="509"/>
      <c r="U122" s="508" t="s">
        <v>291</v>
      </c>
      <c r="V122" s="509"/>
      <c r="W122" s="159" t="s">
        <v>292</v>
      </c>
      <c r="X122" s="160" t="s">
        <v>293</v>
      </c>
      <c r="Y122" s="510" t="s">
        <v>181</v>
      </c>
      <c r="Z122" s="511"/>
    </row>
    <row r="123" spans="1:26" s="122" customFormat="1" ht="16.5" thickTop="1" thickBot="1" x14ac:dyDescent="0.3">
      <c r="A123" s="136"/>
      <c r="B123" s="338"/>
      <c r="C123" s="338"/>
      <c r="D123" s="338"/>
      <c r="E123" s="338"/>
      <c r="F123" s="338"/>
      <c r="G123" s="338"/>
      <c r="H123" s="338"/>
      <c r="I123" s="338"/>
      <c r="J123" s="338"/>
      <c r="K123" s="338"/>
      <c r="L123" s="338"/>
      <c r="M123" s="338"/>
      <c r="N123" s="340"/>
      <c r="O123" s="152"/>
      <c r="P123" s="148" t="s">
        <v>67</v>
      </c>
      <c r="Q123" s="161">
        <v>2</v>
      </c>
      <c r="R123" s="162" t="s">
        <v>58</v>
      </c>
      <c r="S123" s="161">
        <v>1</v>
      </c>
      <c r="T123" s="162" t="s">
        <v>58</v>
      </c>
      <c r="U123" s="163">
        <f>S123*Q118</f>
        <v>25</v>
      </c>
      <c r="V123" s="164" t="s">
        <v>63</v>
      </c>
      <c r="W123" s="165">
        <f>U123/Q123</f>
        <v>12.5</v>
      </c>
      <c r="X123" s="166">
        <f>X121*W123</f>
        <v>81</v>
      </c>
      <c r="Y123" s="167">
        <f>U123*X121</f>
        <v>162</v>
      </c>
      <c r="Z123" s="164" t="s">
        <v>63</v>
      </c>
    </row>
    <row r="124" spans="1:26" s="122" customFormat="1" ht="16.5" thickTop="1" thickBot="1" x14ac:dyDescent="0.3">
      <c r="A124" s="136"/>
      <c r="B124" s="338"/>
      <c r="C124" s="338"/>
      <c r="D124" s="338"/>
      <c r="E124" s="338"/>
      <c r="F124" s="338"/>
      <c r="G124" s="338"/>
      <c r="H124" s="338"/>
      <c r="I124" s="338"/>
      <c r="J124" s="338"/>
      <c r="K124" s="338"/>
      <c r="L124" s="338"/>
      <c r="M124" s="338"/>
      <c r="N124" s="340"/>
      <c r="O124" s="152"/>
      <c r="P124" s="168" t="s">
        <v>68</v>
      </c>
      <c r="Q124" s="161">
        <v>100</v>
      </c>
      <c r="R124" s="162" t="s">
        <v>58</v>
      </c>
      <c r="S124" s="161">
        <v>1</v>
      </c>
      <c r="T124" s="162" t="s">
        <v>58</v>
      </c>
      <c r="U124" s="169">
        <f>S124*Q118</f>
        <v>25</v>
      </c>
      <c r="V124" s="170" t="s">
        <v>63</v>
      </c>
      <c r="W124" s="171">
        <f>U124/Q124</f>
        <v>0.25</v>
      </c>
      <c r="X124" s="166">
        <f>X121*W124</f>
        <v>1.62</v>
      </c>
      <c r="Y124" s="172">
        <f>U124*X121</f>
        <v>162</v>
      </c>
      <c r="Z124" s="170" t="s">
        <v>63</v>
      </c>
    </row>
    <row r="125" spans="1:26" s="122" customFormat="1" ht="17.25" thickTop="1" thickBot="1" x14ac:dyDescent="0.3">
      <c r="A125" s="136"/>
      <c r="B125" s="338"/>
      <c r="C125" s="338"/>
      <c r="D125" s="338"/>
      <c r="E125" s="338"/>
      <c r="F125" s="338"/>
      <c r="G125" s="338"/>
      <c r="H125" s="338"/>
      <c r="I125" s="338"/>
      <c r="J125" s="338"/>
      <c r="K125" s="338"/>
      <c r="L125" s="338"/>
      <c r="M125" s="338"/>
      <c r="N125" s="340"/>
      <c r="O125" s="173">
        <v>225</v>
      </c>
      <c r="P125" s="174" t="s">
        <v>3104</v>
      </c>
      <c r="Q125" s="153">
        <v>10</v>
      </c>
      <c r="R125" s="175" t="s">
        <v>63</v>
      </c>
      <c r="S125" s="161">
        <v>1</v>
      </c>
      <c r="T125" s="162" t="s">
        <v>58</v>
      </c>
      <c r="U125" s="169">
        <f>S125*Q118</f>
        <v>25</v>
      </c>
      <c r="V125" s="170" t="s">
        <v>63</v>
      </c>
      <c r="W125" s="171">
        <f>U125/Q125</f>
        <v>2.5</v>
      </c>
      <c r="X125" s="166">
        <f>X121*W125</f>
        <v>16.200000000000003</v>
      </c>
      <c r="Y125" s="172">
        <f>U125*X121</f>
        <v>162</v>
      </c>
      <c r="Z125" s="170" t="s">
        <v>63</v>
      </c>
    </row>
    <row r="126" spans="1:26" s="122" customFormat="1" ht="16.5" thickTop="1" thickBot="1" x14ac:dyDescent="0.3">
      <c r="A126" s="136"/>
      <c r="B126" s="338"/>
      <c r="C126" s="338"/>
      <c r="D126" s="338"/>
      <c r="E126" s="338"/>
      <c r="F126" s="338"/>
      <c r="G126" s="338"/>
      <c r="H126" s="338"/>
      <c r="I126" s="338"/>
      <c r="J126" s="338"/>
      <c r="K126" s="338"/>
      <c r="L126" s="338"/>
      <c r="M126" s="338"/>
      <c r="N126" s="340"/>
      <c r="O126" s="176"/>
      <c r="P126" s="177"/>
      <c r="Q126" s="161">
        <v>12.5</v>
      </c>
      <c r="R126" s="162" t="s">
        <v>58</v>
      </c>
      <c r="S126" s="161">
        <v>0</v>
      </c>
      <c r="T126" s="162" t="s">
        <v>58</v>
      </c>
      <c r="U126" s="178">
        <f>S126*Q118</f>
        <v>0</v>
      </c>
      <c r="V126" s="179" t="s">
        <v>63</v>
      </c>
      <c r="W126" s="180">
        <f>U126/Q126</f>
        <v>0</v>
      </c>
      <c r="X126" s="166">
        <f>X121*W126</f>
        <v>0</v>
      </c>
      <c r="Y126" s="181">
        <f>U126*X121</f>
        <v>0</v>
      </c>
      <c r="Z126" s="179" t="s">
        <v>63</v>
      </c>
    </row>
    <row r="127" spans="1:26" s="122" customFormat="1" ht="16.5" thickTop="1" x14ac:dyDescent="0.3">
      <c r="A127" s="136"/>
      <c r="B127" s="338"/>
      <c r="C127" s="338"/>
      <c r="D127" s="338"/>
      <c r="E127" s="338"/>
      <c r="F127" s="338"/>
      <c r="G127" s="338"/>
      <c r="H127" s="338"/>
      <c r="I127" s="338"/>
      <c r="J127" s="338"/>
      <c r="K127" s="338"/>
      <c r="L127" s="338"/>
      <c r="M127" s="338"/>
      <c r="N127" s="340"/>
      <c r="O127" s="152"/>
      <c r="P127" s="168" t="s">
        <v>591</v>
      </c>
      <c r="Q127" s="149"/>
      <c r="R127" s="156"/>
      <c r="S127" s="149"/>
      <c r="T127" s="156"/>
      <c r="U127" s="165"/>
      <c r="V127" s="182"/>
      <c r="W127" s="180">
        <f>Q118-SUM(W123:W126,Q119)</f>
        <v>4.75</v>
      </c>
      <c r="X127" s="183">
        <f>X121*W127</f>
        <v>30.78</v>
      </c>
      <c r="Y127" s="149"/>
      <c r="Z127" s="149"/>
    </row>
    <row r="128" spans="1:26" s="122" customFormat="1" ht="4.5" customHeight="1" x14ac:dyDescent="0.2">
      <c r="A128" s="136"/>
      <c r="B128" s="338"/>
      <c r="C128" s="338"/>
      <c r="D128" s="338"/>
      <c r="E128" s="338"/>
      <c r="F128" s="338"/>
      <c r="G128" s="338"/>
      <c r="H128" s="338"/>
      <c r="I128" s="338"/>
      <c r="J128" s="338"/>
      <c r="K128" s="338"/>
      <c r="L128" s="338"/>
      <c r="M128" s="338"/>
      <c r="N128" s="340"/>
      <c r="O128" s="152"/>
      <c r="P128" s="149"/>
      <c r="Q128" s="149"/>
      <c r="R128" s="149"/>
      <c r="S128" s="149"/>
      <c r="T128" s="149"/>
      <c r="U128" s="165"/>
      <c r="V128" s="165"/>
      <c r="W128" s="165"/>
      <c r="X128" s="165"/>
      <c r="Y128" s="149"/>
      <c r="Z128" s="149"/>
    </row>
    <row r="129" spans="1:26" ht="12.75" x14ac:dyDescent="0.2">
      <c r="O129" s="152"/>
      <c r="P129" s="184" t="s">
        <v>57</v>
      </c>
      <c r="Q129" s="185"/>
      <c r="R129" s="185"/>
      <c r="S129" s="185"/>
      <c r="T129" s="185"/>
      <c r="U129" s="185"/>
      <c r="V129" s="185"/>
      <c r="W129" s="184">
        <f>SUM(W123:W127)</f>
        <v>20</v>
      </c>
      <c r="X129" s="184">
        <f>SUM(X123:X127)</f>
        <v>129.60000000000002</v>
      </c>
      <c r="Y129" s="186"/>
      <c r="Z129" s="186"/>
    </row>
    <row r="130" spans="1:26" ht="18.75" customHeight="1" thickBot="1" x14ac:dyDescent="0.25"/>
    <row r="131" spans="1:26" s="122" customFormat="1" ht="15" thickBot="1" x14ac:dyDescent="0.25">
      <c r="A131" s="136"/>
      <c r="B131" s="338"/>
      <c r="C131" s="338"/>
      <c r="D131" s="338"/>
      <c r="E131" s="338"/>
      <c r="F131" s="338"/>
      <c r="G131" s="338"/>
      <c r="H131" s="338"/>
      <c r="I131" s="338"/>
      <c r="J131" s="338"/>
      <c r="K131" s="338"/>
      <c r="L131" s="338"/>
      <c r="M131" s="338"/>
      <c r="N131" s="340"/>
      <c r="O131" s="343" t="s">
        <v>2673</v>
      </c>
      <c r="P131" s="141" t="s">
        <v>2914</v>
      </c>
      <c r="Q131" s="142"/>
      <c r="R131" s="143"/>
      <c r="S131" s="143"/>
      <c r="T131" s="144"/>
      <c r="U131" s="144"/>
      <c r="V131" s="144"/>
      <c r="W131" s="144"/>
      <c r="X131" s="140" t="str">
        <f>O131</f>
        <v>PaFl.Dg+WESS.Bt</v>
      </c>
      <c r="Y131" s="145"/>
      <c r="Z131" s="144"/>
    </row>
    <row r="132" spans="1:26" ht="15.75" thickBot="1" x14ac:dyDescent="0.3">
      <c r="O132" s="137">
        <v>8</v>
      </c>
      <c r="P132" s="146" t="s">
        <v>289</v>
      </c>
      <c r="Q132" s="147">
        <v>25</v>
      </c>
      <c r="R132" s="146" t="s">
        <v>283</v>
      </c>
      <c r="S132" s="187" t="s">
        <v>1671</v>
      </c>
      <c r="T132" s="188"/>
      <c r="U132" s="149"/>
      <c r="V132" s="149"/>
      <c r="W132" s="150"/>
      <c r="X132" s="137"/>
      <c r="Y132" s="151"/>
      <c r="Z132" s="149"/>
    </row>
    <row r="133" spans="1:26" s="122" customFormat="1" ht="16.5" thickTop="1" thickBot="1" x14ac:dyDescent="0.25">
      <c r="A133" s="136"/>
      <c r="B133" s="338"/>
      <c r="C133" s="338"/>
      <c r="D133" s="338"/>
      <c r="E133" s="338"/>
      <c r="F133" s="338"/>
      <c r="G133" s="338"/>
      <c r="H133" s="338"/>
      <c r="I133" s="338"/>
      <c r="J133" s="338"/>
      <c r="K133" s="338"/>
      <c r="L133" s="338"/>
      <c r="M133" s="338"/>
      <c r="N133" s="340"/>
      <c r="O133" s="152"/>
      <c r="P133" s="146" t="s">
        <v>2915</v>
      </c>
      <c r="Q133" s="153">
        <v>5</v>
      </c>
      <c r="R133" s="146" t="s">
        <v>283</v>
      </c>
      <c r="S133" s="149"/>
      <c r="T133" s="149"/>
      <c r="U133" s="154"/>
      <c r="V133" s="154"/>
      <c r="W133" s="155" t="str">
        <f>P139</f>
        <v>PaFl.Dg+WESS.Bt</v>
      </c>
      <c r="X133" s="149"/>
      <c r="Y133" s="149"/>
      <c r="Z133" s="149"/>
    </row>
    <row r="134" spans="1:26" s="122" customFormat="1" ht="14.25" thickTop="1" thickBot="1" x14ac:dyDescent="0.25">
      <c r="A134" s="136"/>
      <c r="B134" s="338"/>
      <c r="C134" s="338"/>
      <c r="D134" s="338"/>
      <c r="E134" s="338"/>
      <c r="F134" s="338"/>
      <c r="G134" s="338"/>
      <c r="H134" s="338"/>
      <c r="I134" s="338"/>
      <c r="J134" s="338"/>
      <c r="K134" s="338"/>
      <c r="L134" s="338"/>
      <c r="M134" s="338"/>
      <c r="N134" s="340"/>
      <c r="O134" s="152"/>
      <c r="P134" s="149"/>
      <c r="Q134" s="149"/>
      <c r="R134" s="149"/>
      <c r="S134" s="149"/>
      <c r="T134" s="149"/>
      <c r="U134" s="154"/>
      <c r="V134" s="156"/>
      <c r="W134" s="156"/>
      <c r="X134" s="157" t="s">
        <v>10</v>
      </c>
      <c r="Y134" s="156"/>
      <c r="Z134" s="156"/>
    </row>
    <row r="135" spans="1:26" s="122" customFormat="1" ht="14.25" thickTop="1" thickBot="1" x14ac:dyDescent="0.25">
      <c r="A135" s="136"/>
      <c r="B135" s="338"/>
      <c r="C135" s="338"/>
      <c r="D135" s="338"/>
      <c r="E135" s="338"/>
      <c r="F135" s="338"/>
      <c r="G135" s="338"/>
      <c r="H135" s="338"/>
      <c r="I135" s="338"/>
      <c r="J135" s="338"/>
      <c r="K135" s="338"/>
      <c r="L135" s="338"/>
      <c r="M135" s="338"/>
      <c r="N135" s="340"/>
      <c r="O135" s="152"/>
      <c r="P135" s="149"/>
      <c r="Q135" s="149"/>
      <c r="R135" s="149"/>
      <c r="S135" s="149"/>
      <c r="T135" s="149"/>
      <c r="U135" s="156"/>
      <c r="V135" s="156"/>
      <c r="W135" s="158"/>
      <c r="X135" s="345">
        <f>COUNTIF(B:M,O131)*1.08</f>
        <v>6.48</v>
      </c>
      <c r="Y135" s="149"/>
      <c r="Z135" s="149"/>
    </row>
    <row r="136" spans="1:26" s="122" customFormat="1" ht="24" customHeight="1" thickTop="1" thickBot="1" x14ac:dyDescent="0.25">
      <c r="A136" s="136"/>
      <c r="B136" s="338"/>
      <c r="C136" s="338"/>
      <c r="D136" s="338"/>
      <c r="E136" s="338"/>
      <c r="F136" s="338"/>
      <c r="G136" s="338"/>
      <c r="H136" s="338"/>
      <c r="I136" s="338"/>
      <c r="J136" s="338"/>
      <c r="K136" s="338"/>
      <c r="L136" s="338"/>
      <c r="M136" s="338"/>
      <c r="N136" s="340"/>
      <c r="O136" s="152"/>
      <c r="P136" s="149"/>
      <c r="Q136" s="506" t="s">
        <v>290</v>
      </c>
      <c r="R136" s="507"/>
      <c r="S136" s="506" t="s">
        <v>286</v>
      </c>
      <c r="T136" s="507"/>
      <c r="U136" s="508" t="s">
        <v>291</v>
      </c>
      <c r="V136" s="509"/>
      <c r="W136" s="159" t="s">
        <v>292</v>
      </c>
      <c r="X136" s="160" t="s">
        <v>293</v>
      </c>
      <c r="Y136" s="503" t="s">
        <v>181</v>
      </c>
      <c r="Z136" s="504"/>
    </row>
    <row r="137" spans="1:26" s="122" customFormat="1" ht="16.5" thickTop="1" thickBot="1" x14ac:dyDescent="0.3">
      <c r="A137" s="136"/>
      <c r="B137" s="338"/>
      <c r="C137" s="338"/>
      <c r="D137" s="338"/>
      <c r="E137" s="338"/>
      <c r="F137" s="338"/>
      <c r="G137" s="338"/>
      <c r="H137" s="338"/>
      <c r="I137" s="338"/>
      <c r="J137" s="338"/>
      <c r="K137" s="338"/>
      <c r="L137" s="338"/>
      <c r="M137" s="338"/>
      <c r="N137" s="340"/>
      <c r="O137" s="152"/>
      <c r="P137" s="187" t="s">
        <v>1672</v>
      </c>
      <c r="Q137" s="161">
        <v>2</v>
      </c>
      <c r="R137" s="162" t="s">
        <v>58</v>
      </c>
      <c r="S137" s="161">
        <v>1</v>
      </c>
      <c r="T137" s="162" t="s">
        <v>58</v>
      </c>
      <c r="U137" s="163">
        <f>S137*Q132</f>
        <v>25</v>
      </c>
      <c r="V137" s="164" t="s">
        <v>63</v>
      </c>
      <c r="W137" s="165">
        <f>U137/Q137</f>
        <v>12.5</v>
      </c>
      <c r="X137" s="190">
        <f>X135*W137</f>
        <v>81</v>
      </c>
      <c r="Y137" s="167">
        <f>U137*X135</f>
        <v>162</v>
      </c>
      <c r="Z137" s="164" t="s">
        <v>63</v>
      </c>
    </row>
    <row r="138" spans="1:26" s="122" customFormat="1" ht="16.5" thickTop="1" thickBot="1" x14ac:dyDescent="0.3">
      <c r="A138" s="136"/>
      <c r="B138" s="338"/>
      <c r="C138" s="338"/>
      <c r="D138" s="338"/>
      <c r="E138" s="338"/>
      <c r="F138" s="338"/>
      <c r="G138" s="338"/>
      <c r="H138" s="338"/>
      <c r="I138" s="338"/>
      <c r="J138" s="338"/>
      <c r="K138" s="338"/>
      <c r="L138" s="338"/>
      <c r="M138" s="338"/>
      <c r="N138" s="340"/>
      <c r="O138" s="152"/>
      <c r="P138" s="168" t="s">
        <v>68</v>
      </c>
      <c r="Q138" s="161">
        <v>100</v>
      </c>
      <c r="R138" s="162" t="s">
        <v>58</v>
      </c>
      <c r="S138" s="161">
        <v>1</v>
      </c>
      <c r="T138" s="162" t="s">
        <v>58</v>
      </c>
      <c r="U138" s="169">
        <f>S138*Q132</f>
        <v>25</v>
      </c>
      <c r="V138" s="170" t="s">
        <v>63</v>
      </c>
      <c r="W138" s="171">
        <f>U138/Q138</f>
        <v>0.25</v>
      </c>
      <c r="X138" s="166">
        <f>X135*W138</f>
        <v>1.62</v>
      </c>
      <c r="Y138" s="172">
        <f>U138*X135</f>
        <v>162</v>
      </c>
      <c r="Z138" s="170" t="s">
        <v>63</v>
      </c>
    </row>
    <row r="139" spans="1:26" s="122" customFormat="1" ht="17.25" thickTop="1" thickBot="1" x14ac:dyDescent="0.3">
      <c r="A139" s="136"/>
      <c r="B139" s="338"/>
      <c r="C139" s="338"/>
      <c r="D139" s="338"/>
      <c r="E139" s="338"/>
      <c r="F139" s="338"/>
      <c r="G139" s="338"/>
      <c r="H139" s="338"/>
      <c r="I139" s="338"/>
      <c r="J139" s="338"/>
      <c r="K139" s="338"/>
      <c r="L139" s="338"/>
      <c r="M139" s="338"/>
      <c r="N139" s="340"/>
      <c r="O139" s="346">
        <v>330</v>
      </c>
      <c r="P139" s="347" t="s">
        <v>2673</v>
      </c>
      <c r="Q139" s="153">
        <v>10</v>
      </c>
      <c r="R139" s="175" t="s">
        <v>63</v>
      </c>
      <c r="S139" s="161">
        <v>1</v>
      </c>
      <c r="T139" s="162" t="s">
        <v>58</v>
      </c>
      <c r="U139" s="169">
        <f>S139*Q132</f>
        <v>25</v>
      </c>
      <c r="V139" s="170" t="s">
        <v>63</v>
      </c>
      <c r="W139" s="171">
        <f>U139/Q139</f>
        <v>2.5</v>
      </c>
      <c r="X139" s="166">
        <f>X135*W139</f>
        <v>16.200000000000003</v>
      </c>
      <c r="Y139" s="172">
        <f>U139*X135</f>
        <v>162</v>
      </c>
      <c r="Z139" s="170" t="s">
        <v>63</v>
      </c>
    </row>
    <row r="140" spans="1:26" s="122" customFormat="1" ht="16.5" thickTop="1" thickBot="1" x14ac:dyDescent="0.3">
      <c r="A140" s="136"/>
      <c r="B140" s="338"/>
      <c r="C140" s="338"/>
      <c r="D140" s="338"/>
      <c r="E140" s="338"/>
      <c r="F140" s="338"/>
      <c r="G140" s="338"/>
      <c r="H140" s="338"/>
      <c r="I140" s="338"/>
      <c r="J140" s="338"/>
      <c r="K140" s="338"/>
      <c r="L140" s="338"/>
      <c r="M140" s="338"/>
      <c r="N140" s="340"/>
      <c r="O140" s="176"/>
      <c r="P140" s="177"/>
      <c r="Q140" s="161">
        <v>12.5</v>
      </c>
      <c r="R140" s="162" t="s">
        <v>58</v>
      </c>
      <c r="S140" s="161">
        <v>0</v>
      </c>
      <c r="T140" s="162" t="s">
        <v>58</v>
      </c>
      <c r="U140" s="178">
        <f>S140*Q132</f>
        <v>0</v>
      </c>
      <c r="V140" s="179" t="s">
        <v>63</v>
      </c>
      <c r="W140" s="180">
        <f>U140/Q140</f>
        <v>0</v>
      </c>
      <c r="X140" s="166">
        <f>X135*W140</f>
        <v>0</v>
      </c>
      <c r="Y140" s="181">
        <f>U140*X135</f>
        <v>0</v>
      </c>
      <c r="Z140" s="179" t="s">
        <v>63</v>
      </c>
    </row>
    <row r="141" spans="1:26" s="122" customFormat="1" ht="16.5" thickTop="1" x14ac:dyDescent="0.3">
      <c r="A141" s="136"/>
      <c r="B141" s="338"/>
      <c r="C141" s="338"/>
      <c r="D141" s="338"/>
      <c r="E141" s="338"/>
      <c r="F141" s="338"/>
      <c r="G141" s="338"/>
      <c r="H141" s="338"/>
      <c r="I141" s="338"/>
      <c r="J141" s="338"/>
      <c r="K141" s="338"/>
      <c r="L141" s="338"/>
      <c r="M141" s="338"/>
      <c r="N141" s="340"/>
      <c r="O141" s="152"/>
      <c r="P141" s="168" t="s">
        <v>591</v>
      </c>
      <c r="Q141" s="149"/>
      <c r="R141" s="156"/>
      <c r="S141" s="149"/>
      <c r="T141" s="156"/>
      <c r="U141" s="165"/>
      <c r="V141" s="182"/>
      <c r="W141" s="180">
        <f>Q132-SUM(W137:W140,Q133)</f>
        <v>4.75</v>
      </c>
      <c r="X141" s="183">
        <f>X135*W141</f>
        <v>30.78</v>
      </c>
      <c r="Y141" s="149"/>
      <c r="Z141" s="149"/>
    </row>
    <row r="142" spans="1:26" s="122" customFormat="1" ht="4.5" customHeight="1" x14ac:dyDescent="0.2">
      <c r="A142" s="136"/>
      <c r="B142" s="338"/>
      <c r="C142" s="338"/>
      <c r="D142" s="338"/>
      <c r="E142" s="338"/>
      <c r="F142" s="338"/>
      <c r="G142" s="338"/>
      <c r="H142" s="338"/>
      <c r="I142" s="338"/>
      <c r="J142" s="338"/>
      <c r="K142" s="338"/>
      <c r="L142" s="338"/>
      <c r="M142" s="338"/>
      <c r="N142" s="340"/>
      <c r="O142" s="152"/>
      <c r="P142" s="149"/>
      <c r="Q142" s="149"/>
      <c r="R142" s="149"/>
      <c r="S142" s="149"/>
      <c r="T142" s="149"/>
      <c r="U142" s="165"/>
      <c r="V142" s="165"/>
      <c r="W142" s="165"/>
      <c r="X142" s="165"/>
      <c r="Y142" s="149"/>
      <c r="Z142" s="149"/>
    </row>
    <row r="143" spans="1:26" ht="12.75" x14ac:dyDescent="0.2">
      <c r="O143" s="152"/>
      <c r="P143" s="184" t="s">
        <v>2916</v>
      </c>
      <c r="Q143" s="185"/>
      <c r="R143" s="185"/>
      <c r="S143" s="185"/>
      <c r="T143" s="185"/>
      <c r="U143" s="185"/>
      <c r="V143" s="185"/>
      <c r="W143" s="184">
        <f>SUM(W137:W141)</f>
        <v>20</v>
      </c>
      <c r="X143" s="184">
        <f>SUM(X137:X141)</f>
        <v>129.60000000000002</v>
      </c>
      <c r="Y143" s="186"/>
      <c r="Z143" s="186"/>
    </row>
    <row r="144" spans="1:26" ht="18.75" customHeight="1" thickBot="1" x14ac:dyDescent="0.25"/>
    <row r="145" spans="1:26" s="122" customFormat="1" ht="15" thickBot="1" x14ac:dyDescent="0.25">
      <c r="A145" s="136"/>
      <c r="B145" s="338"/>
      <c r="C145" s="338"/>
      <c r="D145" s="338"/>
      <c r="E145" s="338"/>
      <c r="F145" s="338"/>
      <c r="G145" s="338"/>
      <c r="H145" s="338"/>
      <c r="I145" s="338"/>
      <c r="J145" s="338"/>
      <c r="K145" s="338"/>
      <c r="L145" s="338"/>
      <c r="M145" s="338"/>
      <c r="N145" s="340"/>
      <c r="O145" s="343" t="s">
        <v>3103</v>
      </c>
      <c r="P145" s="141" t="s">
        <v>2914</v>
      </c>
      <c r="Q145" s="142"/>
      <c r="R145" s="143"/>
      <c r="S145" s="143"/>
      <c r="T145" s="144"/>
      <c r="U145" s="144"/>
      <c r="V145" s="144"/>
      <c r="W145" s="144"/>
      <c r="X145" s="140" t="str">
        <f>O145</f>
        <v>PaFl.DgBt.224</v>
      </c>
      <c r="Y145" s="145"/>
      <c r="Z145" s="144"/>
    </row>
    <row r="146" spans="1:26" ht="15.75" thickBot="1" x14ac:dyDescent="0.3">
      <c r="O146" s="137">
        <v>9</v>
      </c>
      <c r="P146" s="146" t="s">
        <v>289</v>
      </c>
      <c r="Q146" s="147">
        <v>25</v>
      </c>
      <c r="R146" s="146" t="s">
        <v>283</v>
      </c>
      <c r="S146" s="187" t="s">
        <v>1671</v>
      </c>
      <c r="T146" s="188"/>
      <c r="U146" s="149"/>
      <c r="V146" s="149"/>
      <c r="W146" s="150"/>
      <c r="X146" s="137"/>
      <c r="Y146" s="151"/>
      <c r="Z146" s="149"/>
    </row>
    <row r="147" spans="1:26" s="122" customFormat="1" ht="16.5" thickTop="1" thickBot="1" x14ac:dyDescent="0.25">
      <c r="A147" s="136"/>
      <c r="B147" s="338"/>
      <c r="C147" s="338"/>
      <c r="D147" s="338"/>
      <c r="E147" s="338"/>
      <c r="F147" s="338"/>
      <c r="G147" s="338"/>
      <c r="H147" s="338"/>
      <c r="I147" s="338"/>
      <c r="J147" s="338"/>
      <c r="K147" s="338"/>
      <c r="L147" s="338"/>
      <c r="M147" s="338"/>
      <c r="N147" s="340"/>
      <c r="O147" s="152"/>
      <c r="P147" s="146" t="s">
        <v>2915</v>
      </c>
      <c r="Q147" s="153">
        <v>5</v>
      </c>
      <c r="R147" s="146" t="s">
        <v>283</v>
      </c>
      <c r="S147" s="149"/>
      <c r="T147" s="149"/>
      <c r="U147" s="154"/>
      <c r="V147" s="154"/>
      <c r="W147" s="155" t="str">
        <f>P153</f>
        <v>PaFl.DgBt.224</v>
      </c>
      <c r="X147" s="149"/>
      <c r="Y147" s="149"/>
      <c r="Z147" s="149"/>
    </row>
    <row r="148" spans="1:26" s="122" customFormat="1" ht="14.25" thickTop="1" thickBot="1" x14ac:dyDescent="0.25">
      <c r="A148" s="136"/>
      <c r="B148" s="338"/>
      <c r="C148" s="338"/>
      <c r="D148" s="338"/>
      <c r="E148" s="338"/>
      <c r="F148" s="338"/>
      <c r="G148" s="338"/>
      <c r="H148" s="338"/>
      <c r="I148" s="338"/>
      <c r="J148" s="338"/>
      <c r="K148" s="338"/>
      <c r="L148" s="338"/>
      <c r="M148" s="338"/>
      <c r="N148" s="340"/>
      <c r="O148" s="152"/>
      <c r="P148" s="149"/>
      <c r="Q148" s="149"/>
      <c r="R148" s="149"/>
      <c r="S148" s="149"/>
      <c r="T148" s="149"/>
      <c r="U148" s="154"/>
      <c r="V148" s="156"/>
      <c r="W148" s="156"/>
      <c r="X148" s="157" t="s">
        <v>10</v>
      </c>
      <c r="Y148" s="156"/>
      <c r="Z148" s="156"/>
    </row>
    <row r="149" spans="1:26" s="122" customFormat="1" ht="14.25" thickTop="1" thickBot="1" x14ac:dyDescent="0.25">
      <c r="A149" s="136"/>
      <c r="B149" s="338"/>
      <c r="C149" s="338"/>
      <c r="D149" s="338"/>
      <c r="E149" s="338"/>
      <c r="F149" s="338"/>
      <c r="G149" s="338"/>
      <c r="H149" s="338"/>
      <c r="I149" s="338"/>
      <c r="J149" s="338"/>
      <c r="K149" s="338"/>
      <c r="L149" s="338"/>
      <c r="M149" s="338"/>
      <c r="N149" s="340"/>
      <c r="O149" s="152"/>
      <c r="P149" s="149"/>
      <c r="Q149" s="149"/>
      <c r="R149" s="149"/>
      <c r="S149" s="149"/>
      <c r="T149" s="149"/>
      <c r="U149" s="156"/>
      <c r="V149" s="156"/>
      <c r="W149" s="158"/>
      <c r="X149" s="345">
        <f>COUNTIF(B:M,O145)*1.08</f>
        <v>12.96</v>
      </c>
      <c r="Y149" s="149"/>
      <c r="Z149" s="149"/>
    </row>
    <row r="150" spans="1:26" s="122" customFormat="1" ht="24" customHeight="1" thickTop="1" thickBot="1" x14ac:dyDescent="0.25">
      <c r="A150" s="136"/>
      <c r="B150" s="338"/>
      <c r="C150" s="338"/>
      <c r="D150" s="338"/>
      <c r="E150" s="338"/>
      <c r="F150" s="338"/>
      <c r="G150" s="338"/>
      <c r="H150" s="338"/>
      <c r="I150" s="338"/>
      <c r="J150" s="338"/>
      <c r="K150" s="338"/>
      <c r="L150" s="338"/>
      <c r="M150" s="338"/>
      <c r="N150" s="340"/>
      <c r="O150" s="152"/>
      <c r="P150" s="149"/>
      <c r="Q150" s="506" t="s">
        <v>290</v>
      </c>
      <c r="R150" s="507"/>
      <c r="S150" s="506" t="s">
        <v>286</v>
      </c>
      <c r="T150" s="507"/>
      <c r="U150" s="508" t="s">
        <v>291</v>
      </c>
      <c r="V150" s="509"/>
      <c r="W150" s="159" t="s">
        <v>292</v>
      </c>
      <c r="X150" s="160" t="s">
        <v>293</v>
      </c>
      <c r="Y150" s="503" t="s">
        <v>181</v>
      </c>
      <c r="Z150" s="504"/>
    </row>
    <row r="151" spans="1:26" s="122" customFormat="1" ht="16.5" thickTop="1" thickBot="1" x14ac:dyDescent="0.3">
      <c r="A151" s="136"/>
      <c r="B151" s="338"/>
      <c r="C151" s="338"/>
      <c r="D151" s="338"/>
      <c r="E151" s="338"/>
      <c r="F151" s="338"/>
      <c r="G151" s="338"/>
      <c r="H151" s="338"/>
      <c r="I151" s="338"/>
      <c r="J151" s="338"/>
      <c r="K151" s="338"/>
      <c r="L151" s="338"/>
      <c r="M151" s="338"/>
      <c r="N151" s="340"/>
      <c r="O151" s="152"/>
      <c r="P151" s="187" t="s">
        <v>1672</v>
      </c>
      <c r="Q151" s="161">
        <v>2</v>
      </c>
      <c r="R151" s="162" t="s">
        <v>58</v>
      </c>
      <c r="S151" s="161">
        <v>1</v>
      </c>
      <c r="T151" s="162" t="s">
        <v>58</v>
      </c>
      <c r="U151" s="163">
        <f>S151*Q146</f>
        <v>25</v>
      </c>
      <c r="V151" s="164" t="s">
        <v>63</v>
      </c>
      <c r="W151" s="165">
        <f>U151/Q151</f>
        <v>12.5</v>
      </c>
      <c r="X151" s="190">
        <f>X149*W151</f>
        <v>162</v>
      </c>
      <c r="Y151" s="167">
        <f>U151*X149</f>
        <v>324</v>
      </c>
      <c r="Z151" s="164" t="s">
        <v>63</v>
      </c>
    </row>
    <row r="152" spans="1:26" s="122" customFormat="1" ht="16.5" thickTop="1" thickBot="1" x14ac:dyDescent="0.3">
      <c r="A152" s="136"/>
      <c r="B152" s="338"/>
      <c r="C152" s="338"/>
      <c r="D152" s="338"/>
      <c r="E152" s="338"/>
      <c r="F152" s="338"/>
      <c r="G152" s="338"/>
      <c r="H152" s="338"/>
      <c r="I152" s="338"/>
      <c r="J152" s="338"/>
      <c r="K152" s="338"/>
      <c r="L152" s="338"/>
      <c r="M152" s="338"/>
      <c r="N152" s="340"/>
      <c r="O152" s="152"/>
      <c r="P152" s="168" t="s">
        <v>68</v>
      </c>
      <c r="Q152" s="161">
        <v>100</v>
      </c>
      <c r="R152" s="162" t="s">
        <v>58</v>
      </c>
      <c r="S152" s="161">
        <v>1</v>
      </c>
      <c r="T152" s="162" t="s">
        <v>58</v>
      </c>
      <c r="U152" s="169">
        <f>S152*Q146</f>
        <v>25</v>
      </c>
      <c r="V152" s="170" t="s">
        <v>63</v>
      </c>
      <c r="W152" s="171">
        <f>U152/Q152</f>
        <v>0.25</v>
      </c>
      <c r="X152" s="166">
        <f>X149*W152</f>
        <v>3.24</v>
      </c>
      <c r="Y152" s="172">
        <f>U152*X149</f>
        <v>324</v>
      </c>
      <c r="Z152" s="170" t="s">
        <v>63</v>
      </c>
    </row>
    <row r="153" spans="1:26" s="122" customFormat="1" ht="17.25" thickTop="1" thickBot="1" x14ac:dyDescent="0.3">
      <c r="A153" s="136"/>
      <c r="B153" s="338"/>
      <c r="C153" s="338"/>
      <c r="D153" s="338"/>
      <c r="E153" s="338"/>
      <c r="F153" s="338"/>
      <c r="G153" s="338"/>
      <c r="H153" s="338"/>
      <c r="I153" s="338"/>
      <c r="J153" s="338"/>
      <c r="K153" s="338"/>
      <c r="L153" s="338"/>
      <c r="M153" s="338"/>
      <c r="N153" s="340"/>
      <c r="O153" s="346">
        <v>224</v>
      </c>
      <c r="P153" s="347" t="s">
        <v>3103</v>
      </c>
      <c r="Q153" s="153">
        <v>10</v>
      </c>
      <c r="R153" s="175" t="s">
        <v>63</v>
      </c>
      <c r="S153" s="161">
        <v>1</v>
      </c>
      <c r="T153" s="162" t="s">
        <v>58</v>
      </c>
      <c r="U153" s="169">
        <f>S153*Q146</f>
        <v>25</v>
      </c>
      <c r="V153" s="170" t="s">
        <v>63</v>
      </c>
      <c r="W153" s="171">
        <f>U153/Q153</f>
        <v>2.5</v>
      </c>
      <c r="X153" s="166">
        <f>X149*W153</f>
        <v>32.400000000000006</v>
      </c>
      <c r="Y153" s="172">
        <f>U153*X149</f>
        <v>324</v>
      </c>
      <c r="Z153" s="170" t="s">
        <v>63</v>
      </c>
    </row>
    <row r="154" spans="1:26" s="122" customFormat="1" ht="16.5" thickTop="1" thickBot="1" x14ac:dyDescent="0.3">
      <c r="A154" s="136"/>
      <c r="B154" s="338"/>
      <c r="C154" s="338"/>
      <c r="D154" s="338"/>
      <c r="E154" s="338"/>
      <c r="F154" s="338"/>
      <c r="G154" s="338"/>
      <c r="H154" s="338"/>
      <c r="I154" s="338"/>
      <c r="J154" s="338"/>
      <c r="K154" s="338"/>
      <c r="L154" s="338"/>
      <c r="M154" s="338"/>
      <c r="N154" s="340"/>
      <c r="O154" s="176"/>
      <c r="P154" s="177"/>
      <c r="Q154" s="161">
        <v>12.5</v>
      </c>
      <c r="R154" s="162" t="s">
        <v>58</v>
      </c>
      <c r="S154" s="161">
        <v>0</v>
      </c>
      <c r="T154" s="162" t="s">
        <v>58</v>
      </c>
      <c r="U154" s="178">
        <f>S154*Q146</f>
        <v>0</v>
      </c>
      <c r="V154" s="179" t="s">
        <v>63</v>
      </c>
      <c r="W154" s="180">
        <f>U154/Q154</f>
        <v>0</v>
      </c>
      <c r="X154" s="166">
        <f>X149*W154</f>
        <v>0</v>
      </c>
      <c r="Y154" s="181">
        <f>U154*X149</f>
        <v>0</v>
      </c>
      <c r="Z154" s="179" t="s">
        <v>63</v>
      </c>
    </row>
    <row r="155" spans="1:26" s="122" customFormat="1" ht="16.5" thickTop="1" x14ac:dyDescent="0.3">
      <c r="A155" s="136"/>
      <c r="B155" s="338"/>
      <c r="C155" s="338"/>
      <c r="D155" s="338"/>
      <c r="E155" s="338"/>
      <c r="F155" s="338"/>
      <c r="G155" s="338"/>
      <c r="H155" s="338"/>
      <c r="I155" s="338"/>
      <c r="J155" s="338"/>
      <c r="K155" s="338"/>
      <c r="L155" s="338"/>
      <c r="M155" s="338"/>
      <c r="N155" s="340"/>
      <c r="O155" s="152"/>
      <c r="P155" s="168" t="s">
        <v>591</v>
      </c>
      <c r="Q155" s="149"/>
      <c r="R155" s="156"/>
      <c r="S155" s="149"/>
      <c r="T155" s="156"/>
      <c r="U155" s="165"/>
      <c r="V155" s="182"/>
      <c r="W155" s="180">
        <f>Q146-SUM(W151:W154,Q147)</f>
        <v>4.75</v>
      </c>
      <c r="X155" s="183">
        <f>X149*W155</f>
        <v>61.56</v>
      </c>
      <c r="Y155" s="149"/>
      <c r="Z155" s="149"/>
    </row>
    <row r="156" spans="1:26" s="122" customFormat="1" ht="4.5" customHeight="1" x14ac:dyDescent="0.2">
      <c r="A156" s="136"/>
      <c r="B156" s="338"/>
      <c r="C156" s="338"/>
      <c r="D156" s="338"/>
      <c r="E156" s="338"/>
      <c r="F156" s="338"/>
      <c r="G156" s="338"/>
      <c r="H156" s="338"/>
      <c r="I156" s="338"/>
      <c r="J156" s="338"/>
      <c r="K156" s="338"/>
      <c r="L156" s="338"/>
      <c r="M156" s="338"/>
      <c r="N156" s="340"/>
      <c r="O156" s="152"/>
      <c r="P156" s="149"/>
      <c r="Q156" s="149"/>
      <c r="R156" s="149"/>
      <c r="S156" s="149"/>
      <c r="T156" s="149"/>
      <c r="U156" s="165"/>
      <c r="V156" s="165"/>
      <c r="W156" s="165"/>
      <c r="X156" s="165"/>
      <c r="Y156" s="149"/>
      <c r="Z156" s="149"/>
    </row>
    <row r="157" spans="1:26" ht="12.75" x14ac:dyDescent="0.2">
      <c r="O157" s="152"/>
      <c r="P157" s="184" t="s">
        <v>2916</v>
      </c>
      <c r="Q157" s="185"/>
      <c r="R157" s="185"/>
      <c r="S157" s="185"/>
      <c r="T157" s="185"/>
      <c r="U157" s="185"/>
      <c r="V157" s="185"/>
      <c r="W157" s="184">
        <f>SUM(W151:W155)</f>
        <v>20</v>
      </c>
      <c r="X157" s="184">
        <f>SUM(X151:X155)</f>
        <v>259.20000000000005</v>
      </c>
      <c r="Y157" s="186"/>
      <c r="Z157" s="186"/>
    </row>
  </sheetData>
  <protectedRanges>
    <protectedRange sqref="P35 P50 P95 P110 P125" name="mix2_1"/>
  </protectedRanges>
  <mergeCells count="36">
    <mergeCell ref="Q150:R150"/>
    <mergeCell ref="S150:T150"/>
    <mergeCell ref="U150:V150"/>
    <mergeCell ref="Y150:Z150"/>
    <mergeCell ref="Q122:R122"/>
    <mergeCell ref="S122:T122"/>
    <mergeCell ref="U122:V122"/>
    <mergeCell ref="Y122:Z122"/>
    <mergeCell ref="Q136:R136"/>
    <mergeCell ref="S136:T136"/>
    <mergeCell ref="U136:V136"/>
    <mergeCell ref="Y136:Z136"/>
    <mergeCell ref="Q92:R92"/>
    <mergeCell ref="S92:T92"/>
    <mergeCell ref="U92:V92"/>
    <mergeCell ref="Y92:Z92"/>
    <mergeCell ref="Q107:R107"/>
    <mergeCell ref="S107:T107"/>
    <mergeCell ref="U107:V107"/>
    <mergeCell ref="Y107:Z107"/>
    <mergeCell ref="Q62:R62"/>
    <mergeCell ref="S62:T62"/>
    <mergeCell ref="U62:V62"/>
    <mergeCell ref="Y62:Z62"/>
    <mergeCell ref="Q77:R77"/>
    <mergeCell ref="S77:T77"/>
    <mergeCell ref="U77:V77"/>
    <mergeCell ref="Y77:Z77"/>
    <mergeCell ref="Y32:Z32"/>
    <mergeCell ref="Q32:R32"/>
    <mergeCell ref="S32:T32"/>
    <mergeCell ref="U32:V32"/>
    <mergeCell ref="Q47:R47"/>
    <mergeCell ref="S47:T47"/>
    <mergeCell ref="U47:V47"/>
    <mergeCell ref="Y47:Z47"/>
  </mergeCells>
  <conditionalFormatting sqref="A1:XFD1048576">
    <cfRule type="cellIs" dxfId="10" priority="2" stopIfTrue="1" operator="equal">
      <formula>$O$27</formula>
    </cfRule>
    <cfRule type="cellIs" dxfId="9" priority="3" stopIfTrue="1" operator="equal">
      <formula>$O$42</formula>
    </cfRule>
    <cfRule type="cellIs" dxfId="8" priority="4" stopIfTrue="1" operator="equal">
      <formula>$O$57</formula>
    </cfRule>
    <cfRule type="cellIs" dxfId="7" priority="5" stopIfTrue="1" operator="equal">
      <formula>$O$72</formula>
    </cfRule>
    <cfRule type="cellIs" dxfId="6" priority="6" stopIfTrue="1" operator="equal">
      <formula>$O$87</formula>
    </cfRule>
    <cfRule type="cellIs" dxfId="5" priority="7" stopIfTrue="1" operator="equal">
      <formula>$O$102</formula>
    </cfRule>
    <cfRule type="cellIs" dxfId="4" priority="8" stopIfTrue="1" operator="equal">
      <formula>$O$117</formula>
    </cfRule>
    <cfRule type="cellIs" dxfId="3" priority="9" stopIfTrue="1" operator="equal">
      <formula>$O$131</formula>
    </cfRule>
    <cfRule type="cellIs" dxfId="2" priority="10" stopIfTrue="1" operator="equal">
      <formula>$O$145</formula>
    </cfRule>
    <cfRule type="cellIs" dxfId="1" priority="11" stopIfTrue="1" operator="equal">
      <formula>#REF!</formula>
    </cfRule>
  </conditionalFormatting>
  <conditionalFormatting sqref="A26:N61 A131:N135 A145:N149 O27:Z241">
    <cfRule type="cellIs" dxfId="0" priority="1" stopIfTrue="1" operator="equal">
      <formula>0</formula>
    </cfRule>
  </conditionalFormatting>
  <printOptions horizontalCentered="1"/>
  <pageMargins left="0.27559055118110237" right="0" top="0.77" bottom="0" header="0.44" footer="0"/>
  <pageSetup paperSize="9" scale="84" pageOrder="overThenDown" orientation="landscape" useFirstPageNumber="1" r:id="rId1"/>
  <headerFooter alignWithMargins="0">
    <oddHeader>&amp;L&amp;F&amp;C&amp;D</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8</vt:i4>
      </vt:variant>
    </vt:vector>
  </HeadingPairs>
  <TitlesOfParts>
    <vt:vector size="16" baseType="lpstr">
      <vt:lpstr>Index</vt:lpstr>
      <vt:lpstr>Primers</vt:lpstr>
      <vt:lpstr>Primer mix</vt:lpstr>
      <vt:lpstr>PCR-SYBR</vt:lpstr>
      <vt:lpstr>PCR-1plex</vt:lpstr>
      <vt:lpstr>Exp 480</vt:lpstr>
      <vt:lpstr>Exp 308</vt:lpstr>
      <vt:lpstr>Exp 424</vt:lpstr>
      <vt:lpstr>'Exp 308'!Druckbereich</vt:lpstr>
      <vt:lpstr>'Exp 424'!Druckbereich</vt:lpstr>
      <vt:lpstr>'Exp 480'!Druckbereich</vt:lpstr>
      <vt:lpstr>'PCR-1plex'!Druckbereich</vt:lpstr>
      <vt:lpstr>'PCR-SYBR'!Druckbereich</vt:lpstr>
      <vt:lpstr>'Primer mix'!Druckbereich</vt:lpstr>
      <vt:lpstr>Primers!Druckbereich</vt:lpstr>
      <vt:lpstr>Primers!Drucktitel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Solucion Costo V3.30</dc:title>
  <dc:subject>Preparación de las soluciones, mezclas y kits de  PCR con sus costos.</dc:subject>
  <dc:creator>Ariel Viña</dc:creator>
  <cp:keywords>Solucion, PCR, HCV, RT, Costo</cp:keywords>
  <dc:description>Actualizarle los vinculos a los precios de oligos y enz._x000d_
V3.30: Separe exceso de enz. para user y para prod. Corregidos algunos comentarios de precios y links a pecios._x000d_
V3.25: Añadi cuentas para los experimentos QA 1a y 2a  QB de optimizacion de la cuantifiacacion_x000d_
V3.20: Añadi cuentas para los experimentos QA 1 y 2 de optimizacion de la cuantifiacacion_x000d_
V3.15: Añadi cuentas para el RT-heminested PCR$.</dc:description>
  <cp:lastModifiedBy>Vina Rodriguez, Ariel</cp:lastModifiedBy>
  <cp:lastPrinted>2019-12-17T17:34:55Z</cp:lastPrinted>
  <dcterms:created xsi:type="dcterms:W3CDTF">1999-02-26T20:36:56Z</dcterms:created>
  <dcterms:modified xsi:type="dcterms:W3CDTF">2019-12-19T12:23:40Z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1776559168</vt:i4>
  </property>
  <property fmtid="{D5CDD505-2E9C-101B-9397-08002B2CF9AE}" pid="3" name="_EmailSubject">
    <vt:lpwstr>PCR</vt:lpwstr>
  </property>
  <property fmtid="{D5CDD505-2E9C-101B-9397-08002B2CF9AE}" pid="4" name="_AuthorEmail">
    <vt:lpwstr>ariel.vina@cigb.edu.cu</vt:lpwstr>
  </property>
  <property fmtid="{D5CDD505-2E9C-101B-9397-08002B2CF9AE}" pid="5" name="_AuthorEmailDisplayName">
    <vt:lpwstr>Ariel Viña Rodriguez</vt:lpwstr>
  </property>
  <property fmtid="{D5CDD505-2E9C-101B-9397-08002B2CF9AE}" pid="6" name="_ReviewingToolsShownOnce">
    <vt:lpwstr/>
  </property>
</Properties>
</file>