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a00ff576845c85e/Desktop/Analysis Projects/Crowdfunding Analysis/"/>
    </mc:Choice>
  </mc:AlternateContent>
  <xr:revisionPtr revIDLastSave="157" documentId="13_ncr:1_{D754642E-E684-4F4D-953B-1821B0424A6E}" xr6:coauthVersionLast="47" xr6:coauthVersionMax="47" xr10:uidLastSave="{5C83D196-83D7-4CFB-BD7A-A04FF83F120D}"/>
  <bookViews>
    <workbookView xWindow="-28920" yWindow="-120" windowWidth="29040" windowHeight="15840" firstSheet="2" activeTab="2" xr2:uid="{00000000-000D-0000-FFFF-FFFF00000000}"/>
  </bookViews>
  <sheets>
    <sheet name="Category Statistics" sheetId="2" r:id="rId1"/>
    <sheet name="Outcomes Based on Launch Date" sheetId="4" r:id="rId2"/>
    <sheet name="Chart1" sheetId="12" r:id="rId3"/>
    <sheet name="Kickstarter" sheetId="1" r:id="rId4"/>
    <sheet name="Successful Musicals" sheetId="11" r:id="rId5"/>
    <sheet name="Failed Musicals" sheetId="10" r:id="rId6"/>
    <sheet name="Failed US Kickstarters" sheetId="7" r:id="rId7"/>
    <sheet name="Descriptive Statistics" sheetId="8" r:id="rId8"/>
    <sheet name="Successful US Kickstarters" sheetId="6" r:id="rId9"/>
    <sheet name="Edinburgh Research" sheetId="5" r:id="rId10"/>
    <sheet name="Subcategory Statistics" sheetId="3" r:id="rId11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7" i="8"/>
  <c r="C6" i="8"/>
  <c r="C5" i="8"/>
  <c r="C4" i="8"/>
  <c r="B7" i="8"/>
  <c r="B6" i="8"/>
  <c r="B5" i="8"/>
  <c r="B4" i="8"/>
  <c r="I6" i="8"/>
  <c r="I5" i="8"/>
  <c r="H6" i="8"/>
  <c r="H5" i="8"/>
  <c r="I3" i="8"/>
  <c r="I2" i="8"/>
  <c r="H3" i="8"/>
  <c r="H2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<sst xmlns="http://schemas.openxmlformats.org/spreadsheetml/2006/main" count="39068" uniqueCount="8399">
  <si>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</si>
  <si>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</si>
  <si>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</si>
  <si>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</si>
  <si>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</si>
  <si>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</si>
  <si>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</si>
  <si>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</si>
  <si>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</si>
  <si>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</si>
  <si>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</si>
  <si>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</si>
  <si>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</si>
  <si>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</si>
  <si>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</si>
  <si>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</si>
  <si>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</si>
  <si>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</si>
  <si>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</si>
  <si>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</si>
  <si>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</si>
  <si>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</si>
  <si>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</si>
  <si>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</si>
  <si>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</si>
  <si>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</si>
  <si>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</si>
  <si>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</si>
  <si>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</si>
  <si>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</si>
  <si>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</si>
  <si>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</si>
  <si>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</si>
  <si>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</si>
  <si>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</si>
  <si>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</si>
  <si>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</si>
  <si>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</si>
  <si>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</si>
  <si>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</si>
  <si>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</si>
  <si>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</si>
  <si>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</si>
  <si>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</si>
  <si>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</si>
  <si>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</si>
  <si>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</si>
  <si>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</si>
  <si>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</si>
  <si>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</si>
  <si>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</si>
  <si>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</si>
  <si>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</si>
  <si>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</si>
  <si>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</si>
  <si>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</si>
  <si>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</si>
  <si>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</si>
  <si>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</si>
  <si>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</si>
  <si>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</si>
  <si>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</si>
  <si>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</si>
  <si>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</si>
  <si>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</si>
  <si>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</si>
  <si>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</si>
  <si>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</si>
  <si>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</si>
  <si>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</si>
  <si>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</si>
  <si>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</si>
  <si>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</si>
  <si>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</si>
  <si>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</si>
  <si>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</si>
  <si>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</si>
  <si>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</si>
  <si>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</si>
  <si>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</si>
  <si>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</si>
  <si>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</si>
  <si>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</si>
  <si>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</si>
  <si>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</si>
  <si>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</si>
  <si>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</si>
  <si>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</si>
  <si>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</si>
  <si>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</si>
  <si>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</si>
  <si>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</si>
  <si>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</si>
  <si>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</si>
  <si>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</si>
  <si>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</si>
  <si>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</si>
  <si>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</si>
  <si>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</si>
  <si>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</si>
  <si>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</si>
  <si>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</si>
  <si>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</si>
  <si>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</si>
  <si>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</si>
  <si>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</si>
  <si>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</si>
  <si>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</si>
  <si>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</si>
  <si>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</si>
  <si>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</si>
  <si>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</si>
  <si>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</si>
  <si>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</si>
  <si>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</si>
  <si>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</si>
  <si>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</si>
  <si>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</si>
  <si>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</si>
  <si>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</si>
  <si>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</si>
  <si>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</si>
  <si>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</si>
  <si>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</si>
  <si>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</si>
  <si>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</si>
  <si>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</si>
  <si>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</si>
  <si>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</si>
  <si>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</si>
  <si>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</si>
  <si>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</si>
  <si>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</si>
  <si>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</si>
  <si>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</si>
  <si>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</si>
  <si>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</si>
  <si>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</si>
  <si>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</si>
  <si>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</si>
  <si>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</si>
  <si>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</si>
  <si>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</si>
  <si>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</si>
  <si>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</si>
  <si>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</si>
  <si>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</si>
  <si>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</si>
  <si>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</si>
  <si>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</si>
  <si>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</si>
  <si>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</si>
  <si>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</si>
  <si>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</si>
  <si>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</si>
  <si>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</si>
  <si>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</si>
  <si>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</si>
  <si>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</si>
  <si>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</si>
  <si>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</si>
  <si>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</si>
  <si>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</si>
  <si>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</si>
  <si>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</si>
  <si>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</si>
  <si>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</si>
  <si>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</si>
  <si>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</si>
  <si>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</si>
  <si>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</si>
  <si>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</si>
  <si>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</si>
  <si>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</si>
  <si>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</si>
  <si>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</si>
  <si>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</si>
  <si>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</si>
  <si>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</si>
  <si>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</si>
  <si>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</si>
  <si>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</si>
  <si>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</si>
  <si>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</si>
  <si>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</si>
  <si>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</si>
  <si>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</si>
  <si>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</si>
  <si>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</si>
  <si>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</si>
  <si>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</si>
  <si>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</si>
  <si>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</si>
  <si>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</si>
  <si>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</si>
  <si>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</si>
  <si>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</si>
  <si>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</si>
  <si>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</si>
  <si>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</si>
  <si>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</si>
  <si>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</si>
  <si>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</si>
  <si>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</si>
  <si>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</si>
  <si>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</si>
  <si>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</si>
  <si>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</si>
  <si>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</si>
  <si>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</si>
  <si>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</si>
  <si>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</si>
  <si>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</si>
  <si>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</si>
  <si>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</si>
  <si>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</si>
  <si>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</si>
  <si>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</si>
  <si>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</si>
  <si>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</si>
  <si>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</si>
  <si>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</si>
  <si>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</si>
  <si>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</si>
  <si>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</si>
  <si>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</si>
  <si>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</si>
  <si>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</si>
  <si>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</si>
  <si>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</si>
  <si>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</si>
  <si>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</si>
  <si>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</si>
  <si>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</si>
  <si>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</si>
  <si>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</si>
  <si>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</si>
  <si>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</si>
  <si>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</si>
  <si>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</si>
  <si>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</si>
  <si>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</si>
  <si>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</si>
  <si>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</si>
  <si>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</si>
  <si>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</si>
  <si>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</si>
  <si>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</si>
  <si>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</si>
  <si>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</si>
  <si>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</si>
  <si>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</si>
  <si>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</si>
  <si>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</si>
  <si>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</si>
  <si>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</si>
  <si>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</si>
  <si>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</si>
  <si>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</si>
  <si>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</si>
  <si>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</si>
  <si>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</si>
  <si>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</si>
  <si>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</si>
  <si>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</si>
  <si>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</si>
  <si>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</si>
  <si>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</si>
  <si>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</si>
  <si>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</si>
  <si>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</si>
  <si>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</si>
  <si>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</si>
  <si>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</si>
  <si>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</si>
  <si>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</si>
  <si>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</si>
  <si>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</si>
  <si>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</si>
  <si>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</si>
  <si>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</si>
  <si>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</si>
  <si>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</si>
  <si>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</si>
  <si>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</si>
  <si>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</si>
  <si>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</si>
  <si>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</si>
  <si>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</si>
  <si>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</si>
  <si>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</si>
  <si>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</si>
  <si>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</si>
  <si>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</si>
  <si>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</si>
  <si>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</si>
  <si>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</si>
  <si>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</si>
  <si>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</si>
  <si>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</si>
  <si>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</si>
  <si>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</si>
  <si>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</si>
  <si>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</si>
  <si>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</si>
  <si>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</si>
  <si>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</si>
  <si>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</si>
  <si>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</si>
  <si>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</si>
  <si>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</si>
  <si>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</si>
  <si>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</si>
  <si>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</si>
  <si>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</si>
  <si>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</si>
  <si>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</si>
  <si>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</si>
  <si>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</si>
  <si>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</si>
  <si>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</si>
  <si>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</si>
  <si>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</si>
  <si>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</si>
  <si>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</si>
  <si>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</si>
  <si>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</si>
  <si>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</si>
  <si>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</si>
  <si>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</si>
  <si>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</si>
  <si>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</si>
  <si>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</si>
  <si>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</si>
  <si>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</si>
  <si>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</si>
  <si>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</si>
  <si>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</si>
  <si>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</si>
  <si>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</si>
  <si>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</si>
  <si>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</si>
  <si>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</si>
  <si>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</si>
  <si>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</si>
  <si>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</si>
  <si>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</si>
  <si>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</si>
  <si>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</si>
  <si>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</si>
  <si>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</si>
  <si>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</si>
  <si>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</si>
  <si>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</si>
  <si>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</si>
  <si>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</si>
  <si>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</si>
  <si>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</si>
  <si>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</si>
  <si>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</si>
  <si>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</si>
  <si>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</si>
  <si>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</si>
  <si>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</si>
  <si>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</si>
  <si>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</si>
  <si>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</si>
  <si>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</si>
  <si>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</si>
  <si>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</si>
  <si>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</si>
  <si>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</si>
  <si>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</si>
  <si>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</si>
  <si>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</si>
  <si>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</si>
  <si>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</si>
  <si>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</si>
  <si>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</si>
  <si>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</si>
  <si>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</si>
  <si>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</si>
  <si>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</si>
  <si>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</si>
  <si>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</si>
  <si>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</si>
  <si>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</si>
  <si>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</si>
  <si>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</si>
  <si>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</si>
  <si>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</si>
  <si>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</si>
  <si>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</si>
  <si>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</si>
  <si>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</si>
  <si>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</si>
  <si>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</si>
  <si>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</si>
  <si>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</si>
  <si>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</si>
  <si>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</si>
  <si>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</si>
  <si>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</si>
  <si>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</si>
  <si>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</si>
  <si>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</si>
  <si>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</si>
  <si>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</si>
  <si>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</si>
  <si>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</si>
  <si>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</si>
  <si>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</si>
  <si>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</si>
  <si>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</si>
  <si>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</si>
  <si>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</si>
  <si>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</si>
  <si>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</si>
  <si>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</si>
  <si>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</si>
  <si>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</si>
  <si>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</si>
  <si>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</si>
  <si>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</si>
  <si>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</si>
  <si>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</si>
  <si>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</si>
  <si>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</si>
  <si>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</si>
  <si>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</si>
  <si>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</si>
  <si>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</si>
  <si>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</si>
  <si>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</si>
  <si>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</si>
  <si>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</si>
  <si>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</si>
  <si>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</si>
  <si>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</si>
  <si>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</si>
  <si>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</si>
  <si>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</si>
  <si>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</si>
  <si>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</si>
  <si>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</si>
  <si>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</si>
  <si>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</si>
  <si>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</si>
  <si>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</si>
  <si>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</si>
  <si>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</si>
  <si>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</si>
  <si>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</si>
  <si>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</si>
  <si>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</si>
  <si>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</si>
  <si>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</si>
  <si>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</si>
  <si>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</si>
  <si>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</si>
  <si>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</si>
  <si>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</si>
  <si>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</si>
  <si>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</si>
  <si>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</si>
  <si>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</si>
  <si>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</si>
  <si>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</si>
  <si>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</si>
  <si>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</si>
  <si>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</si>
  <si>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</si>
  <si>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</si>
  <si>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</si>
  <si>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</si>
  <si>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</si>
  <si>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</si>
  <si>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</si>
  <si>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</si>
  <si>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</si>
  <si>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</si>
  <si>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</si>
  <si>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</si>
  <si>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</si>
  <si>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</si>
  <si>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</si>
  <si>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</si>
  <si>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</si>
  <si>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</si>
  <si>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</si>
  <si>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</si>
  <si>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</si>
  <si>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</si>
  <si>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</si>
  <si>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</si>
  <si>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</si>
  <si>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</si>
  <si>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</si>
  <si>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</si>
  <si>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</si>
  <si>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</si>
  <si>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</si>
  <si>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</si>
  <si>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</si>
  <si>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</si>
  <si>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</si>
  <si>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</si>
  <si>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</si>
  <si>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</si>
  <si>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</si>
  <si>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</si>
  <si>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</si>
  <si>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</si>
  <si>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</si>
  <si>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</si>
  <si>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</si>
  <si>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</si>
  <si>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</si>
  <si>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</si>
  <si>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</si>
  <si>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</si>
  <si>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</si>
  <si>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</si>
  <si>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</si>
  <si>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</si>
  <si>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</si>
  <si>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</si>
  <si>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</si>
  <si>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</si>
  <si>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</si>
  <si>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</si>
  <si>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</si>
  <si>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</si>
  <si>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</si>
  <si>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</si>
  <si>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</si>
  <si>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</si>
  <si>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</si>
  <si>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</si>
  <si>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</si>
  <si>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</si>
  <si>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</si>
  <si>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</si>
  <si>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</si>
  <si>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</si>
  <si>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</si>
  <si>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</si>
  <si>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</si>
  <si>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</si>
  <si>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</si>
  <si>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</si>
  <si>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</si>
  <si>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</si>
  <si>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</si>
  <si>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</si>
  <si>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</si>
  <si>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</si>
  <si>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</si>
  <si>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</si>
  <si>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</si>
  <si>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</si>
  <si>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</si>
  <si>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</si>
  <si>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</si>
  <si>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</si>
  <si>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</si>
  <si>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</si>
  <si>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</si>
  <si>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</si>
  <si>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</si>
  <si>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</si>
  <si>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</si>
  <si>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</si>
  <si>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</si>
  <si>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</si>
  <si>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</si>
  <si>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</si>
  <si>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</si>
  <si>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</si>
  <si>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</si>
  <si>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</si>
  <si>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</si>
  <si>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</si>
  <si>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</si>
  <si>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</si>
  <si>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</si>
  <si>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</si>
  <si>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</si>
  <si>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</si>
  <si>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</si>
  <si>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</si>
  <si>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</si>
  <si>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</si>
  <si>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</si>
  <si>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</si>
  <si>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</si>
  <si>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</si>
  <si>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</si>
  <si>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</si>
  <si>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</si>
  <si>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</si>
  <si>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</si>
  <si>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</si>
  <si>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</si>
  <si>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</si>
  <si>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</si>
  <si>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</si>
  <si>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</si>
  <si>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</si>
  <si>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</si>
  <si>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</si>
  <si>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</si>
  <si>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</si>
  <si>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</si>
  <si>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</si>
  <si>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</si>
  <si>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</si>
  <si>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</si>
  <si>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</si>
  <si>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</si>
  <si>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</si>
  <si>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</si>
  <si>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</si>
  <si>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</si>
  <si>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</si>
  <si>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</si>
  <si>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</si>
  <si>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</si>
  <si>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</si>
  <si>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</si>
  <si>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</si>
  <si>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</si>
  <si>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</si>
  <si>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</si>
  <si>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</si>
  <si>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</si>
  <si>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</si>
  <si>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</si>
  <si>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</si>
  <si>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</si>
  <si>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</si>
  <si>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</si>
  <si>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</si>
  <si>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</si>
  <si>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</si>
  <si>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</si>
  <si>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</si>
  <si>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</si>
  <si>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</si>
  <si>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</si>
  <si>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</si>
  <si>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</si>
  <si>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</si>
  <si>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</si>
  <si>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</si>
  <si>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</si>
  <si>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</si>
  <si>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</si>
  <si>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</si>
  <si>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</si>
  <si>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</si>
  <si>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</si>
  <si>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</si>
  <si>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</si>
  <si>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</si>
  <si>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</si>
  <si>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</si>
  <si>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</si>
  <si>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</si>
  <si>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</si>
  <si>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</si>
  <si>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</si>
  <si>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</si>
  <si>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</si>
  <si>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</si>
  <si>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</si>
  <si>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</si>
  <si>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</si>
  <si>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</si>
  <si>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</si>
  <si>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</si>
  <si>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</si>
  <si>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</si>
  <si>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</si>
  <si>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</si>
  <si>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</si>
  <si>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</si>
  <si>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</si>
  <si>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</si>
  <si>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</si>
  <si>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</si>
  <si>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</si>
  <si>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</si>
  <si>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</si>
  <si>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</si>
  <si>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</si>
  <si>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</si>
  <si>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</si>
  <si>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</si>
  <si>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</si>
  <si>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</si>
  <si>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</si>
  <si>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</si>
  <si>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</si>
  <si>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</si>
  <si>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</si>
  <si>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</si>
  <si>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</si>
  <si>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</si>
  <si>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</si>
  <si>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</si>
  <si>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</si>
  <si>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</si>
  <si>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</si>
  <si>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</si>
  <si>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</si>
  <si>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</si>
  <si>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</si>
  <si>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</si>
  <si>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</si>
  <si>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</si>
  <si>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</si>
  <si>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</si>
  <si>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</si>
  <si>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</si>
  <si>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</si>
  <si>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</si>
  <si>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</si>
  <si>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</si>
  <si>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</si>
  <si>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</si>
  <si>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</si>
  <si>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</si>
  <si>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</si>
  <si>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</si>
  <si>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</si>
  <si>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</si>
  <si>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</si>
  <si>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</si>
  <si>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</si>
  <si>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</si>
  <si>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</si>
  <si>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</si>
  <si>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</si>
  <si>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</si>
  <si>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</si>
  <si>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</si>
  <si>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</si>
  <si>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</si>
  <si>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</si>
  <si>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</si>
  <si>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</si>
  <si>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</si>
  <si>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</si>
  <si>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</si>
  <si>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</si>
  <si>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</si>
  <si>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</si>
  <si>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</si>
  <si>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</si>
  <si>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</si>
  <si>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</si>
  <si>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</si>
  <si>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</si>
  <si>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</si>
  <si>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</si>
  <si>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</si>
  <si>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</si>
  <si>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</si>
  <si>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</si>
  <si>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</si>
  <si>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</si>
  <si>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</si>
  <si>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</si>
  <si>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</si>
  <si>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</si>
  <si>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</si>
  <si>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</si>
  <si>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</si>
  <si>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</si>
  <si>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</si>
  <si>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</si>
  <si>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</si>
  <si>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</si>
  <si>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</si>
  <si>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</si>
  <si>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</si>
  <si>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</si>
  <si>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</si>
  <si>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</si>
  <si>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</si>
  <si>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</si>
  <si>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</si>
  <si>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</si>
  <si>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</si>
  <si>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</si>
  <si>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</si>
  <si>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</si>
  <si>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</si>
  <si>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</si>
  <si>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</si>
  <si>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</si>
  <si>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</si>
  <si>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</si>
  <si>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</si>
  <si>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</si>
  <si>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</si>
  <si>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</si>
  <si>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</si>
  <si>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</si>
  <si>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</si>
  <si>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</si>
  <si>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</si>
  <si>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</si>
  <si>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</si>
  <si>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</si>
  <si>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</si>
  <si>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</si>
  <si>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</si>
  <si>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</si>
  <si>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</si>
  <si>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</si>
  <si>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</si>
  <si>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</si>
  <si>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</si>
  <si>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</si>
  <si>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</si>
  <si>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</si>
  <si>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</si>
  <si>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</si>
  <si>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</si>
  <si>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</si>
  <si>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</si>
  <si>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</si>
  <si>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</si>
  <si>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</si>
  <si>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</si>
  <si>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</si>
  <si>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</si>
  <si>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</si>
  <si>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</si>
  <si>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</si>
  <si>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</si>
  <si>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</si>
  <si>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</si>
  <si>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</si>
  <si>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</si>
  <si>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</si>
  <si>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</si>
  <si>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</si>
  <si>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</si>
  <si>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</si>
  <si>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</si>
  <si>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</si>
  <si>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</si>
  <si>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</si>
  <si>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</si>
  <si>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</si>
  <si>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</si>
  <si>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</si>
  <si>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</si>
  <si>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</si>
  <si>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</si>
  <si>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</si>
  <si>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</si>
  <si>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</si>
  <si>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</si>
  <si>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</si>
  <si>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</si>
  <si>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</si>
  <si>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</si>
  <si>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</si>
  <si>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</si>
  <si>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</si>
  <si>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</si>
  <si>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</si>
  <si>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</si>
  <si>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</si>
  <si>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</si>
  <si>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</si>
  <si>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</si>
  <si>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</si>
  <si>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</si>
  <si>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</si>
  <si>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</si>
  <si>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</si>
  <si>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</si>
  <si>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</si>
  <si>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</si>
  <si>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</si>
  <si>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</si>
  <si>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</si>
  <si>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</si>
  <si>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</si>
  <si>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</si>
  <si>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</si>
  <si>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</si>
  <si>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</si>
  <si>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</si>
  <si>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</si>
  <si>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</si>
  <si>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</si>
  <si>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</si>
  <si>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</si>
  <si>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</si>
  <si>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</si>
  <si>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</si>
  <si>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</si>
  <si>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</si>
  <si>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</si>
  <si>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</si>
  <si>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</si>
  <si>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</si>
  <si>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</si>
  <si>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</si>
  <si>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</si>
  <si>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</si>
  <si>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</si>
  <si>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</si>
  <si>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</si>
  <si>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</si>
  <si>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</si>
  <si>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</si>
  <si>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</si>
  <si>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</si>
  <si>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</si>
  <si>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</si>
  <si>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</si>
  <si>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</si>
  <si>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</si>
  <si>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</si>
  <si>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</si>
  <si>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</si>
  <si>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</si>
  <si>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</si>
  <si>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</si>
  <si>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</si>
  <si>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</si>
  <si>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</si>
  <si>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</si>
  <si>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</si>
  <si>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</si>
  <si>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</si>
  <si>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</si>
  <si>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</si>
  <si>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</si>
  <si>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</si>
  <si>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</si>
  <si>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</si>
  <si>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</si>
  <si>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</si>
  <si>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</si>
  <si>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</si>
  <si>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</si>
  <si>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</si>
  <si>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</si>
  <si>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</si>
  <si>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</si>
  <si>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</si>
  <si>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</si>
  <si>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</si>
  <si>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</si>
  <si>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</si>
  <si>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</si>
  <si>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</si>
  <si>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</si>
  <si>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</si>
  <si>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</si>
  <si>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</si>
  <si>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</si>
  <si>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</si>
  <si>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</si>
  <si>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</si>
  <si>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</si>
  <si>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</si>
  <si>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</si>
  <si>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</si>
  <si>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</si>
  <si>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</si>
  <si>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</si>
  <si>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</si>
  <si>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</si>
  <si>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</si>
  <si>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</si>
  <si>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</si>
  <si>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</si>
  <si>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</si>
  <si>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</si>
  <si>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</si>
  <si>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</si>
  <si>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</si>
  <si>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</si>
  <si>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</si>
  <si>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</si>
  <si>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</si>
  <si>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</si>
  <si>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</si>
  <si>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</si>
  <si>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</si>
  <si>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</si>
  <si>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</si>
  <si>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</si>
  <si>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</si>
  <si>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</si>
  <si>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</si>
  <si>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</si>
  <si>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</si>
  <si>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</si>
  <si>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</si>
  <si>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</si>
  <si>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</si>
  <si>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</si>
  <si>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</si>
  <si>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</si>
  <si>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</si>
  <si>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</si>
  <si>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</si>
  <si>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</si>
  <si>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</si>
  <si>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</si>
  <si>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</si>
  <si>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</si>
  <si>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</si>
  <si>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</si>
  <si>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</si>
  <si>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</si>
  <si>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</si>
  <si>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</si>
  <si>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</si>
  <si>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</si>
  <si>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</si>
  <si>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</si>
  <si>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</si>
  <si>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</si>
  <si>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</si>
  <si>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</si>
  <si>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</si>
  <si>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</si>
  <si>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</si>
  <si>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</si>
  <si>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</si>
  <si>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</si>
  <si>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</si>
  <si>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</si>
  <si>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</si>
  <si>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</si>
  <si>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</si>
  <si>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</si>
  <si>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</si>
  <si>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</si>
  <si>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</si>
  <si>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</si>
  <si>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</si>
  <si>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</si>
  <si>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</si>
  <si>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</si>
  <si>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</si>
  <si>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</si>
  <si>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</si>
  <si>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</si>
  <si>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</si>
  <si>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</si>
  <si>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</si>
  <si>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</si>
  <si>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</si>
  <si>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</si>
  <si>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</si>
  <si>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</si>
  <si>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</si>
  <si>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</si>
  <si>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</si>
  <si>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</si>
  <si>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</si>
  <si>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</si>
  <si>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</si>
  <si>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</si>
  <si>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</si>
  <si>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</si>
  <si>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</si>
  <si>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</si>
  <si>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</si>
  <si>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</si>
  <si>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</si>
  <si>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</si>
  <si>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</si>
  <si>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</si>
  <si>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</si>
  <si>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</si>
  <si>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</si>
  <si>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</si>
  <si>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</si>
  <si>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</si>
  <si>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</si>
  <si>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</si>
  <si>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</si>
  <si>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</si>
  <si>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</si>
  <si>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</si>
  <si>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</si>
  <si>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</si>
  <si>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</si>
  <si>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</si>
  <si>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</si>
  <si>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</si>
  <si>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</si>
  <si>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</si>
  <si>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</si>
  <si>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</si>
  <si>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</si>
  <si>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</si>
  <si>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</si>
  <si>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</si>
  <si>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</si>
  <si>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</si>
  <si>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</si>
  <si>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</si>
  <si>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</si>
  <si>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</si>
  <si>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</si>
  <si>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</si>
  <si>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</si>
  <si>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</si>
  <si>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</si>
  <si>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</si>
  <si>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</si>
  <si>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</si>
  <si>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</si>
  <si>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</si>
  <si>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</si>
  <si>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</si>
  <si>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</si>
  <si>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</si>
  <si>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</si>
  <si>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</si>
  <si>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</si>
  <si>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</si>
  <si>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</si>
  <si>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</si>
  <si>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</si>
  <si>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</si>
  <si>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</si>
  <si>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</si>
  <si>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</si>
  <si>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</si>
  <si>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</si>
  <si>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</si>
  <si>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</si>
  <si>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</si>
  <si>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</si>
  <si>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</si>
  <si>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</si>
  <si>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</si>
  <si>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</si>
  <si>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</si>
  <si>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</si>
  <si>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</si>
  <si>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</si>
  <si>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</si>
  <si>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</si>
  <si>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</si>
  <si>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</si>
  <si>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</si>
  <si>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</si>
  <si>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</si>
  <si>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</si>
  <si>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</si>
  <si>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</si>
  <si>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</si>
  <si>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</si>
  <si>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</si>
  <si>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</si>
  <si>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</si>
  <si>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</si>
  <si>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</si>
  <si>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</si>
  <si>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</si>
  <si>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</si>
  <si>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</si>
  <si>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</si>
  <si>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</si>
  <si>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</si>
  <si>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</si>
  <si>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</si>
  <si>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</si>
  <si>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</si>
  <si>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</si>
  <si>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</si>
  <si>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</si>
  <si>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</si>
  <si>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</si>
  <si>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</si>
  <si>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</si>
  <si>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</si>
  <si>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</si>
  <si>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</si>
  <si>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</si>
  <si>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</si>
  <si>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</si>
  <si>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</si>
  <si>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</si>
  <si>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</si>
  <si>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</si>
  <si>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</si>
  <si>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</si>
  <si>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</si>
  <si>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</si>
  <si>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</si>
  <si>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</si>
  <si>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</si>
  <si>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</si>
  <si>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</si>
  <si>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</si>
  <si>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</si>
  <si>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</si>
  <si>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</si>
  <si>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</si>
  <si>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</si>
  <si>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</si>
  <si>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</si>
  <si>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</si>
  <si>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</si>
  <si>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</si>
  <si>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</si>
  <si>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</si>
  <si>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</si>
  <si>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</si>
  <si>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</si>
  <si>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</si>
  <si>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</si>
  <si>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</si>
  <si>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</si>
  <si>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</si>
  <si>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</si>
  <si>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</si>
  <si>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</si>
  <si>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</si>
  <si>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</si>
  <si>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</si>
  <si>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</si>
  <si>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</si>
  <si>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</si>
  <si>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</si>
  <si>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</si>
  <si>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</si>
  <si>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</si>
  <si>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</si>
  <si>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</si>
  <si>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</si>
  <si>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</si>
  <si>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</si>
  <si>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</si>
  <si>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</si>
  <si>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</si>
  <si>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</si>
  <si>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</si>
  <si>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</si>
  <si>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</si>
  <si>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</si>
  <si>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</si>
  <si>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</si>
  <si>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</si>
  <si>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</si>
  <si>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</si>
  <si>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</si>
  <si>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</si>
  <si>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</si>
  <si>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</si>
  <si>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</si>
  <si>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</si>
  <si>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</si>
  <si>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</si>
  <si>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</si>
  <si>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</si>
  <si>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</si>
  <si>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</si>
  <si>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</si>
  <si>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</si>
  <si>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</si>
  <si>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</si>
  <si>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</si>
  <si>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</si>
  <si>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</si>
  <si>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</si>
  <si>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</si>
  <si>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</si>
  <si>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</si>
  <si>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</si>
  <si>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</si>
  <si>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</si>
  <si>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</si>
  <si>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</si>
  <si>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</si>
  <si>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</si>
  <si>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</si>
  <si>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</si>
  <si>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</si>
  <si>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</si>
  <si>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</si>
  <si>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</si>
  <si>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</si>
  <si>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</si>
  <si>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</si>
  <si>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</si>
  <si>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</si>
  <si>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</si>
  <si>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</si>
  <si>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</si>
  <si>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</si>
  <si>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</si>
  <si>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</si>
  <si>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</si>
  <si>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</si>
  <si>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</si>
  <si>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</si>
  <si>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</si>
  <si>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</si>
  <si>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</si>
  <si>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</si>
  <si>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</si>
  <si>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</si>
  <si>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</si>
  <si>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</si>
  <si>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</si>
  <si>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</si>
  <si>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</si>
  <si>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</si>
  <si>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</si>
  <si>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</si>
  <si>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</si>
  <si>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</si>
  <si>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</si>
  <si>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</si>
  <si>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</si>
  <si>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</si>
  <si>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</si>
  <si>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</si>
  <si>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</si>
  <si>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</si>
  <si>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</si>
  <si>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</si>
  <si>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</si>
  <si>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</si>
  <si>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</si>
  <si>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</si>
  <si>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</si>
  <si>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</si>
  <si>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</si>
  <si>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</si>
  <si>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</si>
  <si>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</si>
  <si>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</si>
  <si>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</si>
  <si>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</si>
  <si>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</si>
  <si>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</si>
  <si>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</si>
  <si>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</si>
  <si>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</si>
  <si>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</si>
  <si>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</si>
  <si>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</si>
  <si>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</si>
  <si>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</si>
  <si>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</si>
  <si>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</si>
  <si>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</si>
  <si>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</si>
  <si>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</si>
  <si>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</si>
  <si>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</si>
  <si>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</si>
  <si>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</si>
  <si>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</si>
  <si>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</si>
  <si>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</si>
  <si>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</si>
  <si>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</si>
  <si>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</si>
  <si>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</si>
  <si>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</si>
  <si>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</si>
  <si>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</si>
  <si>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</si>
  <si>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</si>
  <si>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</si>
  <si>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</si>
  <si>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</si>
  <si>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</si>
  <si>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</si>
  <si>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</si>
  <si>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</si>
  <si>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</si>
  <si>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</si>
  <si>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</si>
  <si>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</si>
  <si>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</si>
  <si>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</si>
  <si>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</si>
  <si>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</si>
  <si>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</si>
  <si>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</si>
  <si>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</si>
  <si>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</si>
  <si>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</si>
  <si>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</si>
  <si>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</si>
  <si>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</si>
  <si>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</si>
  <si>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</si>
  <si>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</si>
  <si>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</si>
  <si>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</si>
  <si>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</si>
  <si>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</si>
  <si>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</si>
  <si>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</si>
  <si>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</si>
  <si>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</si>
  <si>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</si>
  <si>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</si>
  <si>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</si>
  <si>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</si>
  <si>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</si>
  <si>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</si>
  <si>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</si>
  <si>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</si>
  <si>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</si>
  <si>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</si>
  <si>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</si>
  <si>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</si>
  <si>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</si>
  <si>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</si>
  <si>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</si>
  <si>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</si>
  <si>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</si>
  <si>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</si>
  <si>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</si>
  <si>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</si>
  <si>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</si>
  <si>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</si>
  <si>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</si>
  <si>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</si>
  <si>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</si>
  <si>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</si>
  <si>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</si>
  <si>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</si>
  <si>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</si>
  <si>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</si>
  <si>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</si>
  <si>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</si>
  <si>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</si>
  <si>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</si>
  <si>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</si>
  <si>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</si>
  <si>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</si>
  <si>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</si>
  <si>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</si>
  <si>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</si>
  <si>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</si>
  <si>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</si>
  <si>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</si>
  <si>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</si>
  <si>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</si>
  <si>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</si>
  <si>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</si>
  <si>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</si>
  <si>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</si>
  <si>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</si>
  <si>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</si>
  <si>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</si>
  <si>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</si>
  <si>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</si>
  <si>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</si>
  <si>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</si>
  <si>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</si>
  <si>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</si>
  <si>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</si>
  <si>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</si>
  <si>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</si>
  <si>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</si>
  <si>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</si>
  <si>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</si>
  <si>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</si>
  <si>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</si>
  <si>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</si>
  <si>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</si>
  <si>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</si>
  <si>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</si>
  <si>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</si>
  <si>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</si>
  <si>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</si>
  <si>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</si>
  <si>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</si>
  <si>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</si>
  <si>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</si>
  <si>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</si>
  <si>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</si>
  <si>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</si>
  <si>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</si>
  <si>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</si>
  <si>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</si>
  <si>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</si>
  <si>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</si>
  <si>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</si>
  <si>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</si>
  <si>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</si>
  <si>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</si>
  <si>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</si>
  <si>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</si>
  <si>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</si>
  <si>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</si>
  <si>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</si>
  <si>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</si>
  <si>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</si>
  <si>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</si>
  <si>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</si>
  <si>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</si>
  <si>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</si>
  <si>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</si>
  <si>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</si>
  <si>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</si>
  <si>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</si>
  <si>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</si>
  <si>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</si>
  <si>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</si>
  <si>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</si>
  <si>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</si>
  <si>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</si>
  <si>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</si>
  <si>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</si>
  <si>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</si>
  <si>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</si>
  <si>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</si>
  <si>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</si>
  <si>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</si>
  <si>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</si>
  <si>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</si>
  <si>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</si>
  <si>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</si>
  <si>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</si>
  <si>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</si>
  <si>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</si>
  <si>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</si>
  <si>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</si>
  <si>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</si>
  <si>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</si>
  <si>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</si>
  <si>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</si>
  <si>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</si>
  <si>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</si>
  <si>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</si>
  <si>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</si>
  <si>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</si>
  <si>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</si>
  <si>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</si>
  <si>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</si>
  <si>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</si>
  <si>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</si>
  <si>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</si>
  <si>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</si>
  <si>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</si>
  <si>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</si>
  <si>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</si>
  <si>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</si>
  <si>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</si>
  <si>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</si>
  <si>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</si>
  <si>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</si>
  <si>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</si>
  <si>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</si>
  <si>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</si>
  <si>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</si>
  <si>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</si>
  <si>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</si>
  <si>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</si>
  <si>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</si>
  <si>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</si>
  <si>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</si>
  <si>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</si>
  <si>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</si>
  <si>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</si>
  <si>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</si>
  <si>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</si>
  <si>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</si>
  <si>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</si>
  <si>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</si>
  <si>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</si>
  <si>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</si>
  <si>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</si>
  <si>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</si>
  <si>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</si>
  <si>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</si>
  <si>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</si>
  <si>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</si>
  <si>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</si>
  <si>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</si>
  <si>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</si>
  <si>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</si>
  <si>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</si>
  <si>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</si>
  <si>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</si>
  <si>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</si>
  <si>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</si>
  <si>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</si>
  <si>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</si>
  <si>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</si>
  <si>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</si>
  <si>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</si>
  <si>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</si>
  <si>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</si>
  <si>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</si>
  <si>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</si>
  <si>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</si>
  <si>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</si>
  <si>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</si>
  <si>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</si>
  <si>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</si>
  <si>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</si>
  <si>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</si>
  <si>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</si>
  <si>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</si>
  <si>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</si>
  <si>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</si>
  <si>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</si>
  <si>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</si>
  <si>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</si>
  <si>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</si>
  <si>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</si>
  <si>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</si>
  <si>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</si>
  <si>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</si>
  <si>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</si>
  <si>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</si>
  <si>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</si>
  <si>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</si>
  <si>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</si>
  <si>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</si>
  <si>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</si>
  <si>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</si>
  <si>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</si>
  <si>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</si>
  <si>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</si>
  <si>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</si>
  <si>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</si>
  <si>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</si>
  <si>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</si>
  <si>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</si>
  <si>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</si>
  <si>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</si>
  <si>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</si>
  <si>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</si>
  <si>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</si>
  <si>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</si>
  <si>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</si>
  <si>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</si>
  <si>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</si>
  <si>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</si>
  <si>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</si>
  <si>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</si>
  <si>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</si>
  <si>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</si>
  <si>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</si>
  <si>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</si>
  <si>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</si>
  <si>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</si>
  <si>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</si>
  <si>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</si>
  <si>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</si>
  <si>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</si>
  <si>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</si>
  <si>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</si>
  <si>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</si>
  <si>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</si>
  <si>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</si>
  <si>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</si>
  <si>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</si>
  <si>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</si>
  <si>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</si>
  <si>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</si>
  <si>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</si>
  <si>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</si>
  <si>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</si>
  <si>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</si>
  <si>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</si>
  <si>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</si>
  <si>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</si>
  <si>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</si>
  <si>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</si>
  <si>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</si>
  <si>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</si>
  <si>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</si>
  <si>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</si>
  <si>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</si>
  <si>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</si>
  <si>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</si>
  <si>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</si>
  <si>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</si>
  <si>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</si>
  <si>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</si>
  <si>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</si>
  <si>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</si>
  <si>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</si>
  <si>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</si>
  <si>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</si>
  <si>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</si>
  <si>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</si>
  <si>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</si>
  <si>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</si>
  <si>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</si>
  <si>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</si>
  <si>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</si>
  <si>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</si>
  <si>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</si>
  <si>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</si>
  <si>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</si>
  <si>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</si>
  <si>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</si>
  <si>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</si>
  <si>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</si>
  <si>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</si>
  <si>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</si>
  <si>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</si>
  <si>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</si>
  <si>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</si>
  <si>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</si>
  <si>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</si>
  <si>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</si>
  <si>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</si>
  <si>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</si>
  <si>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</si>
  <si>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</si>
  <si>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</si>
  <si>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</si>
  <si>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</si>
  <si>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</si>
  <si>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</si>
  <si>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</si>
  <si>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</si>
  <si>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</si>
  <si>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</si>
  <si>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</si>
  <si>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</si>
  <si>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</si>
  <si>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</si>
  <si>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</si>
  <si>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</si>
  <si>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</si>
  <si>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</si>
  <si>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</si>
  <si>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</si>
  <si>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</si>
  <si>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</si>
  <si>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</si>
  <si>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</si>
  <si>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</si>
  <si>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</si>
  <si>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</si>
  <si>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</si>
  <si>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</si>
  <si>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</si>
  <si>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</si>
  <si>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</si>
  <si>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</si>
  <si>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</si>
  <si>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</si>
  <si>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</si>
  <si>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</si>
  <si>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</si>
  <si>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</si>
  <si>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</si>
  <si>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</si>
  <si>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</si>
  <si>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</si>
  <si>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</si>
  <si>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</si>
  <si>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</si>
  <si>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</si>
  <si>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</si>
  <si>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</si>
  <si>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</si>
  <si>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</si>
  <si>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</si>
  <si>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</si>
  <si>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</si>
  <si>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</si>
  <si>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</si>
  <si>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</si>
  <si>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</si>
  <si>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</si>
  <si>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</si>
  <si>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</si>
  <si>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</si>
  <si>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</si>
  <si>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</si>
  <si>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</si>
  <si>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</si>
  <si>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</si>
  <si>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</si>
  <si>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</si>
  <si>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</si>
  <si>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</si>
  <si>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</si>
  <si>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</si>
  <si>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</si>
  <si>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</si>
  <si>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</si>
  <si>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</si>
  <si>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</si>
  <si>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</si>
  <si>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</si>
  <si>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</si>
  <si>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</si>
  <si>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</si>
  <si>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</si>
  <si>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</si>
  <si>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</si>
  <si>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</si>
  <si>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</si>
  <si>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</si>
  <si>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</si>
  <si>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</si>
  <si>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</si>
  <si>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</si>
  <si>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</si>
  <si>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</si>
  <si>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</si>
  <si>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</si>
  <si>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</si>
  <si>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</si>
  <si>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</si>
  <si>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</si>
  <si>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</si>
  <si>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</si>
  <si>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</si>
  <si>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</si>
  <si>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</si>
  <si>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</si>
  <si>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</si>
  <si>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</si>
  <si>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</si>
  <si>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</si>
  <si>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</si>
  <si>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</si>
  <si>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</si>
  <si>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</si>
  <si>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</si>
  <si>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</si>
  <si>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</si>
  <si>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</si>
  <si>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</si>
  <si>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</si>
  <si>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</si>
  <si>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</si>
  <si>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</si>
  <si>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</si>
  <si>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</si>
  <si>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</si>
  <si>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</si>
  <si>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</si>
  <si>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</si>
  <si>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</si>
  <si>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</si>
  <si>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</si>
  <si>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</si>
  <si>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</si>
  <si>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</si>
  <si>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</si>
  <si>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</si>
  <si>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</si>
  <si>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</si>
  <si>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</si>
  <si>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</si>
  <si>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</si>
  <si>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</si>
  <si>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</si>
  <si>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</si>
  <si>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</si>
  <si>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</si>
  <si>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</si>
  <si>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</si>
  <si>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</si>
  <si>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</si>
  <si>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</si>
  <si>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</si>
  <si>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</si>
  <si>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</si>
  <si>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</si>
  <si>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</si>
  <si>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</si>
  <si>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</si>
  <si>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</si>
  <si>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</si>
  <si>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</si>
  <si>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</si>
  <si>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</si>
  <si>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</si>
  <si>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</si>
  <si>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</si>
  <si>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</si>
  <si>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</si>
  <si>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</si>
  <si>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</si>
  <si>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</si>
  <si>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</si>
  <si>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</si>
  <si>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</si>
  <si>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</si>
  <si>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</si>
  <si>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</si>
  <si>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</si>
  <si>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</si>
  <si>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</si>
  <si>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</si>
  <si>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</si>
  <si>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</si>
  <si>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</si>
  <si>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</si>
  <si>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</si>
  <si>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</si>
  <si>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</si>
  <si>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</si>
  <si>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</si>
  <si>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</si>
  <si>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</si>
  <si>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</si>
  <si>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</si>
  <si>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</si>
  <si>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</si>
  <si>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</si>
  <si>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</si>
  <si>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</si>
  <si>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</si>
  <si>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</si>
  <si>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</si>
  <si>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</si>
  <si>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</si>
  <si>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</si>
  <si>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</si>
  <si>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</si>
  <si>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</si>
  <si>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</si>
  <si>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</si>
  <si>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</si>
  <si>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</si>
  <si>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</si>
  <si>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</si>
  <si>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</si>
  <si>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</si>
  <si>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</si>
  <si>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</si>
  <si>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</si>
  <si>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</si>
  <si>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</si>
  <si>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</si>
  <si>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</si>
  <si>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</si>
  <si>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</si>
  <si>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</si>
  <si>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</si>
  <si>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</si>
  <si>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</si>
  <si>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</si>
  <si>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</si>
  <si>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</si>
  <si>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</si>
  <si>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</si>
  <si>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</si>
  <si>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</si>
  <si>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</si>
  <si>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</si>
  <si>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</si>
  <si>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</si>
  <si>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</si>
  <si>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</si>
  <si>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</si>
  <si>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</si>
  <si>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</si>
  <si>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</si>
  <si>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</si>
  <si>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</si>
  <si>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</si>
  <si>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</si>
  <si>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</si>
  <si>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</si>
  <si>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</si>
  <si>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</si>
  <si>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</si>
  <si>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</si>
  <si>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</si>
  <si>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</si>
  <si>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</si>
  <si>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</si>
  <si>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</si>
  <si>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</si>
  <si>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</si>
  <si>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</si>
  <si>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</si>
  <si>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</si>
  <si>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</si>
  <si>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</si>
  <si>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</si>
  <si>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</si>
  <si>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</si>
  <si>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</si>
  <si>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</si>
  <si>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</si>
  <si>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</si>
  <si>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</si>
  <si>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</si>
  <si>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</si>
  <si>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</si>
  <si>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</si>
  <si>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</si>
  <si>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</si>
  <si>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</si>
  <si>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</si>
  <si>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</si>
  <si>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</si>
  <si>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</si>
  <si>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</si>
  <si>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</si>
  <si>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</si>
  <si>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</si>
  <si>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</si>
  <si>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</si>
  <si>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</si>
  <si>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</si>
  <si>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</si>
  <si>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</si>
  <si>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</si>
  <si>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</si>
  <si>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</si>
  <si>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</si>
  <si>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</si>
  <si>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</si>
  <si>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</si>
  <si>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</si>
  <si>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</si>
  <si>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</si>
  <si>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</si>
  <si>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</si>
  <si>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</si>
  <si>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</si>
  <si>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</si>
  <si>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</si>
  <si>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</si>
  <si>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</si>
  <si>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</si>
  <si>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</si>
  <si>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</si>
  <si>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</si>
  <si>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</si>
  <si>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</si>
  <si>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</si>
  <si>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</si>
  <si>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</si>
  <si>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</si>
  <si>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</si>
  <si>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</si>
  <si>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</si>
  <si>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</si>
  <si>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</si>
  <si>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</si>
  <si>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</si>
  <si>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</si>
  <si>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</si>
  <si>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</si>
  <si>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</si>
  <si>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</si>
  <si>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</si>
  <si>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</si>
  <si>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</si>
  <si>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</si>
  <si>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</si>
  <si>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</si>
  <si>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</si>
  <si>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</si>
  <si>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</si>
  <si>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</si>
  <si>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</si>
  <si>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</si>
  <si>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</si>
  <si>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</si>
  <si>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</si>
  <si>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</si>
  <si>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</si>
  <si>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</si>
  <si>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</si>
  <si>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</si>
  <si>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</si>
  <si>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</si>
  <si>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</si>
  <si>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</si>
  <si>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</si>
  <si>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</si>
  <si>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</si>
  <si>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</si>
  <si>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</si>
  <si>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</si>
  <si>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</si>
  <si>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</si>
  <si>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</si>
  <si>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</si>
  <si>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</si>
  <si>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</si>
  <si>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</si>
  <si>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</si>
  <si>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</si>
  <si>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</si>
  <si>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</si>
  <si>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</si>
  <si>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</si>
  <si>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</si>
  <si>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</si>
  <si>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</si>
  <si>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</si>
  <si>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</si>
  <si>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</si>
  <si>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</si>
  <si>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</si>
  <si>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</si>
  <si>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</si>
  <si>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</si>
  <si>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</si>
  <si>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</si>
  <si>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</si>
  <si>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</si>
  <si>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</si>
  <si>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</si>
  <si>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</si>
  <si>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</si>
  <si>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</si>
  <si>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</si>
  <si>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</si>
  <si>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</si>
  <si>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</si>
  <si>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</si>
  <si>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</si>
  <si>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</si>
  <si>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</si>
  <si>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</si>
  <si>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</si>
  <si>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</si>
  <si>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</si>
  <si>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</si>
  <si>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</si>
  <si>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</si>
  <si>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</si>
  <si>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</si>
  <si>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</si>
  <si>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</si>
  <si>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</si>
  <si>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</si>
  <si>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</si>
  <si>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</si>
  <si>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</si>
  <si>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</si>
  <si>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</si>
  <si>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</si>
  <si>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</si>
  <si>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</si>
  <si>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</si>
  <si>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</si>
  <si>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</si>
  <si>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</si>
  <si>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</si>
  <si>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</si>
  <si>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</si>
  <si>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</si>
  <si>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</si>
  <si>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</si>
  <si>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</si>
  <si>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</si>
  <si>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</si>
  <si>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</si>
  <si>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</si>
  <si>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</si>
  <si>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</si>
  <si>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</si>
  <si>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</si>
  <si>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</si>
  <si>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</si>
  <si>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</si>
  <si>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</si>
  <si>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</si>
  <si>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</si>
  <si>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</si>
  <si>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</si>
  <si>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</si>
  <si>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</si>
  <si>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</si>
  <si>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</si>
  <si>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</si>
  <si>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</si>
  <si>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</si>
  <si>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</si>
  <si>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</si>
  <si>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</si>
  <si>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</si>
  <si>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</si>
  <si>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</si>
  <si>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</si>
  <si>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</si>
  <si>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</si>
  <si>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</si>
  <si>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</si>
  <si>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</si>
  <si>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</si>
  <si>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</si>
  <si>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</si>
  <si>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</si>
  <si>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</si>
  <si>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</si>
  <si>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</si>
  <si>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</si>
  <si>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</si>
  <si>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</si>
  <si>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</si>
  <si>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</si>
  <si>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</si>
  <si>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</si>
  <si>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</si>
  <si>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</si>
  <si>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</si>
  <si>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</si>
  <si>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</si>
  <si>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</si>
  <si>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</si>
  <si>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</si>
  <si>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</si>
  <si>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</si>
  <si>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</si>
  <si>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</si>
  <si>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</si>
  <si>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</si>
  <si>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</si>
  <si>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</si>
  <si>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</si>
  <si>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</si>
  <si>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</si>
  <si>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</si>
  <si>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</si>
  <si>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</si>
  <si>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</si>
  <si>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</si>
  <si>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</si>
  <si>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</si>
  <si>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</si>
  <si>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</si>
  <si>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</si>
  <si>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</si>
  <si>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</si>
  <si>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</si>
  <si>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</si>
  <si>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</si>
  <si>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</si>
  <si>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</si>
  <si>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</si>
  <si>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</si>
  <si>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</si>
  <si>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</si>
  <si>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</si>
  <si>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</si>
  <si>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</si>
  <si>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</si>
  <si>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</si>
  <si>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</si>
  <si>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</si>
  <si>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</si>
  <si>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</si>
  <si>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</si>
  <si>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</si>
  <si>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</si>
  <si>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</si>
  <si>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</si>
  <si>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</si>
  <si>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</si>
  <si>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</si>
  <si>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</si>
  <si>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</si>
  <si>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</si>
  <si>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</si>
  <si>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</si>
  <si>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</si>
  <si>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</si>
  <si>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</si>
  <si>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</si>
  <si>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</si>
  <si>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</si>
  <si>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</si>
  <si>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</si>
  <si>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</si>
  <si>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</si>
  <si>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</si>
  <si>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</si>
  <si>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</si>
  <si>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</si>
  <si>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</si>
  <si>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</si>
  <si>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</si>
  <si>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</si>
  <si>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</si>
  <si>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</si>
  <si>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</si>
  <si>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</si>
  <si>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</si>
  <si>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</si>
  <si>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</si>
  <si>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</si>
  <si>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</si>
  <si>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</si>
  <si>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</si>
  <si>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</si>
  <si>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</si>
  <si>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</si>
  <si>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</si>
  <si>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</si>
  <si>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</si>
  <si>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</si>
  <si>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</si>
  <si>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</si>
  <si>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</si>
  <si>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</si>
  <si>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</si>
  <si>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</si>
  <si>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</si>
  <si>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</si>
  <si>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</si>
  <si>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</si>
  <si>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</si>
  <si>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</si>
  <si>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</si>
  <si>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</si>
  <si>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</si>
  <si>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</si>
  <si>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</si>
  <si>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</si>
  <si>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</si>
  <si>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</si>
  <si>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</si>
  <si>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</si>
  <si>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</si>
  <si>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</si>
  <si>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</si>
  <si>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</si>
  <si>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</si>
  <si>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</si>
  <si>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</si>
  <si>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</si>
  <si>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</si>
  <si>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</si>
  <si>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</si>
  <si>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</si>
  <si>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</si>
  <si>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</si>
  <si>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</si>
  <si>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</si>
  <si>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</si>
  <si>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</si>
  <si>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</si>
  <si>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</si>
  <si>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</si>
  <si>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</si>
  <si>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</si>
  <si>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</si>
  <si>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</si>
  <si>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</si>
  <si>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</si>
  <si>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</si>
  <si>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</si>
  <si>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</si>
  <si>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</si>
  <si>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</si>
  <si>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</si>
  <si>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</si>
  <si>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</si>
  <si>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</si>
  <si>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</si>
  <si>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</si>
  <si>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</si>
  <si>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</si>
  <si>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</si>
  <si>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</si>
  <si>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</si>
  <si>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</si>
  <si>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</si>
  <si>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</si>
  <si>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</si>
  <si>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</si>
  <si>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</si>
  <si>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</si>
  <si>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</si>
  <si>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</si>
  <si>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</si>
  <si>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</si>
  <si>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</si>
  <si>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</si>
  <si>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</si>
  <si>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</si>
  <si>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</si>
  <si>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</si>
  <si>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</si>
  <si>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</si>
  <si>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</si>
  <si>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</si>
  <si>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</si>
  <si>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</si>
  <si>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</si>
  <si>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</si>
  <si>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</si>
  <si>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</si>
  <si>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</si>
  <si>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</si>
  <si>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</si>
  <si>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</si>
  <si>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</si>
  <si>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</si>
  <si>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</si>
  <si>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</si>
  <si>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</si>
  <si>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</si>
  <si>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</si>
  <si>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</si>
  <si>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</si>
  <si>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</si>
  <si>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</si>
  <si>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</si>
  <si>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</si>
  <si>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</si>
  <si>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</si>
  <si>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</si>
  <si>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</si>
  <si>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</si>
  <si>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</si>
  <si>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</si>
  <si>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</si>
  <si>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</si>
  <si>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</si>
  <si>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</si>
  <si>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</si>
  <si>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</si>
  <si>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</si>
  <si>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</si>
  <si>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</si>
  <si>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</si>
  <si>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</si>
  <si>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</si>
  <si>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</si>
  <si>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</si>
  <si>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</si>
  <si>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</si>
  <si>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</si>
  <si>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</si>
  <si>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</si>
  <si>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</si>
  <si>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</si>
  <si>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</si>
  <si>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</si>
  <si>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</si>
  <si>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</si>
  <si>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</si>
  <si>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</si>
  <si>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</si>
  <si>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</si>
  <si>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</si>
  <si>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</si>
  <si>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</si>
  <si>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</si>
  <si>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</si>
  <si>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</si>
  <si>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</si>
  <si>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</si>
  <si>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</si>
  <si>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</si>
  <si>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</si>
  <si>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</si>
  <si>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</si>
  <si>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</si>
  <si>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</si>
  <si>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</si>
  <si>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</si>
  <si>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</si>
  <si>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</si>
  <si>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</si>
  <si>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</si>
  <si>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</si>
  <si>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</si>
  <si>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</si>
  <si>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</si>
  <si>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</si>
  <si>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</si>
  <si>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</si>
  <si>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</si>
  <si>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</si>
  <si>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</si>
  <si>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</si>
  <si>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</si>
  <si>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</si>
  <si>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</si>
  <si>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</si>
  <si>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</si>
  <si>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</si>
  <si>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</si>
  <si>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</si>
  <si>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</si>
  <si>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</si>
  <si>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</si>
  <si>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</si>
  <si>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</si>
  <si>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</si>
  <si>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</si>
  <si>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</si>
  <si>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</si>
  <si>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</si>
  <si>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</si>
  <si>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</si>
  <si>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</si>
  <si>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</si>
  <si>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</si>
  <si>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</si>
  <si>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</si>
  <si>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</si>
  <si>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</si>
  <si>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</si>
  <si>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</si>
  <si>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</si>
  <si>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</si>
  <si>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</si>
  <si>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</si>
  <si>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</si>
  <si>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</si>
  <si>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</si>
  <si>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</si>
  <si>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</si>
  <si>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</si>
  <si>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</si>
  <si>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</si>
  <si>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</si>
  <si>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</si>
  <si>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</si>
  <si>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</si>
  <si>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</si>
  <si>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</si>
  <si>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</si>
  <si>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</si>
  <si>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</si>
  <si>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</si>
  <si>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</si>
  <si>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</si>
  <si>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</si>
  <si>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</si>
  <si>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</si>
  <si>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</si>
  <si>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</si>
  <si>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</si>
  <si>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</si>
  <si>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</si>
  <si>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</si>
  <si>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</si>
  <si>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</si>
  <si>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</si>
  <si>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</si>
  <si>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</si>
  <si>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</si>
  <si>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</si>
  <si>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</si>
  <si>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</si>
  <si>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</si>
  <si>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</si>
  <si>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</si>
  <si>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</si>
  <si>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</si>
  <si>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</si>
  <si>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</si>
  <si>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</si>
  <si>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</si>
  <si>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</si>
  <si>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</si>
  <si>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</si>
  <si>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</si>
  <si>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</si>
  <si>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</si>
  <si>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</si>
  <si>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</si>
  <si>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</si>
  <si>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</si>
  <si>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</si>
  <si>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</si>
  <si>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</si>
  <si>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</si>
  <si>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</si>
  <si>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</si>
  <si>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</si>
  <si>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</si>
  <si>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</si>
  <si>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</si>
  <si>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</si>
  <si>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</si>
  <si>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</si>
  <si>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</si>
  <si>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</si>
  <si>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</si>
  <si>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</si>
  <si>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</si>
  <si>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</si>
  <si>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</si>
  <si>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</si>
  <si>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</si>
  <si>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</si>
  <si>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</si>
  <si>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</si>
  <si>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</si>
  <si>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</si>
  <si>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</si>
  <si>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</si>
  <si>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</si>
  <si>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</si>
  <si>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</si>
  <si>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</si>
  <si>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</si>
  <si>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</si>
  <si>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</si>
  <si>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</si>
  <si>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</si>
  <si>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</si>
  <si>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</si>
  <si>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</si>
  <si>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</si>
  <si>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</si>
  <si>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</si>
  <si>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</si>
  <si>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</si>
  <si>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</si>
  <si>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</si>
  <si>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</si>
  <si>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</si>
  <si>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</si>
  <si>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</si>
  <si>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</si>
  <si>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</si>
  <si>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</si>
  <si>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</si>
  <si>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</si>
  <si>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</si>
  <si>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</si>
  <si>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</si>
  <si>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</si>
  <si>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</si>
  <si>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</si>
  <si>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</si>
  <si>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</si>
  <si>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</si>
  <si>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</si>
  <si>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</si>
  <si>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</si>
  <si>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</si>
  <si>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</si>
  <si>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</si>
  <si>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</si>
  <si>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</si>
  <si>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</si>
  <si>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</si>
  <si>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</si>
  <si>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</si>
  <si>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</si>
  <si>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</si>
  <si>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</si>
  <si>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</si>
  <si>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</si>
  <si>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</si>
  <si>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</si>
  <si>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</si>
  <si>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</si>
  <si>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</si>
  <si>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</si>
  <si>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</si>
  <si>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</si>
  <si>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</si>
  <si>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</si>
  <si>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</si>
  <si>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</si>
  <si>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</si>
  <si>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</si>
  <si>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</si>
  <si>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</si>
  <si>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</si>
  <si>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</si>
  <si>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</si>
  <si>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</si>
  <si>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</si>
  <si>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</si>
  <si>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</si>
  <si>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</si>
  <si>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</si>
  <si>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</si>
  <si>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</si>
  <si>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</si>
  <si>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</si>
  <si>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</si>
  <si>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</si>
  <si>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</si>
  <si>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</si>
  <si>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</si>
  <si>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</si>
  <si>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</si>
  <si>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</si>
  <si>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</si>
  <si>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</si>
  <si>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</si>
  <si>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</si>
  <si>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</si>
  <si>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</si>
  <si>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</si>
  <si>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</si>
  <si>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</si>
  <si>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</si>
  <si>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</si>
  <si>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</si>
  <si>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</si>
  <si>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</si>
  <si>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</si>
  <si>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</si>
  <si>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</si>
  <si>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</si>
  <si>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</si>
  <si>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</si>
  <si>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</si>
  <si>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</si>
  <si>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</si>
  <si>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</si>
  <si>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</si>
  <si>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</si>
  <si>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</si>
  <si>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</si>
  <si>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</si>
  <si>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</si>
  <si>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</si>
  <si>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</si>
  <si>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</si>
  <si>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</si>
  <si>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</si>
  <si>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</si>
  <si>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</si>
  <si>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</si>
  <si>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</si>
  <si>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</si>
  <si>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</si>
  <si>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</si>
  <si>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</si>
  <si>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</si>
  <si>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</si>
  <si>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</si>
  <si>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</si>
  <si>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</si>
  <si>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</si>
  <si>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</si>
  <si>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</si>
  <si>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</si>
  <si>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</si>
  <si>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</si>
  <si>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</si>
  <si>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</si>
  <si>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</si>
  <si>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</si>
  <si>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</si>
  <si>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</si>
  <si>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</si>
  <si>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</si>
  <si>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</si>
  <si>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</si>
  <si>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</si>
  <si>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</si>
  <si>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</si>
  <si>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</si>
  <si>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</si>
  <si>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</si>
  <si>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</si>
  <si>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</si>
  <si>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</si>
  <si>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</si>
  <si>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</si>
  <si>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</si>
  <si>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</si>
  <si>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</si>
  <si>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</si>
  <si>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</si>
  <si>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</si>
  <si>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</si>
  <si>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</si>
  <si>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</si>
  <si>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</si>
  <si>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</si>
  <si>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</si>
  <si>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</si>
  <si>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</si>
  <si>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</si>
  <si>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</si>
  <si>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</si>
  <si>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</si>
  <si>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</si>
  <si>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</si>
  <si>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</si>
  <si>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</si>
  <si>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</si>
  <si>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</si>
  <si>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</si>
  <si>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</si>
  <si>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</si>
  <si>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</si>
  <si>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</si>
  <si>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</si>
  <si>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</si>
  <si>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</si>
  <si>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</si>
  <si>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</si>
  <si>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</si>
  <si>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</si>
  <si>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</si>
  <si>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</si>
  <si>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</si>
  <si>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</si>
  <si>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</si>
  <si>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</si>
  <si>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</si>
  <si>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</si>
  <si>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</si>
  <si>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</si>
  <si>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</si>
  <si>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</si>
  <si>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</si>
  <si>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</si>
  <si>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</si>
  <si>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</si>
  <si>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</si>
  <si>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</si>
  <si>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</si>
  <si>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</si>
  <si>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</si>
  <si>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</si>
  <si>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</si>
  <si>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</si>
  <si>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</si>
  <si>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</si>
  <si>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</si>
  <si>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</si>
  <si>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</si>
  <si>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</si>
  <si>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</si>
  <si>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</si>
  <si>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</si>
  <si>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</si>
  <si>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</si>
  <si>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</si>
  <si>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</si>
  <si>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</si>
  <si>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</si>
  <si>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</si>
  <si>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</si>
  <si>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</si>
  <si>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</si>
  <si>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</si>
  <si>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</si>
  <si>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</si>
  <si>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</si>
  <si>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</si>
  <si>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</si>
  <si>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</si>
  <si>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</si>
  <si>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</si>
  <si>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</si>
  <si>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</si>
  <si>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</si>
  <si>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</si>
  <si>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</si>
  <si>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</si>
  <si>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</si>
  <si>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</si>
  <si>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</si>
  <si>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</si>
  <si>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</si>
  <si>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</si>
  <si>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</si>
  <si>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</si>
  <si>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</si>
  <si>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</si>
  <si>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</si>
  <si>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</si>
  <si>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</si>
  <si>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</si>
  <si>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</si>
  <si>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</si>
  <si>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</si>
  <si>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</si>
  <si>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</si>
  <si>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</si>
  <si>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</si>
  <si>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</si>
  <si>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</si>
  <si>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</si>
  <si>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</si>
  <si>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</si>
  <si>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</si>
  <si>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</si>
  <si>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</si>
  <si>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</si>
  <si>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</si>
  <si>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</si>
  <si>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</si>
  <si>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</si>
  <si>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</si>
  <si>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</si>
  <si>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</si>
  <si>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</si>
  <si>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</si>
  <si>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</si>
  <si>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</si>
  <si>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</si>
  <si>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</si>
  <si>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</si>
  <si>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</si>
  <si>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</si>
  <si>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</si>
  <si>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</si>
  <si>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</si>
  <si>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</si>
  <si>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</si>
  <si>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</si>
  <si>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</si>
  <si>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</si>
  <si>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</si>
  <si>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</si>
  <si>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</si>
  <si>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</si>
  <si>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</si>
  <si>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</si>
  <si>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</si>
  <si>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</si>
  <si>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</si>
  <si>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</si>
  <si>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</si>
  <si>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</si>
  <si>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</si>
  <si>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</si>
  <si>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</si>
  <si>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</si>
  <si>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</si>
  <si>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</si>
  <si>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</si>
  <si>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</si>
  <si>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</si>
  <si>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</si>
  <si>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</si>
  <si>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</si>
  <si>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</si>
  <si>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</si>
  <si>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</si>
  <si>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</si>
  <si>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</si>
  <si>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</si>
  <si>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</si>
  <si>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</si>
  <si>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</si>
  <si>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</si>
  <si>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</si>
  <si>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</si>
  <si>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</si>
  <si>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</si>
  <si>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</si>
  <si>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</si>
  <si>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</si>
  <si>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</si>
  <si>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</si>
  <si>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</si>
  <si>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</si>
  <si>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</si>
  <si>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</si>
  <si>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</si>
  <si>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</si>
  <si>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</si>
  <si>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</si>
  <si>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</si>
  <si>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</si>
  <si>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</si>
  <si>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</si>
  <si>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</si>
  <si>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</si>
  <si>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</si>
  <si>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</si>
  <si>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</si>
  <si>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</si>
  <si>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</si>
  <si>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</si>
  <si>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</si>
  <si>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</si>
  <si>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</si>
  <si>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</si>
  <si>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</si>
  <si>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</si>
  <si>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</si>
  <si>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</si>
  <si>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</si>
  <si>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</si>
  <si>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</si>
  <si>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</si>
  <si>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</si>
  <si>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</si>
  <si>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</si>
  <si>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</si>
  <si>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</si>
  <si>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</si>
  <si>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</si>
  <si>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</si>
  <si>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</si>
  <si>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</si>
  <si>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</si>
  <si>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</si>
  <si>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</si>
  <si>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</si>
  <si>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</si>
  <si>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</si>
  <si>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</si>
  <si>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</si>
  <si>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</si>
  <si>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</si>
  <si>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</si>
  <si>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</si>
  <si>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</si>
  <si>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</si>
  <si>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</si>
  <si>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</si>
  <si>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</si>
  <si>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</si>
  <si>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</si>
  <si>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</si>
  <si>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</si>
  <si>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</si>
  <si>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</si>
  <si>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</si>
  <si>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</si>
  <si>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</si>
  <si>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</si>
  <si>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</si>
  <si>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</si>
  <si>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</si>
  <si>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</si>
  <si>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</si>
  <si>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</si>
  <si>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</si>
  <si>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</si>
  <si>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</si>
  <si>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</si>
  <si>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</si>
  <si>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</si>
  <si>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</si>
  <si>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</si>
  <si>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</si>
  <si>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</si>
  <si>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</si>
  <si>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</si>
  <si>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</si>
  <si>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</si>
  <si>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</si>
  <si>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</si>
  <si>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</si>
  <si>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</si>
  <si>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</si>
  <si>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</si>
  <si>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</si>
  <si>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</si>
  <si>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</si>
  <si>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</si>
  <si>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</si>
  <si>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</si>
  <si>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</si>
  <si>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</si>
  <si>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</si>
  <si>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</si>
  <si>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</si>
  <si>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</si>
  <si>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</si>
  <si>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</si>
  <si>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</si>
  <si>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</si>
  <si>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</si>
  <si>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</si>
  <si>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</si>
  <si>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</si>
  <si>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</si>
  <si>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</si>
  <si>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</si>
  <si>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</si>
  <si>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</si>
  <si>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</si>
  <si>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</si>
  <si>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</si>
  <si>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</si>
  <si>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</si>
  <si>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</si>
  <si>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</si>
  <si>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</si>
  <si>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</si>
  <si>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</si>
  <si>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</si>
  <si>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</si>
  <si>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</si>
  <si>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</si>
  <si>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</si>
  <si>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</si>
  <si>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</si>
  <si>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</si>
  <si>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</si>
  <si>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</si>
  <si>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</si>
  <si>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</si>
  <si>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</si>
  <si>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</si>
  <si>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</si>
  <si>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</si>
  <si>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</si>
  <si>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</si>
  <si>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</si>
  <si>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</si>
  <si>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</si>
  <si>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</si>
  <si>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</si>
  <si>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</si>
  <si>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</si>
  <si>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</si>
  <si>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</si>
  <si>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</si>
  <si>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</si>
  <si>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</si>
  <si>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</si>
  <si>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</si>
  <si>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</si>
  <si>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</si>
  <si>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</si>
  <si>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</si>
  <si>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</si>
  <si>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</si>
  <si>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</si>
  <si>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</si>
  <si>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</si>
  <si>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</si>
  <si>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</si>
  <si>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</si>
  <si>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</si>
  <si>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</si>
  <si>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</si>
  <si>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</si>
  <si>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</si>
  <si>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</si>
  <si>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</si>
  <si>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</si>
  <si>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</si>
  <si>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</si>
  <si>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</si>
  <si>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</si>
  <si>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</si>
  <si>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</si>
  <si>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</si>
  <si>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</si>
  <si>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</si>
  <si>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</si>
  <si>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</si>
  <si>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</si>
  <si>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</si>
  <si>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</si>
  <si>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</si>
  <si>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</si>
  <si>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</si>
  <si>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</si>
  <si>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</si>
  <si>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</si>
  <si>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</si>
  <si>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</si>
  <si>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</si>
  <si>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</si>
  <si>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</si>
  <si>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</si>
  <si>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</si>
  <si>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</si>
  <si>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</si>
  <si>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</si>
  <si>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</si>
  <si>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</si>
  <si>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</si>
  <si>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</si>
  <si>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</si>
  <si>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</si>
  <si>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</si>
  <si>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</si>
  <si>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</si>
  <si>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</si>
  <si>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</si>
  <si>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</si>
  <si>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</si>
  <si>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</si>
  <si>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</si>
  <si>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</si>
  <si>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</si>
  <si>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</si>
  <si>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</si>
  <si>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</si>
  <si>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</si>
  <si>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</si>
  <si>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</si>
  <si>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</si>
  <si>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</si>
  <si>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</si>
  <si>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</si>
  <si>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</si>
  <si>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</si>
  <si>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</si>
  <si>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</si>
  <si>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</si>
  <si>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</si>
  <si>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</si>
  <si>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</si>
  <si>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</si>
  <si>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</si>
  <si>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</si>
  <si>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</si>
  <si>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</si>
  <si>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</si>
  <si>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</si>
  <si>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</si>
  <si>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</si>
  <si>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</si>
  <si>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</si>
  <si>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</si>
  <si>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</si>
  <si>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</si>
  <si>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</si>
  <si>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</si>
  <si>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</si>
  <si>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</si>
  <si>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</si>
  <si>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</si>
  <si>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</si>
  <si>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</si>
  <si>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</si>
  <si>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</si>
  <si>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</si>
  <si>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</si>
  <si>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</si>
  <si>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</si>
  <si>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</si>
  <si>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</si>
  <si>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</si>
  <si>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</si>
  <si>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</si>
  <si>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</si>
  <si>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</si>
  <si>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</si>
  <si>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</si>
  <si>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</si>
  <si>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</si>
  <si>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</si>
  <si>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</si>
  <si>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</si>
  <si>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</si>
  <si>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</si>
  <si>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</si>
  <si>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</si>
  <si>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</si>
  <si>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</si>
  <si>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</si>
  <si>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</si>
  <si>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</si>
  <si>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</si>
  <si>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</si>
  <si>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</si>
  <si>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</si>
  <si>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</si>
  <si>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</si>
  <si>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</si>
  <si>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</si>
  <si>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</si>
  <si>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</si>
  <si>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</si>
  <si>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</si>
  <si>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</si>
  <si>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</si>
  <si>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</si>
  <si>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</si>
  <si>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</si>
  <si>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</si>
  <si>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</si>
  <si>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</si>
  <si>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</si>
  <si>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</si>
  <si>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</si>
  <si>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</si>
  <si>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</si>
  <si>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</si>
  <si>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</si>
  <si>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</si>
  <si>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</si>
  <si>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</si>
  <si>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</si>
  <si>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</si>
  <si>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</si>
  <si>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</si>
  <si>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</si>
  <si>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</si>
  <si>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</si>
  <si>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</si>
  <si>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</si>
  <si>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</si>
  <si>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</si>
  <si>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</si>
  <si>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</si>
  <si>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</si>
  <si>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</si>
  <si>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</si>
  <si>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</si>
  <si>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</si>
  <si>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</si>
  <si>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</si>
  <si>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</si>
  <si>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</si>
  <si>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</si>
  <si>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</si>
  <si>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</si>
  <si>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</si>
  <si>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</si>
  <si>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</si>
  <si>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</si>
  <si>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</si>
  <si>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</si>
  <si>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</si>
  <si>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</si>
  <si>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</si>
  <si>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</si>
  <si>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</si>
  <si>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</si>
  <si>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</si>
  <si>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</si>
  <si>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</si>
  <si>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</si>
  <si>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</si>
  <si>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</si>
  <si>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</si>
  <si>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</si>
  <si>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</si>
  <si>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</si>
  <si>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</si>
  <si>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</si>
  <si>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</si>
  <si>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</si>
  <si>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</si>
  <si>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</si>
  <si>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</si>
  <si>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</si>
  <si>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</si>
  <si>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</si>
  <si>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</si>
  <si>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</si>
  <si>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</si>
  <si>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</si>
  <si>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</si>
  <si>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</si>
  <si>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</si>
  <si>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</si>
  <si>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</si>
  <si>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</si>
  <si>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</si>
  <si>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</si>
  <si>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</si>
  <si>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</si>
  <si>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</si>
  <si>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</si>
  <si>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</si>
  <si>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</si>
  <si>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</si>
  <si>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</si>
  <si>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</si>
  <si>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</si>
  <si>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</si>
  <si>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</si>
  <si>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</si>
  <si>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</si>
  <si>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</si>
  <si>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</si>
  <si>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</si>
  <si>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</si>
  <si>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</si>
  <si>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</si>
  <si>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</si>
  <si>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</si>
  <si>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</si>
  <si>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</si>
  <si>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</si>
  <si>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</si>
  <si>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</si>
  <si>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</si>
  <si>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</si>
  <si>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</si>
  <si>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</si>
  <si>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</si>
  <si>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</si>
  <si>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</si>
  <si>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</si>
  <si>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</si>
  <si>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</si>
  <si>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</si>
  <si>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</si>
  <si>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</si>
  <si>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</si>
  <si>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</si>
  <si>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</si>
  <si>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</si>
  <si>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</si>
  <si>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</si>
  <si>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</si>
  <si>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</si>
  <si>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</si>
  <si>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</si>
  <si>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</si>
  <si>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</si>
  <si>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</si>
  <si>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</si>
  <si>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</si>
  <si>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</si>
  <si>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</si>
  <si>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</si>
  <si>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</si>
  <si>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</si>
  <si>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</si>
  <si>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</si>
  <si>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</si>
  <si>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</si>
  <si>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</si>
  <si>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</si>
  <si>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</si>
  <si>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</si>
  <si>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</si>
  <si>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</si>
  <si>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</si>
  <si>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</si>
  <si>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</si>
  <si>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</si>
  <si>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</si>
  <si>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</si>
  <si>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</si>
  <si>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</si>
  <si>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</si>
  <si>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</si>
  <si>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</si>
  <si>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</si>
  <si>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</si>
  <si>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</si>
  <si>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</si>
  <si>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</si>
  <si>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</si>
  <si>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</si>
  <si>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</si>
  <si>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</si>
  <si>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</si>
  <si>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</si>
  <si>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</si>
  <si>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</si>
  <si>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</si>
  <si>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</si>
  <si>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</si>
  <si>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</si>
  <si>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</si>
  <si>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</si>
  <si>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</si>
  <si>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</si>
  <si>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</si>
  <si>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</si>
  <si>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</si>
  <si>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</si>
  <si>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</si>
  <si>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</si>
  <si>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</si>
  <si>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</si>
  <si>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</si>
  <si>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</si>
  <si>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</si>
  <si>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</si>
  <si>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</si>
  <si>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</si>
  <si>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</si>
  <si>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</si>
  <si>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</si>
  <si>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</si>
  <si>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</si>
  <si>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</si>
  <si>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</si>
  <si>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</si>
  <si>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</si>
  <si>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</si>
  <si>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</si>
  <si>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</si>
  <si>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</si>
  <si>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</si>
  <si>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</si>
  <si>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</si>
  <si>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</si>
  <si>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</si>
  <si>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</si>
  <si>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</si>
  <si>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</si>
  <si>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</si>
  <si>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</si>
  <si>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</si>
  <si>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</si>
  <si>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</si>
  <si>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</si>
  <si>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</si>
  <si>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</si>
  <si>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</si>
  <si>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</si>
  <si>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</si>
  <si>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</si>
  <si>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</si>
  <si>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</si>
  <si>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</si>
  <si>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</si>
  <si>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</si>
  <si>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</si>
  <si>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</si>
  <si>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</si>
  <si>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</si>
  <si>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</si>
  <si>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</si>
  <si>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</si>
  <si>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</si>
  <si>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</si>
  <si>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</si>
  <si>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</si>
  <si>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</si>
  <si>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</si>
  <si>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</si>
  <si>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</si>
  <si>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</si>
  <si>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</si>
  <si>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</si>
  <si>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</si>
  <si>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</si>
  <si>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</si>
  <si>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</si>
  <si>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</si>
  <si>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</si>
  <si>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</si>
  <si>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</si>
  <si>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</si>
  <si>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</si>
  <si>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</si>
  <si>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</si>
  <si>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</si>
  <si>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</si>
  <si>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</si>
  <si>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</si>
  <si>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</si>
  <si>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</si>
  <si>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</si>
  <si>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</si>
  <si>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</si>
  <si>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</si>
  <si>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</si>
  <si>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</si>
  <si>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</si>
  <si>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</si>
  <si>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</si>
  <si>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</si>
  <si>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</si>
  <si>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</si>
  <si>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</si>
  <si>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</si>
  <si>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</si>
  <si>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</si>
  <si>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</si>
  <si>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</si>
  <si>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</si>
  <si>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</si>
  <si>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</si>
  <si>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</si>
  <si>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</si>
  <si>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</si>
  <si>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</si>
  <si>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</si>
  <si>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</si>
  <si>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</si>
  <si>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</si>
  <si>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</si>
  <si>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</si>
  <si>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</si>
  <si>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</si>
  <si>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</si>
  <si>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</si>
  <si>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</si>
  <si>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</si>
  <si>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</si>
  <si>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</si>
  <si>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</si>
  <si>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</si>
  <si>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</si>
  <si>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</si>
  <si>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</si>
  <si>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</si>
  <si>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</si>
  <si>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</si>
  <si>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</si>
  <si>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</si>
  <si>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</si>
  <si>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</si>
  <si>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</si>
  <si>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</si>
  <si>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</si>
  <si>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</si>
  <si>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</si>
  <si>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</si>
  <si>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</si>
  <si>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</si>
  <si>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</si>
  <si>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</si>
  <si>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</si>
  <si>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</si>
  <si>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</si>
  <si>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</si>
  <si>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</si>
  <si>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</si>
  <si>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</si>
  <si>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</si>
  <si>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</si>
  <si>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</si>
  <si>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</si>
  <si>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</si>
  <si>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</si>
  <si>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</si>
  <si>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</si>
  <si>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</si>
  <si>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</si>
  <si>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</si>
  <si>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</si>
  <si>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</si>
  <si>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</si>
  <si>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</si>
  <si>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</si>
  <si>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</si>
  <si>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</si>
  <si>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</si>
  <si>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</si>
  <si>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</si>
  <si>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</si>
  <si>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</si>
  <si>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</si>
  <si>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</si>
  <si>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</si>
  <si>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</si>
  <si>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</si>
  <si>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</si>
  <si>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</si>
  <si>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</si>
  <si>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</si>
  <si>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</si>
  <si>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</si>
  <si>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</si>
  <si>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</si>
  <si>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</si>
  <si>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</si>
  <si>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</si>
  <si>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</si>
  <si>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</si>
  <si>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</si>
  <si>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</si>
  <si>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</si>
  <si>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</si>
  <si>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</si>
  <si>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</si>
  <si>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</si>
  <si>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</si>
  <si>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</si>
  <si>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</si>
  <si>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</si>
  <si>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</si>
  <si>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</si>
  <si>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</si>
  <si>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</si>
  <si>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</si>
  <si>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</si>
  <si>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</si>
  <si>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</si>
  <si>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</si>
  <si>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</si>
  <si>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</si>
  <si>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</si>
  <si>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</si>
  <si>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</si>
  <si>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</si>
  <si>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</si>
  <si>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</si>
  <si>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</si>
  <si>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</si>
  <si>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</si>
  <si>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</si>
  <si>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</si>
  <si>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</si>
  <si>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</si>
  <si>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</si>
  <si>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</si>
  <si>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</si>
  <si>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</si>
  <si>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</si>
  <si>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</si>
  <si>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</si>
  <si>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</si>
  <si>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</si>
  <si>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</si>
  <si>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</si>
  <si>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</si>
  <si>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</si>
  <si>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</si>
  <si>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</si>
  <si>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</si>
  <si>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</si>
  <si>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</si>
  <si>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</si>
  <si>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</si>
  <si>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</si>
  <si>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</si>
  <si>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</si>
  <si>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</si>
  <si>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</si>
  <si>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</si>
  <si>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</si>
  <si>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</si>
  <si>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</si>
  <si>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</si>
  <si>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</si>
  <si>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</si>
  <si>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</si>
  <si>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</si>
  <si>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</si>
  <si>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</si>
  <si>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</si>
  <si>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</si>
  <si>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</si>
  <si>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</si>
  <si>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</si>
  <si>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</si>
  <si>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</si>
  <si>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</si>
  <si>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</si>
  <si>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</si>
  <si>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</si>
  <si>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</si>
  <si>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</si>
  <si>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</si>
  <si>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</si>
  <si>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</si>
  <si>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</si>
  <si>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</si>
  <si>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</si>
  <si>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</si>
  <si>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</si>
  <si>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</si>
  <si>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</si>
  <si>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</si>
  <si>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</si>
  <si>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</si>
  <si>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</si>
  <si>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</si>
  <si>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</si>
  <si>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</si>
  <si>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</si>
  <si>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</si>
  <si>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</si>
  <si>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</si>
  <si>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</si>
  <si>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</si>
  <si>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</si>
  <si>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</si>
  <si>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</si>
  <si>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</si>
  <si>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</si>
  <si>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</si>
  <si>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</si>
  <si>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</si>
  <si>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</si>
  <si>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</si>
  <si>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</si>
  <si>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</si>
  <si>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</si>
  <si>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</si>
  <si>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</si>
  <si>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</si>
  <si>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</si>
  <si>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</si>
  <si>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</si>
  <si>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</si>
  <si>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</si>
  <si>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</si>
  <si>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</si>
  <si>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</si>
  <si>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</si>
  <si>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</si>
  <si>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</si>
  <si>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</si>
  <si>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</si>
  <si>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</si>
  <si>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</si>
  <si>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</si>
  <si>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</si>
  <si>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</si>
  <si>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</si>
  <si>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</si>
  <si>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</si>
  <si>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</si>
  <si>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</si>
  <si>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</si>
  <si>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</si>
  <si>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</si>
  <si>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</si>
  <si>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</si>
  <si>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</si>
  <si>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</si>
  <si>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</si>
  <si>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</si>
  <si>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</si>
  <si>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</si>
  <si>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</si>
  <si>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</si>
  <si>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</si>
  <si>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</si>
  <si>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</si>
  <si>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</si>
  <si>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</si>
  <si>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</si>
  <si>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</si>
  <si>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</si>
  <si>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</si>
  <si>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</si>
  <si>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</si>
  <si>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</si>
  <si>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</si>
  <si>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</si>
  <si>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</si>
  <si>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</si>
  <si>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</si>
  <si>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</si>
  <si>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</si>
  <si>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</si>
  <si>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</si>
  <si>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</si>
  <si>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</si>
  <si>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</si>
  <si>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</si>
  <si>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</si>
  <si>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</si>
  <si>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</si>
  <si>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</si>
  <si>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</si>
  <si>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</si>
  <si>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</si>
  <si>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</si>
  <si>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</si>
  <si>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</si>
  <si>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</si>
  <si>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</si>
  <si>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</si>
  <si>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</si>
  <si>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</si>
  <si>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</si>
  <si>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</si>
  <si>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</si>
  <si>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</si>
  <si>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</si>
  <si>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</si>
  <si>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</si>
  <si>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</si>
  <si>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</si>
  <si>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</si>
  <si>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</si>
  <si>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</si>
  <si>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</si>
  <si>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</si>
  <si>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</si>
  <si>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</si>
  <si>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</si>
  <si>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</si>
  <si>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</si>
  <si>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</si>
  <si>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</si>
  <si>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</si>
  <si>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</si>
  <si>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</si>
  <si>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</si>
  <si>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</si>
  <si>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</si>
  <si>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</si>
  <si>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</si>
  <si>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</si>
  <si>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</si>
  <si>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</si>
  <si>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</si>
  <si>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</si>
  <si>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</si>
  <si>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</si>
  <si>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</si>
  <si>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</si>
  <si>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</si>
  <si>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</si>
  <si>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</si>
  <si>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</si>
  <si>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</si>
  <si>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</si>
  <si>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</si>
  <si>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</si>
  <si>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</si>
  <si>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</si>
  <si>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</si>
  <si>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</si>
  <si>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</si>
  <si>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</si>
  <si>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</si>
  <si>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</si>
  <si>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</si>
  <si>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</si>
  <si>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</si>
  <si>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</si>
  <si>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</si>
  <si>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</si>
  <si>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</si>
  <si>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</si>
  <si>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</si>
  <si>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</si>
  <si>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</si>
  <si>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</si>
  <si>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</si>
  <si>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</si>
  <si>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</si>
  <si>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</si>
  <si>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</si>
  <si>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</si>
  <si>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</si>
  <si>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</si>
  <si>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</si>
  <si>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</si>
  <si>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</si>
  <si>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</si>
  <si>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</si>
  <si>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</si>
  <si>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</si>
  <si>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</si>
  <si>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</si>
  <si>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</si>
  <si>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</si>
  <si>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</si>
  <si>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</si>
  <si>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</si>
  <si>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</si>
  <si>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</si>
  <si>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</si>
  <si>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</si>
  <si>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</si>
  <si>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</si>
  <si>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</si>
  <si>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</si>
  <si>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</si>
  <si>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</si>
  <si>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</si>
  <si>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</si>
  <si>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</si>
  <si>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</si>
  <si>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</si>
  <si>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</si>
  <si>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</si>
  <si>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</si>
  <si>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</si>
  <si>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</si>
  <si>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</si>
  <si>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</si>
  <si>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</si>
  <si>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</si>
  <si>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</si>
  <si>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</si>
  <si>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</si>
  <si>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</si>
  <si>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</si>
  <si>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</si>
  <si>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</si>
  <si>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</si>
  <si>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</si>
  <si>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</si>
  <si>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</si>
  <si>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</si>
  <si>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</si>
  <si>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</si>
  <si>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</si>
  <si>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</si>
  <si>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</si>
  <si>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</si>
  <si>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</si>
  <si>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</si>
  <si>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</si>
  <si>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</si>
  <si>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</si>
  <si>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</si>
  <si>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</si>
  <si>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</si>
  <si>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</si>
  <si>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</si>
  <si>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</si>
  <si>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</si>
  <si>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</si>
  <si>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</si>
  <si>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</si>
  <si>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</si>
  <si>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</si>
  <si>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</si>
  <si>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</si>
  <si>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</si>
  <si>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</si>
  <si>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</si>
  <si>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</si>
  <si>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</si>
  <si>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</si>
  <si>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</si>
  <si>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</si>
  <si>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</si>
  <si>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</si>
  <si>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</si>
  <si>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</si>
  <si>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</si>
  <si>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</si>
  <si>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</si>
  <si>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</si>
  <si>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</si>
  <si>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</si>
  <si>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</si>
  <si>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</si>
  <si>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</si>
  <si>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</si>
  <si>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</si>
  <si>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</si>
  <si>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</si>
  <si>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</si>
  <si>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</si>
  <si>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</si>
  <si>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</si>
  <si>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</si>
  <si>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</si>
  <si>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</si>
  <si>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</si>
  <si>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</si>
  <si>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</si>
  <si>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</si>
  <si>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</si>
  <si>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</si>
  <si>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</si>
  <si>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</si>
  <si>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</si>
  <si>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</si>
  <si>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</si>
  <si>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</si>
  <si>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</si>
  <si>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</si>
  <si>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</si>
  <si>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</si>
  <si>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</si>
  <si>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</si>
  <si>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</si>
  <si>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</si>
  <si>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</si>
  <si>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</si>
  <si>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</si>
  <si>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</si>
  <si>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</si>
  <si>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</si>
  <si>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</si>
  <si>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</si>
  <si>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</si>
  <si>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</si>
  <si>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</si>
  <si>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</si>
  <si>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</si>
  <si>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</si>
  <si>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</si>
  <si>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</si>
  <si>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</si>
  <si>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</si>
  <si>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</si>
  <si>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</si>
  <si>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</si>
  <si>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</si>
  <si>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</si>
  <si>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</si>
  <si>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</si>
  <si>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</si>
  <si>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</si>
  <si>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</si>
  <si>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</si>
  <si>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</si>
  <si>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</si>
  <si>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</si>
  <si>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</si>
  <si>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</si>
  <si>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</si>
  <si>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</si>
  <si>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</si>
  <si>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</si>
  <si>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</si>
  <si>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</si>
  <si>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</si>
  <si>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</si>
  <si>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</si>
  <si>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</si>
  <si>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</si>
  <si>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</si>
  <si>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</si>
  <si>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</si>
  <si>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</si>
  <si>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</si>
  <si>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</si>
  <si>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</si>
  <si>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</si>
  <si>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</si>
  <si>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</si>
  <si>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</si>
  <si>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</si>
  <si>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</si>
  <si>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</si>
  <si>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</si>
  <si>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</si>
  <si>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</si>
  <si>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</si>
  <si>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</si>
  <si>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</si>
  <si>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</si>
  <si>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</si>
  <si>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</si>
  <si>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</si>
  <si>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</si>
  <si>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</si>
  <si>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</si>
  <si>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</si>
  <si>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</si>
  <si>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</si>
  <si>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</si>
  <si>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</si>
  <si>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</si>
  <si>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</si>
  <si>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</si>
  <si>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</si>
  <si>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</si>
  <si>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</si>
  <si>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</si>
  <si>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</si>
  <si>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</si>
  <si>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</si>
  <si>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</si>
  <si>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</si>
  <si>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</si>
  <si>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</si>
  <si>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</si>
  <si>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</si>
  <si>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</si>
  <si>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</si>
  <si>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</si>
  <si>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</si>
  <si>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</si>
  <si>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</si>
  <si>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</si>
  <si>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</si>
  <si>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</si>
  <si>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</si>
  <si>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</si>
  <si>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</si>
  <si>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</si>
  <si>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</si>
  <si>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</si>
  <si>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</si>
  <si>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</si>
  <si>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</si>
  <si>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</si>
  <si>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</si>
  <si>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</si>
  <si>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</si>
  <si>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</si>
  <si>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</si>
  <si>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</si>
  <si>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</si>
  <si>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</si>
  <si>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</si>
  <si>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</si>
  <si>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</si>
  <si>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</si>
  <si>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</si>
  <si>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</si>
  <si>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</si>
  <si>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</si>
  <si>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</si>
  <si>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</si>
  <si>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</si>
  <si>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</si>
  <si>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</si>
  <si>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</si>
  <si>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</si>
  <si>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</si>
  <si>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</si>
  <si>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</si>
  <si>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</si>
  <si>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</si>
  <si>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</si>
  <si>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</si>
  <si>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</si>
  <si>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</si>
  <si>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</si>
  <si>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</si>
  <si>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</si>
  <si>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</si>
  <si>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</si>
  <si>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</si>
  <si>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</si>
  <si>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</si>
  <si>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</si>
  <si>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</si>
  <si>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</si>
  <si>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</si>
  <si>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</si>
  <si>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</si>
  <si>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</si>
  <si>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</si>
  <si>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</si>
  <si>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</si>
  <si>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</si>
  <si>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</si>
  <si>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</si>
  <si>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</si>
  <si>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</si>
  <si>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</si>
  <si>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</si>
  <si>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</si>
  <si>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</si>
  <si>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</si>
  <si>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</si>
  <si>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</si>
  <si>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</si>
  <si>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</si>
  <si>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</si>
  <si>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</si>
  <si>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</si>
  <si>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</si>
  <si>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</si>
  <si>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</si>
  <si>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</si>
  <si>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</si>
  <si>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</si>
  <si>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</si>
  <si>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</si>
  <si>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</si>
  <si>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</si>
  <si>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</si>
  <si>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</si>
  <si>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</si>
  <si>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</si>
  <si>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</si>
  <si>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</si>
  <si>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</si>
  <si>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</si>
  <si>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</si>
  <si>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</si>
  <si>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</si>
  <si>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</si>
  <si>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</si>
  <si>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</si>
  <si>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</si>
  <si>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</si>
  <si>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</si>
  <si>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</si>
  <si>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</si>
  <si>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</si>
  <si>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</si>
  <si>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</si>
  <si>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</si>
  <si>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</si>
  <si>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</si>
  <si>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</si>
  <si>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</si>
  <si>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</si>
  <si>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</si>
  <si>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</si>
  <si>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</si>
  <si>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</si>
  <si>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</si>
  <si>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</si>
  <si>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</si>
  <si>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</si>
  <si>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</si>
  <si>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</si>
  <si>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</si>
  <si>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</si>
  <si>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</si>
  <si>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</si>
  <si>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</si>
  <si>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</si>
  <si>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</si>
  <si>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</si>
  <si>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</si>
  <si>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</si>
  <si>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</si>
  <si>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</si>
  <si>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</si>
  <si>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</si>
  <si>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</si>
  <si>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</si>
  <si>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</si>
  <si>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</si>
  <si>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</si>
  <si>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</si>
  <si>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</si>
  <si>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</si>
  <si>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</si>
  <si>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</si>
  <si>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</si>
  <si>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</si>
  <si>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</si>
  <si>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</si>
  <si>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</si>
  <si>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</si>
  <si>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</si>
  <si>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</si>
  <si>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</si>
  <si>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</si>
  <si>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</si>
  <si>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</si>
  <si>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</si>
  <si>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</si>
  <si>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</si>
  <si>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</si>
  <si>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</si>
  <si>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</si>
  <si>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</si>
  <si>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</si>
  <si>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</si>
  <si>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</si>
  <si>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</si>
  <si>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</si>
  <si>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</si>
  <si>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</si>
  <si>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</si>
  <si>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</si>
  <si>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</si>
  <si>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</si>
  <si>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</si>
  <si>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</si>
  <si>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</si>
  <si>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</si>
  <si>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</si>
  <si>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</si>
  <si>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</si>
  <si>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</si>
  <si>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</si>
  <si>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</si>
  <si>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</si>
  <si>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</si>
  <si>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</si>
  <si>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</si>
  <si>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</si>
  <si>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</si>
  <si>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</si>
  <si>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</si>
  <si>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</si>
  <si>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</si>
  <si>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</si>
  <si>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</si>
  <si>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</si>
  <si>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</si>
  <si>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</si>
  <si>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</si>
  <si>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</si>
  <si>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</si>
  <si>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</si>
  <si>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</si>
  <si>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</si>
  <si>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</si>
  <si>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</si>
  <si>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</si>
  <si>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</si>
  <si>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</si>
  <si>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</si>
  <si>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</si>
  <si>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</si>
  <si>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</si>
  <si>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</si>
  <si>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</si>
  <si>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</si>
  <si>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</si>
  <si>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</si>
  <si>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</si>
  <si>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</si>
  <si>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</si>
  <si>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</si>
  <si>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</si>
  <si>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</si>
  <si>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</si>
  <si>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</si>
  <si>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</si>
  <si>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</si>
  <si>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</si>
  <si>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</si>
  <si>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</si>
  <si>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</si>
  <si>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</si>
  <si>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</si>
  <si>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</si>
  <si>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</si>
  <si>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</si>
  <si>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</si>
  <si>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</si>
  <si>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</si>
  <si>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</si>
  <si>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</si>
  <si>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</si>
  <si>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</si>
  <si>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</si>
  <si>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</si>
  <si>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</si>
  <si>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</si>
  <si>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</si>
  <si>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</si>
  <si>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</si>
  <si>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</si>
  <si>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</si>
  <si>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</si>
  <si>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</si>
  <si>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</si>
  <si>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</si>
  <si>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</si>
  <si>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</si>
  <si>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</si>
  <si>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</si>
  <si>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</si>
  <si>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</si>
  <si>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</si>
  <si>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</si>
  <si>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</si>
  <si>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</si>
  <si>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</si>
  <si>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</si>
  <si>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</si>
  <si>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</si>
  <si>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</si>
  <si>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</si>
  <si>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</si>
  <si>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</si>
  <si>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</si>
  <si>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</si>
  <si>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</si>
  <si>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</si>
  <si>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</si>
  <si>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</si>
  <si>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</si>
  <si>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</si>
  <si>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</si>
  <si>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</si>
  <si>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</si>
  <si>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</si>
  <si>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</si>
  <si>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</si>
  <si>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</si>
  <si>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</si>
  <si>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</si>
  <si>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</si>
  <si>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</si>
  <si>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</si>
  <si>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</si>
  <si>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</si>
  <si>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</si>
  <si>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</si>
  <si>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</si>
  <si>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</si>
  <si>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</si>
  <si>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</si>
  <si>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</si>
  <si>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</si>
  <si>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</si>
  <si>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</si>
  <si>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</si>
  <si>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</si>
  <si>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</si>
  <si>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</si>
  <si>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</si>
  <si>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</si>
  <si>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</si>
  <si>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</si>
  <si>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</si>
  <si>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</si>
  <si>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</si>
  <si>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</si>
  <si>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</si>
  <si>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</si>
  <si>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</si>
  <si>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</si>
  <si>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</si>
  <si>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</si>
  <si>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</si>
  <si>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</si>
  <si>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</si>
  <si>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</si>
  <si>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</si>
  <si>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</si>
  <si>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</si>
  <si>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</si>
  <si>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</si>
  <si>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</si>
  <si>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</si>
  <si>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</si>
  <si>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</si>
  <si>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</si>
  <si>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</si>
  <si>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</si>
  <si>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</si>
  <si>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</si>
  <si>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</si>
  <si>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</si>
  <si>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</si>
  <si>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</si>
  <si>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</si>
  <si>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</si>
  <si>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</si>
  <si>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</si>
  <si>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</si>
  <si>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</si>
  <si>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</si>
  <si>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</si>
  <si>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</si>
  <si>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</si>
  <si>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</si>
  <si>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</si>
  <si>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</si>
  <si>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</si>
  <si>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</si>
  <si>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</si>
  <si>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</si>
  <si>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</si>
  <si>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</si>
  <si>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</si>
  <si>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</si>
  <si>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</si>
  <si>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</si>
  <si>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</si>
  <si>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</si>
  <si>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</si>
  <si>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</si>
  <si>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</si>
  <si>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</si>
  <si>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</si>
  <si>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</si>
  <si>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</si>
  <si>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</si>
  <si>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</si>
  <si>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</si>
  <si>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</si>
  <si>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</si>
  <si>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</si>
  <si>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</si>
  <si>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</si>
  <si>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</si>
  <si>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</si>
  <si>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</si>
  <si>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</si>
  <si>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</si>
  <si>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</si>
  <si>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</si>
  <si>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</si>
  <si>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</si>
  <si>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</si>
  <si>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</si>
  <si>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</si>
  <si>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</si>
  <si>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</si>
  <si>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</si>
  <si>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</si>
  <si>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</si>
  <si>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</si>
  <si>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</si>
  <si>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</si>
  <si>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</si>
  <si>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</si>
  <si>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</si>
  <si>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</si>
  <si>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</si>
  <si>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</si>
  <si>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</si>
  <si>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</si>
  <si>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</si>
  <si>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</si>
  <si>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</si>
  <si>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</si>
  <si>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</si>
  <si>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</si>
  <si>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</si>
  <si>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</si>
  <si>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</si>
  <si>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</si>
  <si>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</si>
  <si>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</si>
  <si>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</si>
  <si>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</si>
  <si>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</si>
  <si>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</si>
  <si>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</si>
  <si>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</si>
  <si>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</si>
  <si>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</si>
  <si>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</si>
  <si>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</si>
  <si>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</si>
  <si>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</si>
  <si>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</si>
  <si>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</si>
  <si>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</si>
  <si>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</si>
  <si>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</si>
  <si>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</si>
  <si>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</si>
  <si>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</si>
  <si>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</si>
  <si>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</si>
  <si>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</si>
  <si>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</si>
  <si>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</si>
  <si>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</si>
  <si>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</si>
  <si>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</si>
  <si>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</si>
  <si>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</si>
  <si>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</si>
  <si>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</si>
  <si>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</si>
  <si>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</si>
  <si>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</si>
  <si>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</si>
  <si>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</si>
  <si>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</si>
  <si>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</si>
  <si>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</si>
  <si>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</si>
  <si>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</si>
  <si>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</si>
  <si>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</si>
  <si>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</si>
  <si>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</si>
  <si>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</si>
  <si>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</si>
  <si>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</si>
  <si>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</si>
  <si>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</si>
  <si>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</si>
  <si>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</si>
  <si>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</si>
  <si>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</si>
  <si>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</si>
  <si>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</si>
  <si>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</si>
  <si>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</si>
  <si>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</si>
  <si>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</si>
  <si>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</si>
  <si>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</si>
  <si>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</si>
  <si>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</si>
  <si>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</si>
  <si>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</si>
  <si>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</si>
  <si>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</si>
  <si>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</si>
  <si>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</si>
  <si>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</si>
  <si>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</si>
  <si>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</si>
  <si>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</si>
  <si>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</si>
  <si>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</si>
  <si>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</si>
  <si>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</si>
  <si>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</si>
  <si>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</si>
  <si>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</si>
  <si>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</si>
  <si>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</si>
  <si>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</si>
  <si>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</si>
  <si>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</si>
  <si>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</si>
  <si>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</si>
  <si>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</si>
  <si>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</si>
  <si>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</si>
  <si>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</si>
  <si>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</si>
  <si>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</si>
  <si>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</si>
  <si>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</si>
  <si>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</si>
  <si>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</si>
  <si>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</si>
  <si>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</si>
  <si>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</si>
  <si>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</si>
  <si>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</si>
  <si>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</si>
  <si>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</si>
  <si>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</si>
  <si>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</si>
  <si>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</si>
  <si>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</si>
  <si>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</si>
  <si>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</si>
  <si>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</si>
  <si>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</si>
  <si>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</si>
  <si>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</si>
  <si>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</si>
  <si>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</si>
  <si>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</si>
  <si>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</si>
  <si>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</si>
  <si>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</si>
  <si>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</si>
  <si>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</si>
  <si>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</si>
  <si>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</si>
  <si>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</si>
  <si>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</si>
  <si>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</si>
  <si>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</si>
  <si>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</si>
  <si>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</si>
  <si>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</si>
  <si>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</si>
  <si>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</si>
  <si>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</si>
  <si>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</si>
  <si>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</si>
  <si>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</si>
  <si>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</si>
  <si>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</si>
  <si>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</si>
  <si>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</si>
  <si>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</si>
  <si>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</si>
  <si>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</si>
  <si>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</si>
  <si>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</si>
  <si>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</si>
  <si>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</si>
  <si>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</si>
  <si>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</si>
  <si>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</si>
  <si>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</si>
  <si>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</si>
  <si>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</si>
  <si>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</si>
  <si>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</si>
  <si>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</si>
  <si>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</si>
  <si>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</si>
  <si>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</si>
  <si>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</si>
  <si>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</si>
  <si>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</si>
  <si>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</si>
  <si>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</si>
  <si>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</si>
  <si>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</si>
  <si>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</si>
  <si>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</si>
  <si>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</si>
  <si>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</si>
  <si>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</si>
  <si>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</si>
  <si>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</si>
  <si>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</si>
  <si>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</si>
  <si>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</si>
  <si>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</si>
  <si>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</si>
  <si>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</si>
  <si>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</si>
  <si>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</si>
  <si>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</si>
  <si>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</si>
  <si>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</si>
  <si>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</si>
  <si>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</si>
  <si>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</si>
  <si>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</si>
  <si>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</si>
  <si>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</si>
  <si>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</si>
  <si>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</si>
  <si>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</si>
  <si>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</si>
  <si>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</si>
  <si>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</si>
  <si>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</si>
  <si>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</si>
  <si>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</si>
  <si>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</si>
  <si>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</si>
  <si>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</si>
  <si>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</si>
  <si>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</si>
  <si>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</si>
  <si>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</si>
  <si>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</si>
  <si>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</si>
  <si>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</si>
  <si>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</si>
  <si>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</si>
  <si>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</si>
  <si>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</si>
  <si>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</si>
  <si>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</si>
  <si>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</si>
  <si>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</si>
  <si>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</si>
  <si>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</si>
  <si>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</si>
  <si>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</si>
  <si>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</si>
  <si>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</si>
  <si>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</si>
  <si>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</si>
  <si>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</si>
  <si>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</si>
  <si>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</si>
  <si>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</si>
  <si>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</si>
  <si>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</si>
  <si>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</si>
  <si>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</si>
  <si>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</si>
  <si>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</si>
  <si>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</si>
  <si>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</si>
  <si>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</si>
  <si>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</si>
  <si>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</si>
  <si>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</si>
  <si>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</si>
  <si>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</si>
  <si>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</si>
  <si>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</si>
  <si>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</si>
  <si>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</si>
  <si>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</si>
  <si>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</si>
  <si>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</si>
  <si>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</si>
  <si>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</si>
  <si>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</si>
  <si>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</si>
  <si>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</si>
  <si>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</si>
  <si>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</si>
  <si>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</si>
  <si>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</si>
  <si>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</si>
  <si>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</si>
  <si>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</si>
  <si>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</si>
  <si>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</si>
  <si>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</si>
  <si>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</si>
  <si>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</si>
  <si>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</si>
  <si>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</si>
  <si>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</si>
  <si>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</si>
  <si>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</si>
  <si>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</si>
  <si>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</si>
  <si>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</si>
  <si>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</si>
  <si>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</si>
  <si>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</si>
  <si>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</si>
  <si>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</si>
  <si>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</si>
  <si>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</si>
  <si>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</si>
  <si>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</si>
  <si>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</si>
  <si>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</si>
  <si>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</si>
  <si>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</si>
  <si>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</si>
  <si>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</si>
  <si>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</si>
  <si>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</si>
  <si>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</si>
  <si>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</si>
  <si>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</si>
  <si>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</si>
  <si>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</si>
  <si>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</si>
  <si>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</si>
  <si>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</si>
  <si>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</si>
  <si>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</si>
  <si>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</si>
  <si>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</si>
  <si>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</si>
  <si>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</si>
  <si>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</si>
  <si>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</si>
  <si>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</si>
  <si>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</si>
  <si>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</si>
  <si>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</si>
  <si>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</si>
  <si>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</si>
  <si>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</si>
  <si>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</si>
  <si>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</si>
  <si>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</si>
  <si>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</si>
  <si>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</si>
  <si>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</si>
  <si>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</si>
  <si>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</si>
  <si>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</si>
  <si>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</si>
  <si>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</si>
  <si>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</si>
  <si>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</si>
  <si>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</si>
  <si>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</si>
  <si>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</si>
  <si>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</si>
  <si>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</si>
  <si>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</si>
  <si>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</si>
  <si>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</si>
  <si>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</si>
  <si>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</si>
  <si>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</si>
  <si>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</si>
  <si>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</si>
  <si>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</si>
  <si>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</si>
  <si>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</si>
  <si>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</si>
  <si>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</si>
  <si>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</si>
  <si>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</si>
  <si>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</si>
  <si>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</si>
  <si>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</si>
  <si>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</si>
  <si>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</si>
  <si>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</si>
  <si>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</si>
  <si>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</si>
  <si>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</si>
  <si>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</si>
  <si>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</si>
  <si>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</si>
  <si>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</si>
  <si>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</si>
  <si>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</si>
  <si>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</si>
  <si>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</si>
  <si>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</si>
  <si>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</si>
  <si>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</si>
  <si>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</si>
  <si>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</si>
  <si>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</si>
  <si>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</si>
  <si>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</si>
  <si>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</si>
  <si>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</si>
  <si>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</si>
  <si>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</si>
  <si>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</si>
  <si>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</si>
  <si>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</si>
  <si>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</si>
  <si>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</si>
  <si>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</si>
  <si>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</si>
  <si>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</si>
  <si>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</si>
  <si>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</si>
  <si>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</si>
  <si>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</si>
  <si>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</si>
  <si>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</si>
  <si>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</si>
  <si>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</si>
  <si>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</si>
  <si>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</si>
  <si>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</si>
  <si>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</si>
  <si>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</si>
  <si>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</si>
  <si>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</si>
  <si>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</si>
  <si>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</si>
  <si>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</si>
  <si>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</si>
  <si>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</si>
  <si>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</si>
  <si>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</si>
  <si>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</si>
  <si>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</si>
  <si>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</si>
  <si>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</si>
  <si>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</si>
  <si>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</si>
  <si>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</si>
  <si>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</si>
  <si>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</si>
  <si>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</si>
  <si>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</si>
  <si>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</si>
  <si>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</si>
  <si>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</si>
  <si>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</si>
  <si>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</si>
  <si>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</si>
  <si>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</si>
  <si>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</si>
  <si>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</si>
  <si>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</si>
  <si>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</si>
  <si>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</si>
  <si>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</si>
  <si>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</si>
  <si>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</si>
  <si>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</si>
  <si>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</si>
  <si>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</si>
  <si>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</si>
  <si>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</si>
  <si>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</si>
  <si>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</si>
  <si>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</si>
  <si>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</si>
  <si>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</si>
  <si>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</si>
  <si>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</si>
  <si>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</si>
  <si>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</si>
  <si>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</si>
  <si>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</si>
  <si>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</si>
  <si>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</si>
  <si>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</si>
  <si>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</si>
  <si>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</si>
  <si>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</si>
  <si>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</si>
  <si>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</si>
  <si>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</si>
  <si>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</si>
  <si>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</si>
  <si>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</si>
  <si>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</si>
  <si>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</si>
  <si>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</si>
  <si>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</si>
  <si>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</si>
  <si>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</si>
  <si>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</si>
  <si>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</si>
  <si>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</si>
  <si>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</si>
  <si>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</si>
  <si>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</si>
  <si>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</si>
  <si>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</si>
  <si>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</si>
  <si>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</si>
  <si>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</si>
  <si>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</si>
  <si>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</si>
  <si>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</si>
  <si>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</si>
  <si>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</si>
  <si>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</si>
  <si>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</si>
  <si>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</si>
  <si>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</si>
  <si>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</si>
  <si>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</si>
  <si>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</si>
  <si>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</si>
  <si>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</si>
  <si>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</si>
  <si>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</si>
  <si>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</si>
  <si>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</si>
  <si>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</si>
  <si>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</si>
  <si>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</si>
  <si>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</si>
  <si>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</si>
  <si>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</si>
  <si>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</si>
  <si>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</si>
  <si>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</si>
  <si>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</si>
  <si>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</si>
  <si>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</si>
  <si>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</si>
  <si>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</si>
  <si>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</si>
  <si>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</si>
  <si>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</si>
  <si>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</si>
  <si>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</si>
  <si>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</si>
  <si>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</si>
  <si>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</si>
  <si>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</si>
  <si>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</si>
  <si>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</si>
  <si>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</si>
  <si>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</si>
  <si>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</si>
  <si>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</si>
  <si>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</si>
  <si>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</si>
  <si>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</si>
  <si>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</si>
  <si>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</si>
  <si>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</si>
  <si>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</si>
  <si>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</si>
  <si>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</si>
  <si>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</si>
  <si>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</si>
  <si>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</si>
  <si>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</si>
  <si>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</si>
  <si>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</si>
  <si>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</si>
  <si>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</si>
  <si>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</si>
  <si>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</si>
  <si>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</si>
  <si>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</si>
  <si>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</si>
  <si>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</si>
  <si>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</si>
  <si>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</si>
  <si>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</si>
  <si>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</si>
  <si>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</si>
  <si>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</si>
  <si>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</si>
  <si>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</si>
  <si>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</si>
  <si>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</si>
  <si>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</si>
  <si>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</si>
  <si>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</si>
  <si>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</si>
  <si>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</si>
  <si>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</si>
  <si>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</si>
  <si>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</si>
  <si>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</si>
  <si>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</si>
  <si>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</si>
  <si>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</si>
  <si>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</si>
  <si>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</si>
  <si>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</si>
  <si>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</si>
  <si>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</si>
  <si>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</si>
  <si>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</si>
  <si>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</si>
  <si>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</si>
  <si>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</si>
  <si>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</si>
  <si>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</si>
  <si>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</si>
  <si>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</si>
  <si>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</si>
  <si>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</si>
  <si>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</si>
  <si>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</si>
  <si>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</si>
  <si>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</si>
  <si>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</si>
  <si>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</si>
  <si>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</si>
  <si>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</si>
  <si>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</si>
  <si>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</si>
  <si>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</si>
  <si>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</si>
  <si>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</si>
  <si>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</si>
  <si>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</si>
  <si>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</si>
  <si>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</si>
  <si>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</si>
  <si>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</si>
  <si>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</si>
  <si>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</si>
  <si>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</si>
  <si>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</si>
  <si>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</si>
  <si>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</si>
  <si>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</si>
  <si>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</si>
  <si>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</si>
  <si>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</si>
  <si>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</si>
  <si>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</si>
  <si>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</si>
  <si>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</si>
  <si>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</si>
  <si>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</si>
  <si>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</si>
  <si>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</si>
  <si>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</si>
  <si>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</si>
  <si>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</si>
  <si>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</si>
  <si>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</si>
  <si>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</si>
  <si>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</si>
  <si>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</si>
  <si>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</si>
  <si>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</si>
  <si>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</si>
  <si>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</si>
  <si>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</si>
  <si>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</si>
  <si>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</si>
  <si>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</si>
  <si>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</si>
  <si>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</si>
  <si>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</si>
  <si>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</si>
  <si>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</si>
  <si>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</si>
  <si>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</si>
  <si>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</si>
  <si>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</si>
  <si>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</si>
  <si>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</si>
  <si>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</si>
  <si>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</si>
  <si>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</si>
  <si>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</si>
  <si>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</si>
  <si>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</si>
  <si>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</si>
  <si>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</si>
  <si>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</si>
  <si>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</si>
  <si>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</si>
  <si>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</si>
  <si>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</si>
  <si>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</si>
  <si>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</si>
  <si>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</si>
  <si>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</si>
  <si>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</si>
  <si>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</si>
  <si>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</si>
  <si>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</si>
  <si>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</si>
  <si>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</si>
  <si>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</si>
  <si>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</si>
  <si>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</si>
  <si>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</si>
  <si>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</si>
  <si>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</si>
  <si>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</si>
  <si>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</si>
  <si>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</si>
  <si>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</si>
  <si>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</si>
  <si>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</si>
  <si>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</si>
  <si>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</si>
  <si>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</si>
  <si>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</si>
  <si>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</si>
  <si>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</si>
  <si>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</si>
  <si>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</si>
  <si>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</si>
  <si>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</si>
  <si>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</si>
  <si>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</si>
  <si>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</si>
  <si>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</si>
  <si>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</si>
  <si>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</si>
  <si>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</si>
  <si>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</si>
  <si>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</si>
  <si>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</si>
  <si>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</si>
  <si>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</si>
  <si>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</si>
  <si>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</si>
  <si>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</si>
  <si>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</si>
  <si>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</si>
  <si>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</si>
  <si>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</si>
  <si>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</si>
  <si>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</si>
  <si>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</si>
  <si>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</si>
  <si>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</si>
  <si>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</si>
  <si>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</si>
  <si>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</si>
  <si>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</si>
  <si>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</si>
  <si>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</si>
  <si>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</si>
  <si>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</si>
  <si>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</si>
  <si>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</si>
  <si>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</si>
  <si>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</si>
  <si>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</si>
  <si>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</si>
  <si>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</si>
  <si>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</si>
  <si>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</si>
  <si>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</si>
  <si>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</si>
  <si>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</si>
  <si>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</si>
  <si>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</si>
  <si>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</si>
  <si>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</si>
  <si>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</si>
  <si>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</si>
  <si>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</si>
  <si>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</si>
  <si>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</si>
  <si>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</si>
  <si>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</si>
  <si>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</si>
  <si>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</si>
  <si>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</si>
  <si>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</si>
  <si>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</si>
  <si>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</si>
  <si>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</si>
  <si>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</si>
  <si>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</si>
  <si>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</si>
  <si>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</si>
  <si>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</si>
  <si>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</si>
  <si>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</si>
  <si>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</si>
  <si>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</si>
  <si>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</si>
  <si>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</si>
  <si>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</si>
  <si>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</si>
  <si>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</si>
  <si>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</si>
  <si>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</si>
  <si>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</si>
  <si>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</si>
  <si>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</si>
  <si>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</si>
  <si>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</si>
  <si>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</si>
  <si>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</si>
  <si>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</si>
  <si>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</si>
  <si>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</si>
  <si>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</si>
  <si>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</si>
  <si>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</si>
  <si>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</si>
  <si>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</si>
  <si>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</si>
  <si>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</si>
  <si>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</si>
  <si>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</si>
  <si>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</si>
  <si>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</si>
  <si>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</si>
  <si>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</si>
  <si>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</si>
  <si>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</si>
  <si>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</si>
  <si>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</si>
  <si>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</si>
  <si>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</si>
  <si>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</si>
  <si>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</si>
  <si>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</si>
  <si>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</si>
  <si>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</si>
  <si>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</si>
  <si>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</si>
  <si>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</si>
  <si>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</si>
  <si>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</si>
  <si>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</si>
  <si>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</si>
  <si>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</si>
  <si>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</si>
  <si>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</si>
  <si>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</si>
  <si>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</si>
  <si>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</si>
  <si>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</si>
  <si>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</si>
  <si>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</si>
  <si>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</si>
  <si>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</si>
  <si>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</si>
  <si>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</si>
  <si>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</si>
  <si>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</si>
  <si>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</si>
  <si>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</si>
  <si>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</si>
  <si>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</si>
  <si>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</si>
  <si>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</si>
  <si>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</si>
  <si>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</si>
  <si>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</si>
  <si>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</si>
  <si>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</si>
  <si>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</si>
  <si>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</si>
  <si>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</si>
  <si>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</si>
  <si>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</si>
  <si>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</si>
  <si>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</si>
  <si>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</si>
  <si>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</si>
  <si>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</si>
  <si>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</si>
  <si>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</si>
  <si>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</si>
  <si>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</si>
  <si>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</si>
  <si>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</si>
  <si>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</si>
  <si>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</si>
  <si>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</si>
  <si>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</si>
  <si>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</si>
  <si>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</si>
  <si>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</si>
  <si>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</si>
  <si>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</si>
  <si>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</si>
  <si>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</si>
  <si>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</si>
  <si>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</si>
  <si>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</si>
  <si>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</si>
  <si>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</si>
  <si>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</si>
  <si>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</si>
  <si>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</si>
  <si>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</si>
  <si>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</si>
  <si>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</si>
  <si>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</si>
  <si>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</si>
  <si>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</si>
  <si>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</si>
  <si>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</si>
  <si>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</si>
  <si>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</si>
  <si>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</si>
  <si>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</si>
  <si>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</si>
  <si>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</si>
  <si>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</si>
  <si>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</si>
  <si>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</si>
  <si>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</si>
  <si>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</si>
  <si>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</si>
  <si>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</si>
  <si>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</si>
  <si>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</si>
  <si>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</si>
  <si>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</si>
  <si>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</si>
  <si>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</si>
  <si>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</si>
  <si>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</si>
  <si>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</si>
  <si>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</si>
  <si>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</si>
  <si>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</si>
  <si>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</si>
  <si>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</si>
  <si>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</si>
  <si>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</si>
  <si>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</si>
  <si>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</si>
  <si>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</si>
  <si>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</si>
  <si>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</si>
  <si>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</si>
  <si>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</si>
  <si>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</si>
  <si>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</si>
  <si>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</si>
  <si>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</si>
  <si>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</si>
  <si>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</si>
  <si>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</si>
  <si>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</si>
  <si>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</si>
  <si>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</si>
  <si>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</si>
  <si>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</si>
  <si>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</si>
  <si>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</si>
  <si>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</si>
  <si>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</si>
  <si>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</si>
  <si>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</si>
  <si>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</si>
  <si>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</si>
  <si>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</si>
  <si>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</si>
  <si>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</si>
  <si>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</si>
  <si>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</si>
  <si>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</si>
  <si>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</si>
  <si>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</si>
  <si>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</si>
  <si>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</si>
  <si>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</si>
  <si>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</si>
  <si>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</si>
  <si>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</si>
  <si>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</si>
  <si>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</si>
  <si>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</si>
  <si>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</si>
  <si>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</si>
  <si>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</si>
  <si>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</si>
  <si>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</si>
  <si>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</si>
  <si>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</si>
  <si>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</si>
  <si>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</si>
  <si>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</si>
  <si>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</si>
  <si>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</si>
  <si>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</si>
  <si>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</si>
  <si>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</si>
  <si>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</si>
  <si>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</si>
  <si>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</si>
  <si>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</si>
  <si>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</si>
  <si>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</si>
  <si>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</si>
  <si>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</si>
  <si>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</si>
  <si>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</si>
  <si>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</si>
  <si>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</si>
  <si>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</si>
  <si>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</si>
  <si>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</si>
  <si>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</si>
  <si>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</si>
  <si>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</si>
  <si>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</si>
  <si>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</si>
  <si>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</si>
  <si>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</si>
  <si>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</si>
  <si>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</si>
  <si>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</si>
  <si>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</si>
  <si>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</si>
  <si>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</si>
  <si>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</si>
  <si>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</si>
  <si>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</si>
  <si>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</si>
  <si>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</si>
  <si>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</si>
  <si>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</si>
  <si>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</si>
  <si>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</si>
  <si>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</si>
  <si>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</si>
  <si>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</si>
  <si>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</si>
  <si>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</si>
  <si>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</si>
  <si>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</si>
  <si>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</si>
  <si>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</si>
  <si>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</si>
  <si>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</si>
  <si>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</si>
  <si>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</si>
  <si>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</si>
  <si>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</si>
  <si>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</si>
  <si>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</si>
  <si>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</si>
  <si>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</si>
  <si>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</si>
  <si>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</si>
  <si>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</si>
  <si>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</si>
  <si>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</si>
  <si>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</si>
  <si>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</si>
  <si>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</si>
  <si>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</si>
  <si>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</si>
  <si>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</si>
  <si>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</si>
  <si>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</si>
  <si>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</si>
  <si>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</si>
  <si>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</si>
  <si>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</si>
  <si>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</si>
  <si>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</si>
  <si>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</si>
  <si>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</si>
  <si>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</si>
  <si>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</si>
  <si>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</si>
  <si>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</si>
  <si>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</si>
  <si>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</si>
  <si>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</si>
  <si>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</si>
  <si>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</si>
  <si>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</si>
  <si>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</si>
  <si>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</si>
  <si>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</si>
  <si>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</si>
  <si>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</si>
  <si>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</si>
  <si>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</si>
  <si>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</si>
  <si>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</si>
  <si>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</si>
  <si>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</si>
  <si>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</si>
  <si>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</si>
  <si>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</si>
  <si>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</si>
  <si>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</si>
  <si>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</si>
  <si>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</si>
  <si>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</si>
  <si>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</si>
  <si>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</si>
  <si>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</si>
  <si>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</si>
  <si>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</si>
  <si>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</si>
  <si>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</si>
  <si>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</si>
  <si>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</si>
  <si>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</si>
  <si>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</si>
  <si>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</si>
  <si>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</si>
  <si>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</si>
  <si>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</si>
  <si>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</si>
  <si>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</si>
  <si>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</si>
  <si>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</si>
  <si>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</si>
  <si>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</si>
  <si>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</si>
  <si>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</si>
  <si>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</si>
  <si>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</si>
  <si>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</si>
  <si>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</si>
  <si>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</si>
  <si>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</si>
  <si>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</si>
  <si>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</si>
  <si>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</si>
  <si>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</si>
  <si>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</si>
  <si>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</si>
  <si>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</si>
  <si>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</si>
  <si>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</si>
  <si>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</si>
  <si>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</si>
  <si>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</si>
  <si>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</si>
  <si>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</si>
  <si>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</si>
  <si>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</si>
  <si>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</si>
  <si>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</si>
  <si>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</si>
  <si>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</si>
  <si>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</si>
  <si>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</si>
  <si>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</si>
  <si>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</si>
  <si>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</si>
  <si>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</si>
  <si>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</si>
  <si>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</si>
  <si>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</si>
  <si>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</si>
  <si>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</si>
  <si>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</si>
  <si>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</si>
  <si>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</si>
  <si>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</si>
  <si>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</si>
  <si>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</si>
  <si>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</si>
  <si>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</si>
  <si>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</si>
  <si>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</si>
  <si>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</si>
  <si>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</si>
  <si>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</si>
  <si>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</si>
  <si>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</si>
  <si>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</si>
  <si>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</si>
  <si>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</si>
  <si>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</si>
  <si>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</si>
  <si>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</si>
  <si>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</si>
  <si>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</si>
  <si>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</si>
  <si>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</si>
  <si>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</si>
  <si>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</si>
  <si>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</si>
  <si>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</si>
  <si>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</si>
  <si>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</si>
  <si>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</si>
  <si>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</si>
  <si>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</si>
  <si>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</si>
  <si>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</si>
  <si>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</si>
  <si>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</si>
  <si>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</si>
  <si>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</si>
  <si>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</si>
  <si>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</si>
  <si>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</si>
  <si>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</si>
  <si>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</si>
  <si>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</si>
  <si>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</si>
  <si>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</si>
  <si>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</si>
  <si>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</si>
  <si>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</si>
  <si>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</si>
  <si>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</si>
  <si>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</si>
  <si>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</si>
  <si>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</si>
  <si>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</si>
  <si>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</si>
  <si>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</si>
  <si>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</si>
  <si>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</si>
  <si>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</si>
  <si>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</si>
  <si>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</si>
  <si>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</si>
  <si>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</si>
  <si>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</si>
  <si>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</si>
  <si>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</si>
  <si>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</si>
  <si>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</si>
  <si>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</si>
  <si>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</si>
  <si>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</si>
  <si>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</si>
  <si>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</si>
  <si>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</si>
  <si>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</si>
  <si>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</si>
  <si>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</si>
  <si>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</si>
  <si>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</si>
  <si>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</si>
  <si>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</si>
  <si>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</si>
  <si>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</si>
  <si>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</si>
  <si>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</si>
  <si>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</si>
  <si>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</si>
  <si>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</si>
  <si>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</si>
  <si>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</si>
  <si>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</si>
  <si>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</si>
  <si>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</si>
  <si>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</si>
  <si>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</si>
  <si>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</si>
  <si>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</si>
  <si>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</si>
  <si>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</si>
  <si>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</si>
  <si>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</si>
  <si>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</si>
  <si>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</si>
  <si>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</si>
  <si>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</si>
  <si>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</si>
  <si>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</si>
  <si>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</si>
  <si>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</si>
  <si>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</si>
  <si>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</si>
  <si>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</si>
  <si>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</si>
  <si>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</si>
  <si>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</si>
  <si>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</si>
  <si>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</si>
  <si>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</si>
  <si>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</si>
  <si>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</si>
  <si>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</si>
  <si>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</si>
  <si>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</si>
  <si>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</si>
  <si>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</si>
  <si>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</si>
  <si>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</si>
  <si>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</si>
  <si>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</si>
  <si>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</si>
  <si>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</si>
  <si>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</si>
  <si>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</si>
  <si>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</si>
  <si>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</si>
  <si>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</si>
  <si>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</si>
  <si>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</si>
  <si>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</si>
  <si>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</si>
  <si>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</si>
  <si>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</si>
  <si>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</si>
  <si>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</si>
  <si>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</si>
  <si>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</si>
  <si>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</si>
  <si>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</si>
  <si>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</si>
  <si>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</si>
  <si>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</si>
  <si>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</si>
  <si>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</si>
  <si>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</si>
  <si>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</si>
  <si>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</si>
  <si>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</si>
  <si>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</si>
  <si>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</si>
  <si>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</si>
  <si>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</si>
  <si>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</si>
  <si>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</si>
  <si>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</si>
  <si>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</si>
  <si>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</si>
  <si>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</si>
  <si>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</si>
  <si>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</si>
  <si>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</si>
  <si>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</si>
  <si>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</si>
  <si>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</si>
  <si>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</si>
  <si>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</si>
  <si>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</si>
  <si>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</si>
  <si>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</si>
  <si>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</si>
  <si>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</si>
  <si>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</si>
  <si>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</si>
  <si>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</si>
  <si>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</si>
  <si>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</si>
  <si>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</si>
  <si>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</si>
  <si>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</si>
  <si>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</si>
  <si>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</si>
  <si>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</si>
  <si>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</si>
  <si>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</si>
  <si>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</si>
  <si>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</si>
  <si>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</si>
  <si>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</si>
  <si>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</si>
  <si>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</si>
  <si>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</si>
  <si>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</si>
  <si>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</si>
  <si>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</si>
  <si>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</si>
  <si>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</si>
  <si>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</si>
  <si>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</si>
  <si>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</si>
  <si>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</si>
  <si>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</si>
  <si>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</si>
  <si>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</si>
  <si>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</si>
  <si>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</si>
  <si>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</si>
  <si>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</si>
  <si>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</si>
  <si>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</si>
  <si>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</si>
  <si>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</si>
  <si>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</si>
  <si>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</si>
  <si>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</si>
  <si>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</si>
  <si>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</si>
  <si>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</si>
  <si>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</si>
  <si>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</si>
  <si>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</si>
  <si>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</si>
  <si>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</si>
  <si>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</si>
  <si>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</si>
  <si>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</si>
  <si>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</si>
  <si>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</si>
  <si>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</si>
  <si>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</si>
  <si>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</si>
  <si>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</si>
  <si>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</si>
  <si>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</si>
  <si>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</si>
  <si>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</si>
  <si>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</si>
  <si>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</si>
  <si>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</si>
  <si>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</si>
  <si>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</si>
  <si>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</si>
  <si>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</si>
  <si>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</si>
  <si>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</si>
  <si>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</si>
  <si>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</si>
  <si>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</si>
  <si>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</si>
  <si>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</si>
  <si>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</si>
  <si>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</si>
  <si>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</si>
  <si>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</si>
  <si>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</si>
  <si>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</si>
  <si>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</si>
  <si>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</si>
  <si>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</si>
  <si>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</si>
  <si>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</si>
  <si>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</si>
  <si>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</si>
  <si>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</si>
  <si>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</si>
  <si>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</si>
  <si>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</si>
  <si>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</si>
  <si>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</si>
  <si>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</si>
  <si>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</si>
  <si>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</si>
  <si>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</si>
  <si>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</si>
  <si>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</si>
  <si>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</si>
  <si>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</si>
  <si>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</si>
  <si>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</si>
  <si>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</si>
  <si>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</si>
  <si>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</si>
  <si>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</si>
  <si>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</si>
  <si>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</si>
  <si>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</si>
  <si>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</si>
  <si>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</si>
  <si>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</si>
  <si>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</si>
  <si>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</si>
  <si>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</si>
  <si>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</si>
  <si>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</si>
  <si>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</si>
  <si>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</si>
  <si>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</si>
  <si>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</si>
  <si>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</si>
  <si>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</si>
  <si>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</si>
  <si>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</si>
  <si>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</si>
  <si>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</si>
  <si>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</si>
  <si>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</si>
  <si>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</si>
  <si>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</si>
  <si>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</si>
  <si>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</si>
  <si>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</si>
  <si>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</si>
  <si>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</si>
  <si>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</si>
  <si>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</si>
  <si>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</si>
  <si>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</si>
  <si>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</si>
  <si>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</si>
  <si>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</si>
  <si>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</si>
  <si>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</si>
  <si>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</si>
  <si>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</si>
  <si>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</si>
  <si>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</si>
  <si>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</si>
  <si>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</si>
  <si>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</si>
  <si>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</si>
  <si>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</si>
  <si>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</si>
  <si>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</si>
  <si>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</si>
  <si>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</si>
  <si>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</si>
  <si>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</si>
  <si>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</si>
  <si>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</si>
  <si>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</si>
  <si>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</si>
  <si>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</si>
  <si>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</si>
  <si>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</si>
  <si>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</si>
  <si>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</si>
  <si>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</si>
  <si>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</si>
  <si>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</si>
  <si>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</si>
  <si>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</si>
  <si>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</si>
  <si>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</si>
  <si>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</si>
  <si>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</si>
  <si>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</si>
  <si>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</si>
  <si>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</si>
  <si>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</si>
  <si>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</si>
  <si>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</si>
  <si>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</si>
  <si>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</si>
  <si>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</si>
  <si>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</si>
  <si>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</si>
  <si>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</si>
  <si>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</si>
  <si>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</si>
  <si>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</si>
  <si>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</si>
  <si>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</si>
  <si>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</si>
  <si>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</si>
  <si>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</si>
  <si>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</si>
  <si>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</si>
  <si>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</si>
  <si>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</si>
  <si>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</si>
  <si>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</si>
  <si>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</si>
  <si>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</si>
  <si>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</si>
  <si>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</si>
  <si>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</si>
  <si>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</si>
  <si>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</si>
  <si>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</si>
  <si>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</si>
  <si>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</si>
  <si>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</si>
  <si>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</si>
  <si>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</si>
  <si>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</si>
  <si>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</si>
  <si>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</si>
  <si>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</si>
  <si>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</si>
  <si>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</si>
  <si>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</si>
  <si>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</si>
  <si>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</si>
  <si>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</si>
  <si>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</si>
  <si>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</si>
  <si>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</si>
  <si>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</si>
  <si>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</si>
  <si>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</si>
  <si>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</si>
  <si>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</si>
  <si>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</si>
  <si>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</si>
  <si>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</si>
  <si>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</si>
  <si>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</si>
  <si>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</si>
  <si>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</si>
  <si>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</si>
  <si>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</si>
  <si>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</si>
  <si>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</si>
  <si>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</si>
  <si>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</si>
  <si>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</si>
  <si>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</si>
  <si>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</si>
  <si>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</si>
  <si>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</si>
  <si>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</si>
  <si>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</si>
  <si>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</si>
  <si>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</si>
  <si>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</si>
  <si>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</si>
  <si>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</si>
  <si>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</si>
  <si>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</si>
  <si>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</si>
  <si>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</si>
  <si>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</si>
  <si>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</si>
  <si>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</si>
  <si>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</si>
  <si>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</si>
  <si>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</si>
  <si>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</si>
  <si>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</si>
  <si>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</si>
  <si>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</si>
  <si>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</si>
  <si>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</si>
  <si>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</si>
  <si>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</si>
  <si>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</si>
  <si>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</si>
  <si>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</si>
  <si>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</si>
  <si>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</si>
  <si>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</si>
  <si>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</si>
  <si>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</si>
  <si>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</si>
  <si>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</si>
  <si>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</si>
  <si>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</si>
  <si>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</si>
  <si>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</si>
  <si>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</si>
  <si>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</si>
  <si>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</si>
  <si>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</si>
  <si>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</si>
  <si>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</si>
  <si>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</si>
  <si>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</si>
  <si>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</si>
  <si>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</si>
  <si>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</si>
  <si>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</si>
  <si>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</si>
  <si>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</si>
  <si>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</si>
  <si>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</si>
  <si>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</si>
  <si>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</si>
  <si>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</si>
  <si>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</si>
  <si>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</si>
  <si>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</si>
  <si>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</si>
  <si>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</si>
  <si>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</si>
  <si>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</si>
  <si>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</si>
  <si>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</si>
  <si>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</si>
  <si>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</si>
  <si>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</si>
  <si>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</si>
  <si>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</si>
  <si>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</si>
  <si>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</si>
  <si>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</si>
  <si>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</si>
  <si>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</si>
  <si>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</si>
  <si>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</si>
  <si>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</si>
  <si>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</si>
  <si>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</si>
  <si>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</si>
  <si>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</si>
  <si>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</si>
  <si>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</si>
  <si>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</si>
  <si>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</si>
  <si>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</si>
  <si>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</si>
  <si>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</si>
  <si>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</si>
  <si>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</si>
  <si>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</si>
  <si>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</si>
  <si>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</si>
  <si>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</si>
  <si>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</si>
  <si>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</si>
  <si>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</si>
  <si>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</si>
  <si>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</si>
  <si>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</si>
  <si>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</si>
  <si>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</si>
  <si>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</si>
  <si>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</si>
  <si>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</si>
  <si>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</si>
  <si>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</si>
  <si>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</si>
  <si>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</si>
  <si>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</si>
  <si>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</si>
  <si>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</si>
  <si>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</si>
  <si>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</si>
  <si>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</si>
  <si>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</si>
  <si>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</si>
  <si>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</si>
  <si>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</si>
  <si>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</si>
  <si>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</si>
  <si>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</si>
  <si>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</si>
  <si>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</si>
  <si>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</si>
  <si>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</si>
  <si>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</si>
  <si>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</si>
  <si>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</si>
  <si>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</si>
  <si>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</si>
  <si>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</si>
  <si>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</si>
  <si>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</si>
  <si>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</si>
  <si>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</si>
  <si>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</si>
  <si>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</si>
  <si>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</si>
  <si>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</si>
  <si>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</si>
  <si>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</si>
  <si>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</si>
  <si>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</si>
  <si>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</si>
  <si>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</si>
  <si>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</si>
  <si>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</si>
  <si>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</si>
  <si>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</si>
  <si>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</si>
  <si>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</si>
  <si>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</si>
  <si>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</si>
  <si>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</si>
  <si>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</si>
  <si>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</si>
  <si>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</si>
  <si>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</si>
  <si>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</si>
  <si>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</si>
  <si>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</si>
  <si>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</si>
  <si>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</si>
  <si>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</si>
  <si>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</si>
  <si>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</si>
  <si>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</si>
  <si>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</si>
  <si>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</si>
  <si>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</si>
  <si>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</si>
  <si>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</si>
  <si>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</si>
  <si>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</si>
  <si>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</si>
  <si>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</si>
  <si>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</si>
  <si>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</si>
  <si>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</si>
  <si>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</si>
  <si>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</si>
  <si>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</si>
  <si>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</si>
  <si>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</si>
  <si>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</si>
  <si>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</si>
  <si>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</si>
  <si>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</si>
  <si>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</si>
  <si>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</si>
  <si>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</si>
  <si>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</si>
  <si>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</si>
  <si>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</si>
  <si>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</si>
  <si>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</si>
  <si>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</si>
  <si>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</si>
  <si>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</si>
  <si>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</si>
  <si>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</si>
  <si>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</si>
  <si>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</si>
  <si>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</si>
  <si>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</si>
  <si>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</si>
  <si>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</si>
  <si>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</si>
  <si>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</si>
  <si>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</si>
  <si>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</si>
  <si>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</si>
  <si>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</si>
  <si>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</si>
  <si>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</si>
  <si>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</si>
  <si>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</si>
  <si>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</si>
  <si>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</si>
  <si>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</si>
  <si>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</si>
  <si>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</si>
  <si>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</si>
  <si>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</si>
  <si>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</si>
  <si>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</si>
  <si>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</si>
  <si>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</si>
  <si>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</si>
  <si>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</si>
  <si>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</si>
  <si>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</si>
  <si>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</si>
  <si>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</si>
  <si>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</si>
  <si>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</si>
  <si>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</si>
  <si>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</si>
  <si>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</si>
  <si>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</si>
  <si>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</si>
  <si>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</si>
  <si>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</si>
  <si>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</si>
  <si>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</si>
  <si>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</si>
  <si>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</si>
  <si>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</si>
  <si>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</si>
  <si>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</si>
  <si>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</si>
  <si>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</si>
  <si>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</si>
  <si>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</si>
  <si>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</si>
  <si>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</si>
  <si>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</si>
  <si>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</si>
  <si>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</si>
  <si>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</si>
  <si>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</si>
  <si>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</si>
  <si>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</si>
  <si>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</si>
  <si>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</si>
  <si>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</si>
  <si>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</si>
  <si>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</si>
  <si>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</si>
  <si>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</si>
  <si>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</si>
  <si>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</si>
  <si>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</si>
  <si>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</si>
  <si>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</si>
  <si>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</si>
  <si>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</si>
  <si>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</si>
  <si>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</si>
  <si>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</si>
  <si>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</si>
  <si>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</si>
  <si>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</si>
  <si>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</si>
  <si>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</si>
  <si>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</si>
  <si>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</si>
  <si>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</si>
  <si>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</si>
  <si>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</si>
  <si>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</si>
  <si>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</si>
  <si>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</si>
  <si>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</si>
  <si>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</si>
  <si>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</si>
  <si>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</si>
  <si>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</si>
  <si>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</si>
  <si>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</si>
  <si>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</si>
  <si>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</si>
  <si>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</si>
  <si>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</si>
  <si>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</si>
  <si>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</si>
  <si>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</si>
  <si>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</si>
  <si>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</si>
  <si>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</si>
  <si>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</si>
  <si>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</si>
  <si>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</si>
  <si>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</si>
  <si>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</si>
  <si>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</si>
  <si>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</si>
  <si>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</si>
  <si>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</si>
  <si>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</si>
  <si>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</si>
  <si>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</si>
  <si>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</si>
  <si>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</si>
  <si>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</si>
  <si>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</si>
  <si>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</si>
  <si>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</si>
  <si>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</si>
  <si>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</si>
  <si>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</si>
  <si>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</si>
  <si>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</si>
  <si>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</si>
  <si>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</si>
  <si>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</si>
  <si>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</si>
  <si>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</si>
  <si>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</si>
  <si>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</si>
  <si>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</si>
  <si>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</si>
  <si>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</si>
  <si>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</si>
  <si>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</si>
  <si>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</si>
  <si>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</si>
  <si>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</si>
  <si>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</si>
  <si>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</si>
  <si>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</si>
  <si>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</si>
  <si>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</si>
  <si>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</si>
  <si>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</si>
  <si>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</si>
  <si>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</si>
  <si>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</si>
  <si>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</si>
  <si>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</si>
  <si>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</si>
  <si>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</si>
  <si>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</si>
  <si>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</si>
  <si>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</si>
  <si>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</si>
  <si>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</si>
  <si>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</si>
  <si>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</si>
  <si>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</si>
  <si>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</si>
  <si>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</si>
  <si>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</si>
  <si>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</si>
  <si>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</si>
  <si>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</si>
  <si>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</si>
  <si>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</si>
  <si>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</si>
  <si>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</si>
  <si>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</si>
  <si>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</si>
  <si>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</si>
  <si>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</si>
  <si>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</si>
  <si>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</si>
  <si>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</si>
  <si>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</si>
  <si>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</si>
  <si>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</si>
  <si>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</si>
  <si>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</si>
  <si>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</si>
  <si>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</si>
  <si>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</si>
  <si>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</si>
  <si>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</si>
  <si>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</si>
  <si>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</si>
  <si>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</si>
  <si>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</si>
  <si>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</si>
  <si>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</si>
  <si>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</si>
  <si>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</si>
  <si>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</si>
  <si>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</si>
  <si>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</si>
  <si>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</si>
  <si>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</si>
  <si>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</si>
  <si>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</si>
  <si>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</si>
  <si>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</si>
  <si>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</si>
  <si>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</si>
  <si>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</si>
  <si>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</si>
  <si>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</si>
  <si>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</si>
  <si>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</si>
  <si>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</si>
  <si>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</si>
  <si>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</si>
  <si>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</si>
  <si>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</si>
  <si>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</si>
  <si>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</si>
  <si>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</si>
  <si>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</si>
  <si>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</si>
  <si>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</si>
  <si>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</si>
  <si>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</si>
  <si>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</si>
  <si>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</si>
  <si>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</si>
  <si>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</si>
  <si>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</si>
  <si>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</si>
  <si>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</si>
  <si>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</si>
  <si>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</si>
  <si>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</si>
  <si>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</si>
  <si>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</si>
  <si>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</si>
  <si>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</si>
  <si>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</si>
  <si>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</si>
  <si>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</si>
  <si>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</si>
  <si>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</si>
  <si>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</si>
  <si>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</si>
  <si>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</si>
  <si>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</si>
  <si>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</si>
  <si>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</si>
  <si>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</si>
  <si>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</si>
  <si>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</si>
  <si>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</si>
  <si>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</si>
  <si>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</si>
  <si>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</si>
  <si>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</si>
  <si>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</si>
  <si>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</si>
  <si>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</si>
  <si>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</si>
  <si>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</si>
  <si>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</si>
  <si>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</si>
  <si>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</si>
  <si>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</si>
  <si>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</si>
  <si>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</si>
  <si>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</si>
  <si>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</si>
  <si>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</si>
  <si>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</si>
  <si>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</si>
  <si>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</si>
  <si>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</si>
  <si>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</si>
  <si>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</si>
  <si>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</si>
  <si>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</si>
  <si>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</si>
  <si>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</si>
  <si>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</si>
  <si>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</si>
  <si>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</si>
  <si>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</si>
  <si>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</si>
  <si>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</si>
  <si>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</si>
  <si>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</si>
  <si>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</si>
  <si>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</si>
  <si>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</si>
  <si>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</si>
  <si>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</si>
  <si>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</si>
  <si>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</si>
  <si>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</si>
  <si>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</si>
  <si>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</si>
  <si>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</si>
  <si>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</si>
  <si>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</si>
  <si>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</si>
  <si>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</si>
  <si>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</si>
  <si>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</si>
  <si>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</si>
  <si>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</si>
  <si>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</si>
  <si>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</si>
  <si>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</si>
  <si>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</si>
  <si>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</si>
  <si>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</si>
  <si>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</si>
  <si>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</si>
  <si>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</si>
  <si>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</si>
  <si>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</si>
  <si>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</si>
  <si>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</si>
  <si>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</si>
  <si>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</si>
  <si>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</si>
  <si>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</si>
  <si>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</si>
  <si>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</si>
  <si>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</si>
  <si>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</si>
  <si>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</si>
  <si>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</si>
  <si>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</si>
  <si>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</si>
  <si>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</si>
  <si>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</si>
  <si>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</si>
  <si>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</si>
  <si>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</si>
  <si>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</si>
  <si>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</si>
  <si>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</si>
  <si>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</si>
  <si>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</si>
  <si>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</si>
  <si>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</si>
  <si>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</si>
  <si>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</si>
  <si>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</si>
  <si>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</si>
  <si>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</si>
  <si>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</si>
  <si>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</si>
  <si>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</si>
  <si>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</si>
  <si>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</si>
  <si>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</si>
  <si>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</si>
  <si>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</si>
  <si>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</si>
  <si>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</si>
  <si>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</si>
  <si>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</si>
  <si>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</si>
  <si>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</si>
  <si>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</si>
  <si>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</si>
  <si>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</si>
  <si>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</si>
  <si>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</si>
  <si>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</si>
  <si>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</si>
  <si>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</si>
  <si>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</si>
  <si>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</si>
  <si>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</si>
  <si>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</si>
  <si>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</si>
  <si>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</si>
  <si>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</si>
  <si>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</si>
  <si>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</si>
  <si>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</si>
  <si>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</si>
  <si>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</si>
  <si>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</si>
  <si>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</si>
  <si>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</si>
  <si>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</si>
  <si>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</si>
  <si>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</si>
  <si>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</si>
  <si>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</si>
  <si>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</si>
  <si>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</si>
  <si>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</si>
  <si>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</si>
  <si>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</si>
  <si>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</si>
  <si>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</si>
  <si>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</si>
  <si>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</si>
  <si>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</si>
  <si>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</si>
  <si>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</si>
  <si>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</si>
  <si>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</si>
  <si>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</si>
  <si>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</si>
  <si>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</si>
  <si>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</si>
  <si>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</si>
  <si>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</si>
  <si>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</si>
  <si>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</si>
  <si>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</si>
  <si>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</si>
  <si>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</si>
  <si>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</si>
  <si>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</si>
  <si>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</si>
  <si>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</si>
  <si>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</si>
  <si>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</si>
  <si>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</si>
  <si>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</si>
  <si>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</si>
  <si>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</si>
  <si>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</si>
  <si>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</si>
  <si>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</si>
  <si>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</si>
  <si>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</si>
  <si>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</si>
  <si>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</si>
  <si>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</si>
  <si>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</si>
  <si>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</si>
  <si>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</si>
  <si>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</si>
  <si>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</si>
  <si>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</si>
  <si>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</si>
  <si>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</si>
  <si>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</si>
  <si>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</si>
  <si>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</si>
  <si>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</si>
  <si>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</si>
  <si>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</si>
  <si>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</si>
  <si>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</si>
  <si>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</si>
  <si>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</si>
  <si>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</si>
  <si>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</si>
  <si>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</si>
  <si>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</si>
  <si>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</si>
  <si>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</si>
  <si>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</si>
  <si>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</si>
  <si>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</si>
  <si>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</si>
  <si>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</si>
  <si>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</si>
  <si>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</si>
  <si>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</si>
  <si>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</si>
  <si>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</si>
  <si>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</si>
  <si>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</si>
  <si>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</si>
  <si>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</si>
  <si>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</si>
  <si>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</si>
  <si>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</si>
  <si>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</si>
  <si>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</si>
  <si>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</si>
  <si>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</si>
  <si>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</si>
  <si>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</si>
  <si>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</si>
  <si>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</si>
  <si>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</si>
  <si>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</si>
  <si>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</si>
  <si>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</si>
  <si>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</si>
  <si>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</si>
  <si>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</si>
  <si>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</si>
  <si>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</si>
  <si>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</si>
  <si>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</si>
  <si>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</si>
  <si>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</si>
  <si>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</si>
  <si>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</si>
  <si>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</si>
  <si>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</si>
  <si>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</si>
  <si>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</si>
  <si>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</si>
  <si>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</si>
  <si>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</si>
  <si>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</si>
  <si>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</si>
  <si>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</si>
  <si>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</si>
  <si>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</si>
  <si>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</si>
  <si>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</si>
  <si>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</si>
  <si>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</si>
  <si>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</si>
  <si>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</si>
  <si>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</si>
  <si>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</si>
  <si>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</si>
  <si>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</si>
  <si>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</si>
  <si>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</si>
  <si>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</si>
  <si>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</si>
  <si>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</si>
  <si>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</si>
  <si>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</si>
  <si>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</si>
  <si>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</si>
  <si>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</si>
  <si>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</si>
  <si>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</si>
  <si>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</si>
  <si>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</si>
  <si>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</si>
  <si>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</si>
  <si>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</si>
  <si>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</si>
  <si>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</si>
  <si>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</si>
  <si>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</si>
  <si>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</si>
  <si>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</si>
  <si>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</si>
  <si>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</si>
  <si>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</si>
  <si>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</si>
  <si>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</si>
  <si>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</si>
  <si>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</si>
  <si>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</si>
  <si>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</si>
  <si>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</si>
  <si>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</si>
  <si>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</si>
  <si>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</si>
  <si>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</si>
  <si>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</si>
  <si>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</si>
  <si>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</si>
  <si>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</si>
  <si>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</si>
  <si>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</si>
  <si>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</si>
  <si>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</si>
  <si>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</si>
  <si>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</si>
  <si>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</si>
  <si>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</si>
  <si>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</si>
  <si>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</si>
  <si>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</si>
  <si>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</si>
  <si>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</si>
  <si>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</si>
  <si>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</si>
  <si>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</si>
  <si>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</si>
  <si>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</si>
  <si>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</si>
  <si>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</si>
  <si>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</si>
  <si>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</si>
  <si>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</si>
  <si>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</si>
  <si>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</si>
  <si>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</si>
  <si>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</si>
  <si>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</si>
  <si>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</si>
  <si>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</si>
  <si>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</si>
  <si>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</si>
  <si>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</si>
  <si>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</si>
  <si>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</si>
  <si>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</si>
  <si>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</si>
  <si>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</si>
  <si>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</si>
  <si>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</si>
  <si>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</si>
  <si>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</si>
  <si>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</si>
  <si>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</si>
  <si>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</si>
  <si>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</si>
  <si>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</si>
  <si>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</si>
  <si>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</si>
  <si>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</si>
  <si>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</si>
  <si>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</si>
  <si>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</si>
  <si>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</si>
  <si>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</si>
  <si>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</si>
  <si>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</si>
  <si>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</si>
  <si>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</si>
  <si>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</si>
  <si>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</si>
  <si>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</si>
  <si>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</si>
  <si>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</si>
  <si>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</si>
  <si>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</si>
  <si>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</si>
  <si>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</si>
  <si>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</si>
  <si>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</si>
  <si>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</si>
  <si>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</si>
  <si>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</si>
  <si>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</si>
  <si>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</si>
  <si>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</si>
  <si>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</si>
  <si>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</si>
  <si>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</si>
  <si>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</si>
  <si>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</si>
  <si>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</si>
  <si>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</si>
  <si>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</si>
  <si>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</si>
  <si>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</si>
  <si>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</si>
  <si>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</si>
  <si>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</si>
  <si>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</si>
  <si>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</si>
  <si>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</si>
  <si>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</si>
  <si>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</si>
  <si>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</si>
  <si>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</si>
  <si>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</si>
  <si>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</si>
  <si>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</si>
  <si>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</si>
  <si>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</si>
  <si>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</si>
  <si>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</si>
  <si>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</si>
  <si>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</si>
  <si>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</si>
  <si>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</si>
  <si>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</si>
  <si>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</si>
  <si>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</si>
  <si>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</si>
  <si>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</si>
  <si>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</si>
  <si>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</si>
  <si>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</si>
  <si>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</si>
  <si>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</si>
  <si>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</si>
  <si>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</si>
  <si>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</si>
  <si>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</si>
  <si>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</si>
  <si>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</si>
  <si>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</si>
  <si>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</si>
  <si>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</si>
  <si>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</si>
  <si>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</si>
  <si>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</si>
  <si>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</si>
  <si>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</si>
  <si>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</si>
  <si>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</si>
  <si>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</si>
  <si>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</si>
  <si>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</si>
  <si>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</si>
  <si>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</si>
  <si>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</si>
  <si>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</si>
  <si>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</si>
  <si>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</si>
  <si>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</si>
  <si>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</si>
  <si>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</si>
  <si>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</si>
  <si>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</si>
  <si>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</si>
  <si>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</si>
  <si>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</si>
  <si>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</si>
  <si>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</si>
  <si>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</si>
  <si>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</si>
  <si>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</si>
  <si>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</si>
  <si>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</si>
  <si>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</si>
  <si>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</si>
  <si>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</si>
  <si>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</si>
  <si>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</si>
  <si>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</si>
  <si>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</si>
  <si>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</si>
  <si>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</si>
  <si>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</si>
  <si>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</si>
  <si>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</si>
  <si>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</si>
  <si>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</si>
  <si>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</si>
  <si>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</si>
  <si>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</si>
  <si>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</si>
  <si>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</si>
  <si>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</si>
  <si>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</si>
  <si>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</si>
  <si>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</si>
  <si>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</si>
  <si>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</si>
  <si>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</si>
  <si>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</si>
  <si>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</si>
  <si>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</si>
  <si>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</si>
  <si>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</si>
  <si>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</si>
  <si>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</si>
  <si>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</si>
  <si>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</si>
  <si>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</si>
  <si>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</si>
  <si>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</si>
  <si>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</si>
  <si>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</si>
  <si>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</si>
  <si>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</si>
  <si>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</si>
  <si>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</si>
  <si>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</si>
  <si>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</si>
  <si>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</si>
  <si>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</si>
  <si>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</si>
  <si>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</si>
  <si>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</si>
  <si>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</si>
  <si>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</si>
  <si>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</si>
  <si>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</si>
  <si>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</si>
  <si>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</si>
  <si>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</si>
  <si>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</si>
  <si>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</si>
  <si>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</si>
  <si>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</si>
  <si>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</si>
  <si>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</si>
  <si>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</si>
  <si>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</si>
  <si>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</si>
  <si>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</si>
  <si>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</si>
  <si>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</si>
  <si>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</si>
  <si>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</si>
  <si>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</si>
  <si>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</si>
  <si>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</si>
  <si>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</si>
  <si>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</si>
  <si>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</si>
  <si>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</si>
  <si>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</si>
  <si>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</si>
  <si>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</si>
  <si>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</si>
  <si>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</si>
  <si>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</si>
  <si>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</si>
  <si>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</si>
  <si>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</si>
  <si>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</si>
  <si>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</si>
  <si>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</si>
  <si>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</si>
  <si>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</si>
  <si>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</si>
  <si>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</si>
  <si>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</si>
  <si>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</si>
  <si>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</si>
  <si>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</si>
  <si>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</si>
  <si>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</si>
  <si>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</si>
  <si>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</si>
  <si>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</si>
  <si>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</si>
  <si>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</si>
  <si>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</si>
  <si>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</si>
  <si>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</si>
  <si>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</si>
  <si>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</si>
  <si>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</si>
  <si>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</si>
  <si>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</si>
  <si>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</si>
  <si>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</si>
  <si>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</si>
  <si>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</si>
  <si>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</si>
  <si>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</si>
  <si>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</si>
  <si>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</si>
  <si>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</si>
  <si>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</si>
  <si>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</si>
  <si>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</si>
  <si>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</si>
  <si>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</si>
  <si>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</si>
  <si>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</si>
  <si>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</si>
  <si>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</si>
  <si>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</si>
  <si>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</si>
  <si>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</si>
  <si>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</si>
  <si>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</si>
  <si>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</si>
  <si>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</si>
  <si>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</si>
  <si>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</si>
  <si>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</si>
  <si>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</si>
  <si>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</si>
  <si>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</si>
  <si>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</si>
  <si>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</si>
  <si>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</si>
  <si>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</si>
  <si>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</si>
  <si>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</si>
  <si>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</si>
  <si>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</si>
  <si>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</si>
  <si>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</si>
  <si>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</si>
  <si>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</si>
  <si>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</si>
  <si>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</si>
  <si>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</si>
  <si>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</si>
  <si>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</si>
  <si>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</si>
  <si>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</si>
  <si>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</si>
  <si>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</si>
  <si>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</si>
  <si>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</si>
  <si>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</si>
  <si>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</si>
  <si>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</si>
  <si>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</si>
  <si>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</si>
  <si>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</si>
  <si>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</si>
  <si>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</si>
  <si>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</si>
  <si>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</si>
  <si>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</si>
  <si>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</si>
  <si>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</si>
  <si>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</si>
  <si>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</si>
  <si>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</si>
  <si>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</si>
  <si>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</si>
  <si>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</si>
  <si>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</si>
  <si>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</si>
  <si>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</si>
  <si>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</si>
  <si>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</si>
  <si>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</si>
  <si>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</si>
  <si>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</si>
  <si>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</si>
  <si>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</si>
  <si>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</si>
  <si>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</si>
  <si>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</si>
  <si>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</si>
  <si>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</si>
  <si>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</si>
  <si>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</si>
  <si>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</si>
  <si>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</si>
  <si>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</si>
  <si>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</si>
  <si>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</si>
  <si>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</si>
  <si>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</si>
  <si>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</si>
  <si>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</si>
  <si>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</si>
  <si>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</si>
  <si>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</si>
  <si>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</si>
  <si>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</si>
  <si>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</si>
  <si>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</si>
  <si>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</si>
  <si>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</si>
  <si>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</si>
  <si>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</si>
  <si>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</si>
  <si>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</si>
  <si>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</si>
  <si>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</si>
  <si>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</si>
  <si>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</si>
  <si>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</si>
  <si>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</si>
  <si>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</si>
  <si>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</si>
  <si>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</si>
  <si>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</si>
  <si>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</si>
  <si>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</si>
  <si>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</si>
  <si>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</si>
  <si>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</si>
  <si>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</si>
  <si>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</si>
  <si>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</si>
  <si>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</si>
  <si>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</si>
  <si>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</si>
  <si>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</si>
  <si>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</si>
  <si>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</si>
  <si>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</si>
  <si>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</si>
  <si>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</si>
  <si>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</si>
  <si>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</si>
  <si>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</si>
  <si>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</si>
  <si>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</si>
  <si>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</si>
  <si>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</si>
  <si>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</si>
  <si>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</si>
  <si>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</si>
  <si>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</si>
  <si>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</si>
  <si>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</si>
  <si>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</si>
  <si>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</si>
  <si>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</si>
  <si>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</si>
  <si>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</si>
  <si>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</si>
  <si>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</si>
  <si>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</si>
  <si>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</si>
  <si>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</si>
  <si>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</si>
  <si>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</si>
  <si>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</si>
  <si>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</si>
  <si>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</si>
  <si>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</si>
  <si>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</si>
  <si>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</si>
  <si>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</si>
  <si>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</si>
  <si>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</si>
  <si>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</si>
  <si>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</si>
  <si>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</si>
  <si>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</si>
  <si>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</si>
  <si>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</si>
  <si>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</si>
  <si>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</si>
  <si>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</si>
  <si>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</si>
  <si>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</si>
  <si>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</si>
  <si>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</si>
  <si>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</si>
  <si>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</si>
  <si>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</si>
  <si>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</si>
  <si>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</si>
  <si>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</si>
  <si>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</si>
  <si>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</si>
  <si>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</si>
  <si>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</si>
  <si>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</si>
  <si>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</si>
  <si>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</si>
  <si>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</si>
  <si>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</si>
  <si>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</si>
  <si>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</si>
  <si>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</si>
  <si>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</si>
  <si>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</si>
  <si>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</si>
  <si>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</si>
  <si>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</si>
  <si>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</si>
  <si>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</si>
  <si>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</si>
  <si>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</si>
  <si>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</si>
  <si>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</si>
  <si>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</si>
  <si>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</si>
  <si>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</si>
  <si>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</si>
  <si>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</si>
  <si>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</si>
  <si>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</si>
  <si>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</si>
  <si>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</si>
  <si>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</si>
  <si>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</si>
  <si>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</si>
  <si>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</si>
  <si>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</si>
  <si>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</si>
  <si>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</si>
  <si>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</si>
  <si>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</si>
  <si>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</si>
  <si>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</si>
  <si>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</si>
  <si>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</si>
  <si>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</si>
  <si>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</si>
  <si>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</si>
  <si>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</si>
  <si>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</si>
  <si>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</si>
  <si>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</si>
  <si>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</si>
  <si>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</si>
  <si>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</si>
  <si>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</si>
  <si>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</si>
  <si>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</si>
  <si>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</si>
  <si>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</si>
  <si>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</si>
  <si>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</si>
  <si>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</si>
  <si>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</si>
  <si>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</si>
  <si>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</si>
  <si>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</si>
  <si>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</si>
  <si>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</si>
  <si>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</si>
  <si>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</si>
  <si>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</si>
  <si>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</si>
  <si>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</si>
  <si>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</si>
  <si>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</si>
  <si>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</si>
  <si>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</si>
  <si>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</si>
  <si>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</si>
  <si>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</si>
  <si>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</si>
  <si>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</si>
  <si>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</si>
  <si>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</si>
  <si>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</si>
  <si>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</si>
  <si>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</si>
  <si>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</si>
  <si>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</si>
  <si>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</si>
  <si>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</si>
  <si>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</si>
  <si>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</si>
  <si>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</si>
  <si>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</si>
  <si>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</si>
  <si>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</si>
  <si>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</si>
  <si>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</si>
  <si>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</si>
  <si>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</si>
  <si>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</si>
  <si>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</si>
  <si>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</si>
  <si>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</si>
  <si>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</si>
  <si>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</si>
  <si>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</si>
  <si>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</si>
  <si>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</si>
  <si>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</si>
  <si>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</si>
  <si>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</si>
  <si>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</si>
  <si>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</si>
  <si>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</si>
  <si>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</si>
  <si>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</si>
  <si>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</si>
  <si>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</si>
  <si>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</si>
  <si>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</si>
  <si>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</si>
  <si>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</si>
  <si>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</si>
  <si>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</si>
  <si>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</si>
  <si>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</si>
  <si>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</si>
  <si>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</si>
  <si>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</si>
  <si>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</si>
  <si>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</si>
  <si>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</si>
  <si>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</si>
  <si>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</si>
  <si>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</si>
  <si>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</si>
  <si>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</si>
  <si>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</si>
  <si>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</si>
  <si>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</si>
  <si>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</si>
  <si>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</si>
  <si>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</si>
  <si>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</si>
  <si>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</si>
  <si>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</si>
  <si>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</si>
  <si>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</si>
  <si>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</si>
  <si>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</si>
  <si>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</si>
  <si>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</si>
  <si>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</si>
  <si>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</si>
  <si>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</si>
  <si>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</si>
  <si>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</si>
  <si>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</si>
  <si>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</si>
  <si>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</si>
  <si>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</si>
  <si>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</si>
  <si>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</si>
  <si>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</si>
  <si>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</si>
  <si>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</si>
  <si>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</si>
  <si>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</si>
  <si>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</si>
  <si>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</si>
  <si>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</si>
  <si>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</si>
  <si>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</si>
  <si>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</si>
  <si>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</si>
  <si>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</si>
  <si>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</si>
  <si>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</si>
  <si>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</si>
  <si>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</si>
  <si>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</si>
  <si>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</si>
  <si>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</si>
  <si>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</si>
  <si>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</si>
  <si>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</si>
  <si>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</si>
  <si>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</si>
  <si>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</si>
  <si>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</si>
  <si>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</si>
  <si>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</si>
  <si>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</si>
  <si>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</si>
  <si>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</si>
  <si>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</si>
  <si>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</si>
  <si>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</si>
  <si>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</si>
  <si>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</si>
  <si>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</si>
  <si>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</si>
  <si>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</si>
  <si>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</si>
  <si>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</si>
  <si>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</si>
  <si>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</si>
  <si>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</si>
  <si>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</si>
  <si>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</si>
  <si>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</si>
  <si>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</si>
  <si>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</si>
  <si>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</si>
  <si>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</si>
  <si>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</si>
  <si>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</si>
  <si>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</si>
  <si>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</si>
  <si>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</si>
  <si>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</si>
  <si>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</si>
  <si>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</si>
  <si>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</si>
  <si>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</si>
  <si>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</si>
  <si>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</si>
  <si>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</si>
  <si>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</si>
  <si>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</si>
  <si>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</si>
  <si>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</si>
  <si>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</si>
  <si>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</si>
  <si>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</si>
  <si>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</si>
  <si>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</si>
  <si>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</si>
  <si>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</si>
  <si>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</si>
  <si>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</si>
  <si>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</si>
  <si>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</si>
  <si>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</si>
  <si>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</si>
  <si>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</si>
  <si>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</si>
  <si>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</si>
  <si>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</si>
  <si>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</si>
  <si>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</si>
  <si>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</si>
  <si>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</si>
  <si>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</si>
  <si>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</si>
  <si>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</si>
  <si>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</si>
  <si>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</si>
  <si>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</si>
  <si>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</si>
  <si>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</si>
  <si>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</si>
  <si>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</si>
  <si>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</si>
  <si>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</si>
  <si>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</si>
  <si>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</si>
  <si>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</si>
  <si>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</si>
  <si>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</si>
  <si>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</si>
  <si>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</si>
  <si>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</si>
  <si>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</si>
  <si>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</si>
  <si>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</si>
  <si>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</si>
  <si>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</si>
  <si>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</si>
  <si>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</si>
  <si>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</si>
  <si>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</si>
  <si>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</si>
  <si>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</si>
  <si>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</si>
  <si>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</si>
  <si>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</si>
  <si>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</si>
  <si>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</si>
  <si>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</si>
  <si>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</si>
  <si>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</si>
  <si>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</si>
  <si>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</si>
  <si>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</si>
  <si>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</si>
  <si>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</si>
  <si>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</si>
  <si>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</si>
  <si>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</si>
  <si>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</si>
  <si>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</si>
  <si>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</si>
  <si>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</si>
  <si>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</si>
  <si>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</si>
  <si>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</si>
  <si>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</si>
  <si>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</si>
  <si>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</si>
  <si>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</si>
  <si>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</si>
  <si>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</si>
  <si>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</si>
  <si>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</si>
  <si>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</si>
  <si>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</si>
  <si>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</si>
  <si>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</si>
  <si>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</si>
  <si>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</si>
  <si>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</si>
  <si>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</si>
  <si>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</si>
  <si>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</si>
  <si>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</si>
  <si>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</si>
  <si>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</si>
  <si>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</si>
  <si>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</si>
  <si>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</si>
  <si>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</si>
  <si>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</si>
  <si>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</si>
  <si>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</si>
  <si>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</si>
  <si>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</si>
  <si>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</si>
  <si>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</si>
  <si>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</si>
  <si>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</si>
  <si>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</si>
  <si>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</si>
  <si>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</si>
  <si>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</si>
  <si>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</si>
  <si>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</si>
  <si>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</si>
  <si>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</si>
  <si>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</si>
  <si>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</si>
  <si>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</si>
  <si>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</si>
  <si>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</si>
  <si>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</si>
  <si>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</si>
  <si>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</si>
  <si>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</si>
  <si>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</si>
  <si>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</si>
  <si>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</si>
  <si>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</si>
  <si>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</si>
  <si>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</si>
  <si>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</si>
  <si>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</si>
  <si>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</si>
  <si>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</si>
  <si>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</si>
  <si>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</si>
  <si>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</si>
  <si>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</si>
  <si>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</si>
  <si>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</si>
  <si>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</si>
  <si>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</si>
  <si>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</si>
  <si>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</si>
  <si>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</si>
  <si>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</si>
  <si>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</si>
  <si>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</si>
  <si>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</si>
  <si>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</si>
  <si>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</si>
  <si>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</si>
  <si>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</si>
  <si>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</si>
  <si>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</si>
  <si>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</si>
  <si>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</si>
  <si>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</si>
  <si>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</si>
  <si>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</si>
  <si>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</si>
  <si>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</si>
  <si>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</si>
  <si>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</si>
  <si>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</si>
  <si>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</si>
  <si>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</si>
  <si>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</si>
  <si>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</si>
  <si>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</si>
  <si>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</si>
  <si>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</si>
  <si>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</si>
  <si>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</si>
  <si>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</si>
  <si>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</si>
  <si>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</si>
  <si>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</si>
  <si>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</si>
  <si>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</si>
  <si>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</si>
  <si>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</si>
  <si>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</si>
  <si>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</si>
  <si>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</si>
  <si>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</si>
  <si>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</si>
  <si>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</si>
  <si>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</si>
  <si>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</si>
  <si>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</si>
  <si>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</si>
  <si>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</si>
  <si>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</si>
  <si>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</si>
  <si>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</si>
  <si>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</si>
  <si>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</si>
  <si>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</si>
  <si>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</si>
  <si>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</si>
  <si>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</si>
  <si>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</si>
  <si>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</si>
  <si>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</si>
  <si>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</si>
  <si>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</si>
  <si>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</si>
  <si>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</si>
  <si>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</si>
  <si>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</si>
  <si>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</si>
  <si>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</si>
  <si>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</si>
  <si>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</si>
  <si>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</si>
  <si>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</si>
  <si>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</si>
  <si>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</si>
  <si>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</si>
  <si>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</si>
  <si>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</si>
  <si>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</si>
  <si>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</si>
  <si>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</si>
  <si>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</si>
  <si>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</si>
  <si>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</si>
  <si>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</si>
  <si>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</si>
  <si>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</si>
  <si>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</si>
  <si>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</si>
  <si>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</si>
  <si>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</si>
  <si>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</si>
  <si>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</si>
  <si>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</si>
  <si>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</si>
  <si>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</si>
  <si>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</si>
  <si>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</si>
  <si>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</si>
  <si>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</si>
  <si>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</si>
  <si>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</si>
  <si>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</si>
  <si>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</si>
  <si>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</si>
  <si>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</si>
  <si>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</si>
  <si>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</si>
  <si>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</si>
  <si>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</si>
  <si>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</si>
  <si>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</si>
  <si>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</si>
  <si>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</si>
  <si>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</si>
  <si>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</si>
  <si>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</si>
  <si>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</si>
  <si>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</si>
  <si>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</si>
  <si>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</si>
  <si>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</si>
  <si>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</si>
  <si>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</si>
  <si>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</si>
  <si>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</si>
  <si>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</si>
  <si>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</si>
  <si>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</si>
  <si>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</si>
  <si>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</si>
  <si>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</si>
  <si>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</si>
  <si>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</si>
  <si>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</si>
  <si>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</si>
  <si>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</si>
  <si>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</si>
  <si>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</si>
  <si>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</si>
  <si>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</si>
  <si>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</si>
  <si>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</si>
  <si>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</si>
  <si>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</si>
  <si>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</si>
  <si>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</si>
  <si>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</si>
  <si>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</si>
  <si>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</si>
  <si>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</si>
  <si>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</si>
  <si>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</si>
  <si>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</si>
  <si>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</si>
  <si>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</si>
  <si>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</si>
  <si>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</si>
  <si>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</si>
  <si>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</si>
  <si>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</si>
  <si>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</si>
  <si>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</si>
  <si>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</si>
  <si>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</si>
  <si>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</si>
  <si>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</si>
  <si>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</si>
  <si>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</si>
  <si>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</si>
  <si>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</si>
  <si>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</si>
  <si>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</si>
  <si>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</si>
  <si>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</si>
  <si>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</si>
  <si>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</si>
  <si>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</si>
  <si>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</si>
  <si>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</si>
  <si>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</si>
  <si>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</si>
  <si>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</si>
  <si>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</si>
  <si>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</si>
  <si>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</si>
  <si>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</si>
  <si>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</si>
  <si>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</si>
  <si>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</si>
  <si>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</si>
  <si>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</si>
  <si>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</si>
  <si>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</si>
  <si>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</si>
  <si>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</si>
  <si>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</si>
  <si>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</si>
  <si>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</si>
  <si>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</si>
  <si>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</si>
  <si>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</si>
  <si>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</si>
  <si>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</si>
  <si>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</si>
  <si>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</si>
  <si>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</si>
  <si>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</si>
  <si>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</si>
  <si>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</si>
  <si>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</si>
  <si>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</si>
  <si>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</si>
  <si>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</si>
  <si>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</si>
  <si>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</si>
  <si>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</si>
  <si>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</si>
  <si>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</si>
  <si>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</si>
  <si>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</si>
  <si>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</si>
  <si>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</si>
  <si>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</si>
  <si>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</si>
  <si>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</si>
  <si>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</si>
  <si>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</si>
  <si>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</si>
  <si>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</si>
  <si>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</si>
  <si>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</si>
  <si>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</si>
  <si>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</si>
  <si>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</si>
  <si>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</si>
  <si>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</si>
  <si>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</si>
  <si>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</si>
  <si>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</si>
  <si>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</si>
  <si>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</si>
  <si>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</si>
  <si>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</si>
  <si>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</si>
  <si>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</si>
  <si>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</si>
  <si>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</si>
  <si>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</si>
  <si>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</si>
  <si>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</si>
  <si>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</si>
  <si>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</si>
  <si>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</si>
  <si>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</si>
  <si>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</si>
  <si>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</si>
  <si>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</si>
  <si>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</si>
  <si>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</si>
  <si>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</si>
  <si>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</si>
  <si>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</si>
  <si>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</si>
  <si>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</si>
  <si>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</si>
  <si>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</si>
  <si>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</si>
  <si>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</si>
  <si>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</si>
  <si>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</si>
  <si>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</si>
  <si>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</si>
  <si>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</si>
  <si>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</si>
  <si>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</si>
  <si>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</si>
  <si>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</si>
  <si>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</si>
  <si>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</si>
  <si>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</si>
  <si>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</si>
  <si>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</si>
  <si>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</si>
  <si>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</si>
  <si>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</si>
  <si>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</si>
  <si>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</si>
  <si>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</si>
  <si>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</si>
  <si>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</si>
  <si>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</si>
  <si>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</si>
  <si>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</si>
  <si>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</si>
  <si>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</si>
  <si>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</si>
  <si>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</si>
  <si>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</si>
  <si>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</si>
  <si>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</si>
  <si>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</si>
  <si>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</si>
  <si>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</si>
  <si>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</si>
  <si>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</si>
  <si>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</si>
  <si>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</si>
  <si>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</si>
  <si>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</si>
  <si>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</si>
  <si>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</si>
  <si>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</si>
  <si>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</si>
  <si>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</si>
  <si>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</si>
  <si>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</si>
  <si>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</si>
  <si>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</si>
  <si>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</si>
  <si>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</si>
  <si>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</si>
  <si>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</si>
  <si>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</si>
  <si>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</si>
  <si>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</si>
  <si>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</si>
  <si>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</si>
  <si>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</si>
  <si>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</si>
  <si>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</si>
  <si>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</si>
  <si>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</si>
  <si>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</si>
  <si>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</si>
  <si>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</si>
  <si>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</si>
  <si>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</si>
  <si>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</si>
  <si>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</si>
  <si>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</si>
  <si>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</si>
  <si>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</si>
  <si>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</si>
  <si>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</si>
  <si>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</si>
  <si>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</si>
  <si>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</si>
  <si>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</si>
  <si>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</si>
  <si>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</si>
  <si>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</si>
  <si>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</si>
  <si>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</si>
  <si>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</si>
  <si>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</si>
  <si>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</si>
  <si>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</si>
  <si>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</si>
  <si>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</si>
  <si>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</si>
  <si>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</si>
  <si>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</si>
  <si>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</si>
  <si>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</si>
  <si>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</si>
  <si>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</si>
  <si>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</si>
  <si>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</si>
  <si>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</si>
  <si>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</si>
  <si>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</si>
  <si>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</si>
  <si>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</si>
  <si>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</si>
  <si>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</si>
  <si>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</si>
  <si>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</si>
  <si>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</si>
  <si>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</si>
  <si>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</si>
  <si>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</si>
  <si>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</si>
  <si>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</si>
  <si>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</si>
  <si>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</si>
  <si>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</si>
  <si>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</si>
  <si>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</si>
  <si>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</si>
  <si>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</si>
  <si>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</si>
  <si>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</si>
  <si>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</si>
  <si>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</si>
  <si>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</si>
  <si>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</si>
  <si>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</si>
  <si>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</si>
  <si>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</si>
  <si>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</si>
  <si>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</si>
  <si>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</si>
  <si>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</si>
  <si>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</si>
  <si>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</si>
  <si>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</si>
  <si>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</si>
  <si>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</si>
  <si>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</si>
  <si>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</si>
  <si>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</si>
  <si>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</si>
  <si>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</si>
  <si>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</si>
  <si>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</si>
  <si>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</si>
  <si>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</si>
  <si>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</si>
  <si>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</si>
  <si>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</si>
  <si>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</si>
  <si>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</si>
  <si>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</si>
  <si>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</si>
  <si>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</si>
  <si>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</si>
  <si>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</si>
  <si>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</si>
  <si>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</si>
  <si>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</si>
  <si>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</si>
  <si>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</si>
  <si>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</si>
  <si>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</si>
  <si>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</si>
  <si>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</si>
  <si>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</si>
  <si>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</si>
  <si>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</si>
  <si>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</si>
  <si>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</si>
  <si>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</si>
  <si>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</si>
  <si>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</si>
  <si>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</si>
  <si>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</si>
  <si>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</si>
  <si>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</si>
  <si>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</si>
  <si>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</si>
  <si>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</si>
  <si>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</si>
  <si>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</si>
  <si>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</si>
  <si>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</si>
  <si>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</si>
  <si>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</si>
  <si>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</si>
  <si>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</si>
  <si>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</si>
  <si>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</si>
  <si>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</si>
  <si>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</si>
  <si>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</si>
  <si>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</si>
  <si>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</si>
  <si>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</si>
  <si>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</si>
  <si>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</si>
  <si>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</si>
  <si>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</si>
  <si>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</si>
  <si>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</si>
  <si>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</si>
  <si>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</si>
  <si>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</si>
  <si>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</si>
  <si>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</si>
  <si>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</si>
  <si>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</si>
  <si>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</si>
  <si>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</si>
  <si>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</si>
  <si>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</si>
  <si>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</si>
  <si>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</si>
  <si>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</si>
  <si>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</si>
  <si>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</si>
  <si>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</si>
  <si>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</si>
  <si>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</si>
  <si>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</si>
  <si>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</si>
  <si>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</si>
  <si>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</si>
  <si>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</si>
  <si>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</si>
  <si>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</si>
  <si>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</si>
  <si>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</si>
  <si>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</si>
  <si>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</si>
  <si>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</si>
  <si>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</si>
  <si>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</si>
  <si>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</si>
  <si>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</si>
  <si>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</si>
  <si>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</si>
  <si>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</si>
  <si>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</si>
  <si>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</si>
  <si>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</si>
  <si>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</si>
  <si>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</si>
  <si>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</si>
  <si>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</si>
  <si>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</si>
  <si>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</si>
  <si>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</si>
  <si>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</si>
  <si>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</si>
  <si>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</si>
  <si>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</si>
  <si>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</si>
  <si>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</si>
  <si>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</si>
  <si>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</si>
  <si>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</si>
  <si>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</si>
  <si>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</si>
  <si>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</si>
  <si>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</si>
  <si>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</si>
  <si>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</si>
  <si>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</si>
  <si>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</si>
  <si>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</si>
  <si>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</si>
  <si>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</si>
  <si>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</si>
  <si>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</si>
  <si>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</si>
  <si>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</si>
  <si>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</si>
  <si>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</si>
  <si>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</si>
  <si>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</si>
  <si>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</si>
  <si>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</si>
  <si>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</si>
  <si>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</si>
  <si>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</si>
  <si>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</si>
  <si>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</si>
  <si>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</si>
  <si>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</si>
  <si>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</si>
  <si>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</si>
  <si>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</si>
  <si>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</si>
  <si>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</si>
  <si>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</si>
  <si>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</si>
  <si>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</si>
  <si>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</si>
  <si>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</si>
  <si>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</si>
  <si>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</si>
  <si>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</si>
  <si>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</si>
  <si>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</si>
  <si>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</si>
  <si>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</si>
  <si>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</si>
  <si>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</si>
  <si>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</si>
  <si>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</si>
  <si>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</si>
  <si>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</si>
  <si>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</si>
  <si>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</si>
  <si>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</si>
  <si>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</si>
  <si>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Musicals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</si>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</sst>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9" formatCode="&quot;$&quot;#,##0"/>
    <numFmt numFmtId="171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/>
    <xf numFmtId="0" fontId="1" fillId="0" borderId="0" xfId="0" applyFont="1"/>
    <xf numFmtId="171" fontId="0" fillId="0" borderId="0" xfId="0" applyNumberFormat="1"/>
  </cellXfs>
  <cellStyles count="2">
    <cellStyle name="Normal" xfId="0" builtinId="0"/>
    <cellStyle name="Percent" xfId="1" builtinId="5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8597477477477471"/>
          <c:y val="5.96999155702700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40-43C5-8AD9-725CCFB0478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40-43C5-8AD9-725CCFB0478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40-43C5-8AD9-725CCFB0478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40-43C5-8AD9-725CCFB04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0121583"/>
        <c:axId val="330121167"/>
      </c:barChart>
      <c:catAx>
        <c:axId val="33012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121167"/>
        <c:crosses val="autoZero"/>
        <c:auto val="1"/>
        <c:lblAlgn val="ctr"/>
        <c:lblOffset val="100"/>
        <c:noMultiLvlLbl val="0"/>
      </c:catAx>
      <c:valAx>
        <c:axId val="33012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12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6B-44D3-9B27-1FD8608DB73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6B-44D3-9B27-1FD8608DB73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6B-44D3-9B27-1FD8608DB73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A2-48C5-BB62-E740B5366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3015791"/>
        <c:axId val="893014127"/>
      </c:lineChart>
      <c:catAx>
        <c:axId val="89301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014127"/>
        <c:crosses val="autoZero"/>
        <c:auto val="1"/>
        <c:lblAlgn val="ctr"/>
        <c:lblOffset val="100"/>
        <c:noMultiLvlLbl val="0"/>
      </c:catAx>
      <c:valAx>
        <c:axId val="89301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01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20-4652-908C-9992FCAD8E9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20-4652-908C-9992FCAD8E9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20-4652-908C-9992FCAD8E9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280228431"/>
        <c:axId val="280228847"/>
      </c:barChart>
      <c:catAx>
        <c:axId val="28022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228847"/>
        <c:crosses val="autoZero"/>
        <c:auto val="1"/>
        <c:lblAlgn val="ctr"/>
        <c:lblOffset val="100"/>
        <c:noMultiLvlLbl val="0"/>
      </c:catAx>
      <c:valAx>
        <c:axId val="28022884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22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Goal vs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vs Pledged</a:t>
          </a:r>
        </a:p>
      </cx:txPr>
    </cx:title>
    <cx:plotArea>
      <cx:plotAreaRegion>
        <cx:series layoutId="boxWhisker" uniqueId="{F936BED4-E3BB-42CC-92B9-A706768946E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F3449D7-514E-4766-BB99-37D91F60248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FBD9CED-02CE-4B48-9295-B3477BF2ECE3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790574</xdr:colOff>
      <xdr:row>2</xdr:row>
      <xdr:rowOff>157161</xdr:rowOff>
    </xdr:from>
    <xdr:to>
      <xdr:col>21</xdr:col>
      <xdr:colOff>19049</xdr:colOff>
      <xdr:row>30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5477D6-E102-4852-BB04-EE01481EA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1</xdr:row>
      <xdr:rowOff>157161</xdr:rowOff>
    </xdr:from>
    <xdr:to>
      <xdr:col>20</xdr:col>
      <xdr:colOff>590550</xdr:colOff>
      <xdr:row>28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1DF3AB-FD12-4A7A-90A0-D343BC230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19FC8F9-E3E4-4382-A06E-92A176CA876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4813DF9-32D4-42F0-B486-B8FE9C20F75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400049</xdr:colOff>
      <xdr:row>4</xdr:row>
      <xdr:rowOff>71436</xdr:rowOff>
    </xdr:from>
    <xdr:to>
      <xdr:col>21</xdr:col>
      <xdr:colOff>514350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ED1A70-5822-41F3-B859-18A3A22AB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nor Cole" refreshedDate="44497.784683796293" createdVersion="7" refreshedVersion="7" minRefreshableVersion="3" recordCount="4114" xr:uid="{C0B56EAE-1711-44F0-84EB-0410E9644B2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nor Cole" refreshedDate="44497.817128703704" createdVersion="7" refreshedVersion="7" minRefreshableVersion="3" recordCount="4114" xr:uid="{EDEEA478-4D39-4B4D-AD52-23CFBA9D428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D2C9D-2209-4328-B795-9337D7B4828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0A618-B2E9-45FF-90B3-9268ACD368B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D0079B-B887-4280-816A-83FBE357676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61D82-E750-4FC6-AA9F-B525C2C170F9}">
  <dimension ref="A1:F6"/>
  <sheetViews>
    <sheetView workbookViewId="0">
      <selection activeCell="E3" sqref="E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5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75C-1E37-4725-9F4A-1358EA6FED2F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8315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9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5">
      <c r="A7" s="19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5">
      <c r="A8" s="19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5">
      <c r="A9" s="19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5">
      <c r="A10" s="19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5">
      <c r="A11" s="19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5">
      <c r="A12" s="19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5">
      <c r="A13" s="19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5">
      <c r="A14" s="19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5">
      <c r="A15" s="19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5">
      <c r="A16" s="19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5">
      <c r="A17" s="19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5">
      <c r="A18" s="19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G2924" sqref="G2924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1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8" bestFit="1" customWidth="1"/>
    <col min="20" max="20" width="22.28515625" style="18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7" t="s">
        <v>8365</v>
      </c>
      <c r="T1" s="17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>
        <f t="shared" si="1"/>
        <v>86.67</v>
      </c>
      <c r="Q66" s="13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>
        <f t="shared" si="5"/>
        <v>311.17</v>
      </c>
      <c r="Q130" s="13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>
        <f t="shared" si="9"/>
        <v>5.67</v>
      </c>
      <c r="Q194" s="13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>
        <f t="shared" si="13"/>
        <v>65.760000000000005</v>
      </c>
      <c r="Q258" s="13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>
        <f t="shared" si="17"/>
        <v>134.91</v>
      </c>
      <c r="Q322" s="13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>
        <f t="shared" si="21"/>
        <v>58.54</v>
      </c>
      <c r="Q386" s="13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>
        <f t="shared" si="25"/>
        <v>20.5</v>
      </c>
      <c r="Q450" s="13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>
        <f t="shared" si="29"/>
        <v>5.5</v>
      </c>
      <c r="Q514" s="13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>
        <f t="shared" si="33"/>
        <v>1</v>
      </c>
      <c r="Q578" s="13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>
        <f t="shared" si="37"/>
        <v>50.5</v>
      </c>
      <c r="Q642" s="13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>
        <f t="shared" si="41"/>
        <v>120.25</v>
      </c>
      <c r="Q706" s="13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>
        <f t="shared" si="45"/>
        <v>0</v>
      </c>
      <c r="Q770" s="13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>
        <f t="shared" si="49"/>
        <v>97.99</v>
      </c>
      <c r="Q834" s="13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>
        <f t="shared" si="53"/>
        <v>44.44</v>
      </c>
      <c r="Q898" s="13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>
        <f t="shared" si="57"/>
        <v>136.46</v>
      </c>
      <c r="Q962" s="13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>
        <f t="shared" si="61"/>
        <v>388.98</v>
      </c>
      <c r="Q1026" s="13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>
        <f t="shared" si="65"/>
        <v>43.42</v>
      </c>
      <c r="Q1090" s="13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>
        <f t="shared" si="69"/>
        <v>60.73</v>
      </c>
      <c r="Q1154" s="13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>
        <f t="shared" si="73"/>
        <v>91.88</v>
      </c>
      <c r="Q1218" s="13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>
        <f t="shared" si="77"/>
        <v>127.98</v>
      </c>
      <c r="Q1282" s="13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>
        <f t="shared" si="81"/>
        <v>40.76</v>
      </c>
      <c r="Q1346" s="13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>
        <f t="shared" si="85"/>
        <v>12</v>
      </c>
      <c r="Q1410" s="13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>
        <f t="shared" si="89"/>
        <v>103.2</v>
      </c>
      <c r="Q1474" s="13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>
        <f t="shared" si="93"/>
        <v>66.02</v>
      </c>
      <c r="Q1538" s="13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>
        <f t="shared" si="97"/>
        <v>40.78</v>
      </c>
      <c r="Q1602" s="13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>
        <f t="shared" si="101"/>
        <v>34.380000000000003</v>
      </c>
      <c r="Q1666" s="13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>
        <f t="shared" si="105"/>
        <v>122.14</v>
      </c>
      <c r="Q1730" s="13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>
        <f t="shared" si="109"/>
        <v>109.94</v>
      </c>
      <c r="Q1794" s="13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>
        <f t="shared" si="113"/>
        <v>53.29</v>
      </c>
      <c r="Q1858" s="13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>
        <f t="shared" si="117"/>
        <v>40.98</v>
      </c>
      <c r="Q1922" s="13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>
        <f t="shared" si="121"/>
        <v>453.14</v>
      </c>
      <c r="Q1986" s="13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>
        <f t="shared" si="125"/>
        <v>91.83</v>
      </c>
      <c r="Q2050" s="13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>
        <f t="shared" si="129"/>
        <v>27.27</v>
      </c>
      <c r="Q2114" s="13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>
        <f t="shared" si="133"/>
        <v>88.75</v>
      </c>
      <c r="Q2178" s="13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>
        <f t="shared" si="137"/>
        <v>140.97999999999999</v>
      </c>
      <c r="Q2242" s="13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>
        <f t="shared" si="141"/>
        <v>53.47</v>
      </c>
      <c r="Q2306" s="13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>
        <f t="shared" si="145"/>
        <v>50</v>
      </c>
      <c r="Q2370" s="13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>
        <f t="shared" si="149"/>
        <v>1</v>
      </c>
      <c r="Q2434" s="13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>
        <f t="shared" si="153"/>
        <v>600</v>
      </c>
      <c r="Q2498" s="13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>
        <f t="shared" si="157"/>
        <v>143</v>
      </c>
      <c r="Q2562" s="13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>
        <f t="shared" si="161"/>
        <v>31.82</v>
      </c>
      <c r="Q2626" s="13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>
        <f t="shared" si="165"/>
        <v>5.29</v>
      </c>
      <c r="Q2690" s="13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>
        <f t="shared" si="169"/>
        <v>39.29</v>
      </c>
      <c r="Q2754" s="13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>
        <f t="shared" si="173"/>
        <v>25.13</v>
      </c>
      <c r="Q2818" s="13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>
        <f t="shared" ref="P2819:P2843" si="177">IFERROR(ROUND(E2819/L2819,2),0)</f>
        <v>23.64</v>
      </c>
      <c r="Q2819" s="13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>IFERROR(ROUND(E2844/L2844,2),0)</f>
        <v>0</v>
      </c>
      <c r="Q2844" s="13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ref="P2845:P2908" si="180">IFERROR(ROUND(E2845/L2845,2),0)</f>
        <v>0</v>
      </c>
      <c r="Q2845" s="13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80"/>
        <v>30</v>
      </c>
      <c r="Q2846" s="13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80"/>
        <v>60.67</v>
      </c>
      <c r="Q2847" s="13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80"/>
        <v>0</v>
      </c>
      <c r="Q2848" s="13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80"/>
        <v>0</v>
      </c>
      <c r="Q2849" s="13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80"/>
        <v>23.33</v>
      </c>
      <c r="Q2850" s="13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80"/>
        <v>5</v>
      </c>
      <c r="Q2851" s="13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80"/>
        <v>23.92</v>
      </c>
      <c r="Q2852" s="13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80"/>
        <v>0</v>
      </c>
      <c r="Q2853" s="13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80"/>
        <v>15.83</v>
      </c>
      <c r="Q2854" s="13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80"/>
        <v>0</v>
      </c>
      <c r="Q2855" s="13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80"/>
        <v>29.79</v>
      </c>
      <c r="Q2856" s="13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80"/>
        <v>60</v>
      </c>
      <c r="Q2857" s="13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80"/>
        <v>24.33</v>
      </c>
      <c r="Q2858" s="13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80"/>
        <v>500</v>
      </c>
      <c r="Q2859" s="13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80"/>
        <v>0</v>
      </c>
      <c r="Q2860" s="13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80"/>
        <v>35</v>
      </c>
      <c r="Q2861" s="13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80"/>
        <v>29.56</v>
      </c>
      <c r="Q2862" s="13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80"/>
        <v>26.67</v>
      </c>
      <c r="Q2863" s="13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80"/>
        <v>18.329999999999998</v>
      </c>
      <c r="Q2864" s="13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80"/>
        <v>20</v>
      </c>
      <c r="Q2865" s="13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80"/>
        <v>13.33</v>
      </c>
      <c r="Q2866" s="13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80"/>
        <v>0</v>
      </c>
      <c r="Q2867" s="13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80"/>
        <v>22.5</v>
      </c>
      <c r="Q2868" s="13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80"/>
        <v>50.4</v>
      </c>
      <c r="Q2869" s="13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80"/>
        <v>105.03</v>
      </c>
      <c r="Q2870" s="13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80"/>
        <v>35.4</v>
      </c>
      <c r="Q2871" s="13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80"/>
        <v>83.33</v>
      </c>
      <c r="Q2872" s="13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80"/>
        <v>35.92</v>
      </c>
      <c r="Q2873" s="13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80"/>
        <v>0</v>
      </c>
      <c r="Q2874" s="13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80"/>
        <v>119.13</v>
      </c>
      <c r="Q2875" s="13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80"/>
        <v>90.33</v>
      </c>
      <c r="Q2876" s="13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80"/>
        <v>2.33</v>
      </c>
      <c r="Q2877" s="13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80"/>
        <v>0</v>
      </c>
      <c r="Q2878" s="13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80"/>
        <v>108.33</v>
      </c>
      <c r="Q2879" s="13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80"/>
        <v>15.75</v>
      </c>
      <c r="Q2880" s="13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80"/>
        <v>29</v>
      </c>
      <c r="Q2881" s="13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1">ROUND(E2882/D2882*100,0)</f>
        <v>23</v>
      </c>
      <c r="P2882">
        <f t="shared" si="180"/>
        <v>96.55</v>
      </c>
      <c r="Q2882" s="13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1"/>
        <v>0</v>
      </c>
      <c r="P2883">
        <f t="shared" si="180"/>
        <v>0</v>
      </c>
      <c r="Q2883" s="13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1"/>
        <v>34</v>
      </c>
      <c r="P2884">
        <f t="shared" si="180"/>
        <v>63</v>
      </c>
      <c r="Q2884" s="13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1"/>
        <v>19</v>
      </c>
      <c r="P2885">
        <f t="shared" si="180"/>
        <v>381.6</v>
      </c>
      <c r="Q2885" s="13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1"/>
        <v>0</v>
      </c>
      <c r="P2886">
        <f t="shared" si="180"/>
        <v>46.25</v>
      </c>
      <c r="Q2886" s="13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1"/>
        <v>33</v>
      </c>
      <c r="P2887">
        <f t="shared" si="180"/>
        <v>26</v>
      </c>
      <c r="Q2887" s="13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1"/>
        <v>5</v>
      </c>
      <c r="P2888">
        <f t="shared" si="180"/>
        <v>10</v>
      </c>
      <c r="Q2888" s="13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1"/>
        <v>0</v>
      </c>
      <c r="P2889">
        <f t="shared" si="180"/>
        <v>5</v>
      </c>
      <c r="Q2889" s="13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1"/>
        <v>0</v>
      </c>
      <c r="P2890">
        <f t="shared" si="180"/>
        <v>0</v>
      </c>
      <c r="Q2890" s="13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1"/>
        <v>38</v>
      </c>
      <c r="P2891">
        <f t="shared" si="180"/>
        <v>81.569999999999993</v>
      </c>
      <c r="Q2891" s="13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1"/>
        <v>1</v>
      </c>
      <c r="P2892">
        <f t="shared" si="180"/>
        <v>7</v>
      </c>
      <c r="Q2892" s="13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1"/>
        <v>3</v>
      </c>
      <c r="P2893">
        <f t="shared" si="180"/>
        <v>27.3</v>
      </c>
      <c r="Q2893" s="13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1"/>
        <v>9</v>
      </c>
      <c r="P2894">
        <f t="shared" si="180"/>
        <v>29.41</v>
      </c>
      <c r="Q2894" s="13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1"/>
        <v>1</v>
      </c>
      <c r="P2895">
        <f t="shared" si="180"/>
        <v>12.5</v>
      </c>
      <c r="Q2895" s="13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1"/>
        <v>0</v>
      </c>
      <c r="P2896">
        <f t="shared" si="180"/>
        <v>0</v>
      </c>
      <c r="Q2896" s="13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1"/>
        <v>5</v>
      </c>
      <c r="P2897">
        <f t="shared" si="180"/>
        <v>5.75</v>
      </c>
      <c r="Q2897" s="13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1"/>
        <v>21</v>
      </c>
      <c r="P2898">
        <f t="shared" si="180"/>
        <v>52.08</v>
      </c>
      <c r="Q2898" s="13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1"/>
        <v>5</v>
      </c>
      <c r="P2899">
        <f t="shared" si="180"/>
        <v>183.33</v>
      </c>
      <c r="Q2899" s="13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1"/>
        <v>4</v>
      </c>
      <c r="P2900">
        <f t="shared" si="180"/>
        <v>26.33</v>
      </c>
      <c r="Q2900" s="13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1"/>
        <v>0</v>
      </c>
      <c r="P2901">
        <f t="shared" si="180"/>
        <v>0</v>
      </c>
      <c r="Q2901" s="13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1"/>
        <v>62</v>
      </c>
      <c r="P2902">
        <f t="shared" si="180"/>
        <v>486.43</v>
      </c>
      <c r="Q2902" s="13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1"/>
        <v>1</v>
      </c>
      <c r="P2903">
        <f t="shared" si="180"/>
        <v>3</v>
      </c>
      <c r="Q2903" s="13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1"/>
        <v>0</v>
      </c>
      <c r="P2904">
        <f t="shared" si="180"/>
        <v>25</v>
      </c>
      <c r="Q2904" s="13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1"/>
        <v>1</v>
      </c>
      <c r="P2905">
        <f t="shared" si="180"/>
        <v>9.75</v>
      </c>
      <c r="Q2905" s="13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1"/>
        <v>5</v>
      </c>
      <c r="P2906">
        <f t="shared" si="180"/>
        <v>18.75</v>
      </c>
      <c r="Q2906" s="13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1"/>
        <v>18</v>
      </c>
      <c r="P2907">
        <f t="shared" si="180"/>
        <v>36.590000000000003</v>
      </c>
      <c r="Q2907" s="13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1"/>
        <v>9</v>
      </c>
      <c r="P2908">
        <f t="shared" si="180"/>
        <v>80.709999999999994</v>
      </c>
      <c r="Q2908" s="13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1"/>
        <v>0</v>
      </c>
      <c r="P2909">
        <f t="shared" ref="P2909:P2972" si="184">IFERROR(ROUND(E2909/L2909,2),0)</f>
        <v>1</v>
      </c>
      <c r="Q2909" s="13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1"/>
        <v>3</v>
      </c>
      <c r="P2910">
        <f t="shared" si="184"/>
        <v>52.8</v>
      </c>
      <c r="Q2910" s="13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1"/>
        <v>0</v>
      </c>
      <c r="P2911">
        <f t="shared" si="184"/>
        <v>20</v>
      </c>
      <c r="Q2911" s="13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1"/>
        <v>0</v>
      </c>
      <c r="P2912">
        <f t="shared" si="184"/>
        <v>1</v>
      </c>
      <c r="Q2912" s="13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1"/>
        <v>37</v>
      </c>
      <c r="P2913">
        <f t="shared" si="184"/>
        <v>46.93</v>
      </c>
      <c r="Q2913" s="13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1"/>
        <v>14</v>
      </c>
      <c r="P2914">
        <f t="shared" si="184"/>
        <v>78.08</v>
      </c>
      <c r="Q2914" s="13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1"/>
        <v>0</v>
      </c>
      <c r="P2915">
        <f t="shared" si="184"/>
        <v>1</v>
      </c>
      <c r="Q2915" s="13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1"/>
        <v>0</v>
      </c>
      <c r="P2916">
        <f t="shared" si="184"/>
        <v>1</v>
      </c>
      <c r="Q2916" s="13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1"/>
        <v>61</v>
      </c>
      <c r="P2917">
        <f t="shared" si="184"/>
        <v>203.67</v>
      </c>
      <c r="Q2917" s="13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1"/>
        <v>8</v>
      </c>
      <c r="P2918">
        <f t="shared" si="184"/>
        <v>20.71</v>
      </c>
      <c r="Q2918" s="13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1"/>
        <v>22</v>
      </c>
      <c r="P2919">
        <f t="shared" si="184"/>
        <v>48.56</v>
      </c>
      <c r="Q2919" s="13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1"/>
        <v>27</v>
      </c>
      <c r="P2920">
        <f t="shared" si="184"/>
        <v>68.099999999999994</v>
      </c>
      <c r="Q2920" s="13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1"/>
        <v>9</v>
      </c>
      <c r="P2921">
        <f t="shared" si="184"/>
        <v>8.5</v>
      </c>
      <c r="Q2921" s="13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1"/>
        <v>27</v>
      </c>
      <c r="P2922">
        <f t="shared" si="184"/>
        <v>51.62</v>
      </c>
      <c r="Q2922" s="13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1"/>
        <v>129</v>
      </c>
      <c r="P2923">
        <f t="shared" si="184"/>
        <v>43</v>
      </c>
      <c r="Q2923" s="13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1"/>
        <v>100</v>
      </c>
      <c r="P2924">
        <f t="shared" si="184"/>
        <v>83.33</v>
      </c>
      <c r="Q2924" s="13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1"/>
        <v>100</v>
      </c>
      <c r="P2925">
        <f t="shared" si="184"/>
        <v>30</v>
      </c>
      <c r="Q2925" s="13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1"/>
        <v>103</v>
      </c>
      <c r="P2926">
        <f t="shared" si="184"/>
        <v>175.51</v>
      </c>
      <c r="Q2926" s="13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1"/>
        <v>102</v>
      </c>
      <c r="P2927">
        <f t="shared" si="184"/>
        <v>231.66</v>
      </c>
      <c r="Q2927" s="13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1"/>
        <v>125</v>
      </c>
      <c r="P2928">
        <f t="shared" si="184"/>
        <v>75</v>
      </c>
      <c r="Q2928" s="13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1"/>
        <v>131</v>
      </c>
      <c r="P2929">
        <f t="shared" si="184"/>
        <v>112.14</v>
      </c>
      <c r="Q2929" s="13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1"/>
        <v>100</v>
      </c>
      <c r="P2930">
        <f t="shared" si="184"/>
        <v>41.67</v>
      </c>
      <c r="Q2930" s="13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1"/>
        <v>102</v>
      </c>
      <c r="P2931">
        <f t="shared" si="184"/>
        <v>255.17</v>
      </c>
      <c r="Q2931" s="13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1"/>
        <v>101</v>
      </c>
      <c r="P2932">
        <f t="shared" si="184"/>
        <v>162.77000000000001</v>
      </c>
      <c r="Q2932" s="13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1"/>
        <v>106</v>
      </c>
      <c r="P2933">
        <f t="shared" si="184"/>
        <v>88.33</v>
      </c>
      <c r="Q2933" s="13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1"/>
        <v>105</v>
      </c>
      <c r="P2934">
        <f t="shared" si="184"/>
        <v>85.74</v>
      </c>
      <c r="Q2934" s="13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1"/>
        <v>103</v>
      </c>
      <c r="P2935">
        <f t="shared" si="184"/>
        <v>47.57</v>
      </c>
      <c r="Q2935" s="13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1"/>
        <v>108</v>
      </c>
      <c r="P2936">
        <f t="shared" si="184"/>
        <v>72.97</v>
      </c>
      <c r="Q2936" s="13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1"/>
        <v>101</v>
      </c>
      <c r="P2937">
        <f t="shared" si="184"/>
        <v>90.54</v>
      </c>
      <c r="Q2937" s="13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1"/>
        <v>128</v>
      </c>
      <c r="P2938">
        <f t="shared" si="184"/>
        <v>37.65</v>
      </c>
      <c r="Q2938" s="13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1"/>
        <v>133</v>
      </c>
      <c r="P2939">
        <f t="shared" si="184"/>
        <v>36.36</v>
      </c>
      <c r="Q2939" s="13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1"/>
        <v>101</v>
      </c>
      <c r="P2940">
        <f t="shared" si="184"/>
        <v>126.72</v>
      </c>
      <c r="Q2940" s="13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1"/>
        <v>103</v>
      </c>
      <c r="P2941">
        <f t="shared" si="184"/>
        <v>329.2</v>
      </c>
      <c r="Q2941" s="13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1"/>
        <v>107</v>
      </c>
      <c r="P2942">
        <f t="shared" si="184"/>
        <v>81.239999999999995</v>
      </c>
      <c r="Q2942" s="13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1"/>
        <v>0</v>
      </c>
      <c r="P2943">
        <f t="shared" si="184"/>
        <v>1</v>
      </c>
      <c r="Q2943" s="13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1"/>
        <v>20</v>
      </c>
      <c r="P2944">
        <f t="shared" si="184"/>
        <v>202.23</v>
      </c>
      <c r="Q2944" s="13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1"/>
        <v>0</v>
      </c>
      <c r="P2945">
        <f t="shared" si="184"/>
        <v>0</v>
      </c>
      <c r="Q2945" s="13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5">ROUND(E2946/D2946*100,0)</f>
        <v>1</v>
      </c>
      <c r="P2946">
        <f t="shared" si="184"/>
        <v>100</v>
      </c>
      <c r="Q2946" s="13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5"/>
        <v>0</v>
      </c>
      <c r="P2947">
        <f t="shared" si="184"/>
        <v>0</v>
      </c>
      <c r="Q2947" s="13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5"/>
        <v>0</v>
      </c>
      <c r="P2948">
        <f t="shared" si="184"/>
        <v>1</v>
      </c>
      <c r="Q2948" s="13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5"/>
        <v>4</v>
      </c>
      <c r="P2949">
        <f t="shared" si="184"/>
        <v>82.46</v>
      </c>
      <c r="Q2949" s="13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5"/>
        <v>0</v>
      </c>
      <c r="P2950">
        <f t="shared" si="184"/>
        <v>2.67</v>
      </c>
      <c r="Q2950" s="13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5"/>
        <v>3</v>
      </c>
      <c r="P2951">
        <f t="shared" si="184"/>
        <v>12.5</v>
      </c>
      <c r="Q2951" s="13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5"/>
        <v>0</v>
      </c>
      <c r="P2952">
        <f t="shared" si="184"/>
        <v>0</v>
      </c>
      <c r="Q2952" s="13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5"/>
        <v>2</v>
      </c>
      <c r="P2953">
        <f t="shared" si="184"/>
        <v>18.899999999999999</v>
      </c>
      <c r="Q2953" s="13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5"/>
        <v>8</v>
      </c>
      <c r="P2954">
        <f t="shared" si="184"/>
        <v>200.63</v>
      </c>
      <c r="Q2954" s="13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5"/>
        <v>0</v>
      </c>
      <c r="P2955">
        <f t="shared" si="184"/>
        <v>201.67</v>
      </c>
      <c r="Q2955" s="13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5"/>
        <v>0</v>
      </c>
      <c r="P2956">
        <f t="shared" si="184"/>
        <v>0</v>
      </c>
      <c r="Q2956" s="13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5"/>
        <v>60</v>
      </c>
      <c r="P2957">
        <f t="shared" si="184"/>
        <v>65</v>
      </c>
      <c r="Q2957" s="13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5"/>
        <v>17</v>
      </c>
      <c r="P2958">
        <f t="shared" si="184"/>
        <v>66.099999999999994</v>
      </c>
      <c r="Q2958" s="13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5"/>
        <v>2</v>
      </c>
      <c r="P2959">
        <f t="shared" si="184"/>
        <v>93.33</v>
      </c>
      <c r="Q2959" s="13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5"/>
        <v>0</v>
      </c>
      <c r="P2960">
        <f t="shared" si="184"/>
        <v>0</v>
      </c>
      <c r="Q2960" s="13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5"/>
        <v>0</v>
      </c>
      <c r="P2961">
        <f t="shared" si="184"/>
        <v>0</v>
      </c>
      <c r="Q2961" s="13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5"/>
        <v>0</v>
      </c>
      <c r="P2962">
        <f t="shared" si="184"/>
        <v>0</v>
      </c>
      <c r="Q2962" s="13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5"/>
        <v>110</v>
      </c>
      <c r="P2963">
        <f t="shared" si="184"/>
        <v>50.75</v>
      </c>
      <c r="Q2963" s="13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5"/>
        <v>122</v>
      </c>
      <c r="P2964">
        <f t="shared" si="184"/>
        <v>60.9</v>
      </c>
      <c r="Q2964" s="13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5"/>
        <v>107</v>
      </c>
      <c r="P2965">
        <f t="shared" si="184"/>
        <v>109.03</v>
      </c>
      <c r="Q2965" s="13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5"/>
        <v>101</v>
      </c>
      <c r="P2966">
        <f t="shared" si="184"/>
        <v>25.69</v>
      </c>
      <c r="Q2966" s="13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5"/>
        <v>109</v>
      </c>
      <c r="P2967">
        <f t="shared" si="184"/>
        <v>41.92</v>
      </c>
      <c r="Q2967" s="13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5"/>
        <v>114</v>
      </c>
      <c r="P2968">
        <f t="shared" si="184"/>
        <v>88.77</v>
      </c>
      <c r="Q2968" s="13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5"/>
        <v>114</v>
      </c>
      <c r="P2969">
        <f t="shared" si="184"/>
        <v>80.23</v>
      </c>
      <c r="Q2969" s="13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5"/>
        <v>106</v>
      </c>
      <c r="P2970">
        <f t="shared" si="184"/>
        <v>78.94</v>
      </c>
      <c r="Q2970" s="13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5"/>
        <v>163</v>
      </c>
      <c r="P2971">
        <f t="shared" si="184"/>
        <v>95.59</v>
      </c>
      <c r="Q2971" s="13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5"/>
        <v>106</v>
      </c>
      <c r="P2972">
        <f t="shared" si="184"/>
        <v>69.89</v>
      </c>
      <c r="Q2972" s="13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5"/>
        <v>100</v>
      </c>
      <c r="P2973">
        <f t="shared" ref="P2973:P3036" si="188">IFERROR(ROUND(E2973/L2973,2),0)</f>
        <v>74.53</v>
      </c>
      <c r="Q2973" s="13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5"/>
        <v>105</v>
      </c>
      <c r="P2974">
        <f t="shared" si="188"/>
        <v>123.94</v>
      </c>
      <c r="Q2974" s="13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5"/>
        <v>175</v>
      </c>
      <c r="P2975">
        <f t="shared" si="188"/>
        <v>264.85000000000002</v>
      </c>
      <c r="Q2975" s="13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5"/>
        <v>102</v>
      </c>
      <c r="P2976">
        <f t="shared" si="188"/>
        <v>58.62</v>
      </c>
      <c r="Q2976" s="13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5"/>
        <v>100</v>
      </c>
      <c r="P2977">
        <f t="shared" si="188"/>
        <v>70.88</v>
      </c>
      <c r="Q2977" s="13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5"/>
        <v>171</v>
      </c>
      <c r="P2978">
        <f t="shared" si="188"/>
        <v>8.57</v>
      </c>
      <c r="Q2978" s="13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5"/>
        <v>114</v>
      </c>
      <c r="P2979">
        <f t="shared" si="188"/>
        <v>113.57</v>
      </c>
      <c r="Q2979" s="13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5"/>
        <v>129</v>
      </c>
      <c r="P2980">
        <f t="shared" si="188"/>
        <v>60.69</v>
      </c>
      <c r="Q2980" s="13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5"/>
        <v>101</v>
      </c>
      <c r="P2981">
        <f t="shared" si="188"/>
        <v>110.22</v>
      </c>
      <c r="Q2981" s="13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5"/>
        <v>109</v>
      </c>
      <c r="P2982">
        <f t="shared" si="188"/>
        <v>136.46</v>
      </c>
      <c r="Q2982" s="13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5"/>
        <v>129</v>
      </c>
      <c r="P2983">
        <f t="shared" si="188"/>
        <v>53.16</v>
      </c>
      <c r="Q2983" s="13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5"/>
        <v>102</v>
      </c>
      <c r="P2984">
        <f t="shared" si="188"/>
        <v>86.49</v>
      </c>
      <c r="Q2984" s="13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5"/>
        <v>147</v>
      </c>
      <c r="P2985">
        <f t="shared" si="188"/>
        <v>155.24</v>
      </c>
      <c r="Q2985" s="13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5"/>
        <v>100</v>
      </c>
      <c r="P2986">
        <f t="shared" si="188"/>
        <v>115.08</v>
      </c>
      <c r="Q2986" s="13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5"/>
        <v>122</v>
      </c>
      <c r="P2987">
        <f t="shared" si="188"/>
        <v>109.59</v>
      </c>
      <c r="Q2987" s="13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5"/>
        <v>106</v>
      </c>
      <c r="P2988">
        <f t="shared" si="188"/>
        <v>45.21</v>
      </c>
      <c r="Q2988" s="13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5"/>
        <v>110</v>
      </c>
      <c r="P2989">
        <f t="shared" si="188"/>
        <v>104.15</v>
      </c>
      <c r="Q2989" s="13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5"/>
        <v>100</v>
      </c>
      <c r="P2990">
        <f t="shared" si="188"/>
        <v>35.71</v>
      </c>
      <c r="Q2990" s="13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5"/>
        <v>177</v>
      </c>
      <c r="P2991">
        <f t="shared" si="188"/>
        <v>97</v>
      </c>
      <c r="Q2991" s="13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5"/>
        <v>100</v>
      </c>
      <c r="P2992">
        <f t="shared" si="188"/>
        <v>370.37</v>
      </c>
      <c r="Q2992" s="13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5"/>
        <v>103</v>
      </c>
      <c r="P2993">
        <f t="shared" si="188"/>
        <v>94.41</v>
      </c>
      <c r="Q2993" s="13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5"/>
        <v>105</v>
      </c>
      <c r="P2994">
        <f t="shared" si="188"/>
        <v>48.98</v>
      </c>
      <c r="Q2994" s="13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5"/>
        <v>100</v>
      </c>
      <c r="P2995">
        <f t="shared" si="188"/>
        <v>45.59</v>
      </c>
      <c r="Q2995" s="13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5"/>
        <v>458</v>
      </c>
      <c r="P2996">
        <f t="shared" si="188"/>
        <v>23.28</v>
      </c>
      <c r="Q2996" s="13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5"/>
        <v>105</v>
      </c>
      <c r="P2997">
        <f t="shared" si="188"/>
        <v>63.23</v>
      </c>
      <c r="Q2997" s="13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5"/>
        <v>172</v>
      </c>
      <c r="P2998">
        <f t="shared" si="188"/>
        <v>153.52000000000001</v>
      </c>
      <c r="Q2998" s="13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5"/>
        <v>104</v>
      </c>
      <c r="P2999">
        <f t="shared" si="188"/>
        <v>90.2</v>
      </c>
      <c r="Q2999" s="13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5"/>
        <v>103</v>
      </c>
      <c r="P3000">
        <f t="shared" si="188"/>
        <v>118.97</v>
      </c>
      <c r="Q3000" s="13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5"/>
        <v>119</v>
      </c>
      <c r="P3001">
        <f t="shared" si="188"/>
        <v>80.25</v>
      </c>
      <c r="Q3001" s="13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5"/>
        <v>100</v>
      </c>
      <c r="P3002">
        <f t="shared" si="188"/>
        <v>62.5</v>
      </c>
      <c r="Q3002" s="13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5"/>
        <v>319</v>
      </c>
      <c r="P3003">
        <f t="shared" si="188"/>
        <v>131.38</v>
      </c>
      <c r="Q3003" s="13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5"/>
        <v>109</v>
      </c>
      <c r="P3004">
        <f t="shared" si="188"/>
        <v>73.03</v>
      </c>
      <c r="Q3004" s="13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5"/>
        <v>101</v>
      </c>
      <c r="P3005">
        <f t="shared" si="188"/>
        <v>178.53</v>
      </c>
      <c r="Q3005" s="13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5"/>
        <v>113</v>
      </c>
      <c r="P3006">
        <f t="shared" si="188"/>
        <v>162.91</v>
      </c>
      <c r="Q3006" s="13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5"/>
        <v>120</v>
      </c>
      <c r="P3007">
        <f t="shared" si="188"/>
        <v>108.24</v>
      </c>
      <c r="Q3007" s="13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5"/>
        <v>108</v>
      </c>
      <c r="P3008">
        <f t="shared" si="188"/>
        <v>88.87</v>
      </c>
      <c r="Q3008" s="13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5"/>
        <v>180</v>
      </c>
      <c r="P3009">
        <f t="shared" si="188"/>
        <v>54</v>
      </c>
      <c r="Q3009" s="13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9">ROUND(E3010/D3010*100,0)</f>
        <v>101</v>
      </c>
      <c r="P3010">
        <f t="shared" si="188"/>
        <v>116.73</v>
      </c>
      <c r="Q3010" s="13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9"/>
        <v>120</v>
      </c>
      <c r="P3011">
        <f t="shared" si="188"/>
        <v>233.9</v>
      </c>
      <c r="Q3011" s="13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9"/>
        <v>158</v>
      </c>
      <c r="P3012">
        <f t="shared" si="188"/>
        <v>158</v>
      </c>
      <c r="Q3012" s="13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9"/>
        <v>124</v>
      </c>
      <c r="P3013">
        <f t="shared" si="188"/>
        <v>14.84</v>
      </c>
      <c r="Q3013" s="13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9"/>
        <v>117</v>
      </c>
      <c r="P3014">
        <f t="shared" si="188"/>
        <v>85.18</v>
      </c>
      <c r="Q3014" s="13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9"/>
        <v>157</v>
      </c>
      <c r="P3015">
        <f t="shared" si="188"/>
        <v>146.69</v>
      </c>
      <c r="Q3015" s="13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9"/>
        <v>113</v>
      </c>
      <c r="P3016">
        <f t="shared" si="188"/>
        <v>50.76</v>
      </c>
      <c r="Q3016" s="13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9"/>
        <v>103</v>
      </c>
      <c r="P3017">
        <f t="shared" si="188"/>
        <v>87.7</v>
      </c>
      <c r="Q3017" s="13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9"/>
        <v>103</v>
      </c>
      <c r="P3018">
        <f t="shared" si="188"/>
        <v>242.28</v>
      </c>
      <c r="Q3018" s="13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9"/>
        <v>106</v>
      </c>
      <c r="P3019">
        <f t="shared" si="188"/>
        <v>146.44999999999999</v>
      </c>
      <c r="Q3019" s="13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9"/>
        <v>101</v>
      </c>
      <c r="P3020">
        <f t="shared" si="188"/>
        <v>103.17</v>
      </c>
      <c r="Q3020" s="13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9"/>
        <v>121</v>
      </c>
      <c r="P3021">
        <f t="shared" si="188"/>
        <v>80.459999999999994</v>
      </c>
      <c r="Q3021" s="13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9"/>
        <v>101</v>
      </c>
      <c r="P3022">
        <f t="shared" si="188"/>
        <v>234.67</v>
      </c>
      <c r="Q3022" s="13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9"/>
        <v>116</v>
      </c>
      <c r="P3023">
        <f t="shared" si="188"/>
        <v>50.69</v>
      </c>
      <c r="Q3023" s="13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9"/>
        <v>101</v>
      </c>
      <c r="P3024">
        <f t="shared" si="188"/>
        <v>162.71</v>
      </c>
      <c r="Q3024" s="13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9"/>
        <v>103</v>
      </c>
      <c r="P3025">
        <f t="shared" si="188"/>
        <v>120.17</v>
      </c>
      <c r="Q3025" s="13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9"/>
        <v>246</v>
      </c>
      <c r="P3026">
        <f t="shared" si="188"/>
        <v>67.7</v>
      </c>
      <c r="Q3026" s="13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9"/>
        <v>302</v>
      </c>
      <c r="P3027">
        <f t="shared" si="188"/>
        <v>52.1</v>
      </c>
      <c r="Q3027" s="13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9"/>
        <v>143</v>
      </c>
      <c r="P3028">
        <f t="shared" si="188"/>
        <v>51.6</v>
      </c>
      <c r="Q3028" s="13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9"/>
        <v>131</v>
      </c>
      <c r="P3029">
        <f t="shared" si="188"/>
        <v>164.3</v>
      </c>
      <c r="Q3029" s="13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9"/>
        <v>168</v>
      </c>
      <c r="P3030">
        <f t="shared" si="188"/>
        <v>84.86</v>
      </c>
      <c r="Q3030" s="13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9"/>
        <v>110</v>
      </c>
      <c r="P3031">
        <f t="shared" si="188"/>
        <v>94.55</v>
      </c>
      <c r="Q3031" s="13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9"/>
        <v>107</v>
      </c>
      <c r="P3032">
        <f t="shared" si="188"/>
        <v>45.54</v>
      </c>
      <c r="Q3032" s="13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9"/>
        <v>100</v>
      </c>
      <c r="P3033">
        <f t="shared" si="188"/>
        <v>51.72</v>
      </c>
      <c r="Q3033" s="13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9"/>
        <v>127</v>
      </c>
      <c r="P3034">
        <f t="shared" si="188"/>
        <v>50.88</v>
      </c>
      <c r="Q3034" s="13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9"/>
        <v>147</v>
      </c>
      <c r="P3035">
        <f t="shared" si="188"/>
        <v>191.13</v>
      </c>
      <c r="Q3035" s="13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9"/>
        <v>113</v>
      </c>
      <c r="P3036">
        <f t="shared" si="188"/>
        <v>89.31</v>
      </c>
      <c r="Q3036" s="13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9"/>
        <v>109</v>
      </c>
      <c r="P3037">
        <f t="shared" ref="P3037:P3100" si="192">IFERROR(ROUND(E3037/L3037,2),0)</f>
        <v>88.59</v>
      </c>
      <c r="Q3037" s="13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9"/>
        <v>127</v>
      </c>
      <c r="P3038">
        <f t="shared" si="192"/>
        <v>96.3</v>
      </c>
      <c r="Q3038" s="13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9"/>
        <v>213</v>
      </c>
      <c r="P3039">
        <f t="shared" si="192"/>
        <v>33.31</v>
      </c>
      <c r="Q3039" s="13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9"/>
        <v>101</v>
      </c>
      <c r="P3040">
        <f t="shared" si="192"/>
        <v>37.22</v>
      </c>
      <c r="Q3040" s="13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9"/>
        <v>109</v>
      </c>
      <c r="P3041">
        <f t="shared" si="192"/>
        <v>92.13</v>
      </c>
      <c r="Q3041" s="13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9"/>
        <v>108</v>
      </c>
      <c r="P3042">
        <f t="shared" si="192"/>
        <v>76.790000000000006</v>
      </c>
      <c r="Q3042" s="13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9"/>
        <v>110</v>
      </c>
      <c r="P3043">
        <f t="shared" si="192"/>
        <v>96.53</v>
      </c>
      <c r="Q3043" s="13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9"/>
        <v>128</v>
      </c>
      <c r="P3044">
        <f t="shared" si="192"/>
        <v>51.89</v>
      </c>
      <c r="Q3044" s="13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9"/>
        <v>110</v>
      </c>
      <c r="P3045">
        <f t="shared" si="192"/>
        <v>128.91</v>
      </c>
      <c r="Q3045" s="13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9"/>
        <v>109</v>
      </c>
      <c r="P3046">
        <f t="shared" si="192"/>
        <v>84.11</v>
      </c>
      <c r="Q3046" s="13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9"/>
        <v>133</v>
      </c>
      <c r="P3047">
        <f t="shared" si="192"/>
        <v>82.94</v>
      </c>
      <c r="Q3047" s="13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9"/>
        <v>191</v>
      </c>
      <c r="P3048">
        <f t="shared" si="192"/>
        <v>259.95</v>
      </c>
      <c r="Q3048" s="13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9"/>
        <v>149</v>
      </c>
      <c r="P3049">
        <f t="shared" si="192"/>
        <v>37.25</v>
      </c>
      <c r="Q3049" s="13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9"/>
        <v>166</v>
      </c>
      <c r="P3050">
        <f t="shared" si="192"/>
        <v>177.02</v>
      </c>
      <c r="Q3050" s="13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9"/>
        <v>107</v>
      </c>
      <c r="P3051">
        <f t="shared" si="192"/>
        <v>74.069999999999993</v>
      </c>
      <c r="Q3051" s="13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9"/>
        <v>106</v>
      </c>
      <c r="P3052">
        <f t="shared" si="192"/>
        <v>70.67</v>
      </c>
      <c r="Q3052" s="13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9"/>
        <v>24</v>
      </c>
      <c r="P3053">
        <f t="shared" si="192"/>
        <v>23.63</v>
      </c>
      <c r="Q3053" s="13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9"/>
        <v>0</v>
      </c>
      <c r="P3054">
        <f t="shared" si="192"/>
        <v>37.5</v>
      </c>
      <c r="Q3054" s="13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9"/>
        <v>0</v>
      </c>
      <c r="P3055">
        <f t="shared" si="192"/>
        <v>13.33</v>
      </c>
      <c r="Q3055" s="13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9"/>
        <v>0</v>
      </c>
      <c r="P3056">
        <f t="shared" si="192"/>
        <v>0</v>
      </c>
      <c r="Q3056" s="13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9"/>
        <v>0</v>
      </c>
      <c r="P3057">
        <f t="shared" si="192"/>
        <v>1</v>
      </c>
      <c r="Q3057" s="13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9"/>
        <v>0</v>
      </c>
      <c r="P3058">
        <f t="shared" si="192"/>
        <v>0</v>
      </c>
      <c r="Q3058" s="13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9"/>
        <v>0</v>
      </c>
      <c r="P3059">
        <f t="shared" si="192"/>
        <v>0</v>
      </c>
      <c r="Q3059" s="13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9"/>
        <v>0</v>
      </c>
      <c r="P3060">
        <f t="shared" si="192"/>
        <v>1</v>
      </c>
      <c r="Q3060" s="13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9"/>
        <v>3</v>
      </c>
      <c r="P3061">
        <f t="shared" si="192"/>
        <v>41</v>
      </c>
      <c r="Q3061" s="13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9"/>
        <v>0</v>
      </c>
      <c r="P3062">
        <f t="shared" si="192"/>
        <v>55.83</v>
      </c>
      <c r="Q3062" s="13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9"/>
        <v>0</v>
      </c>
      <c r="P3063">
        <f t="shared" si="192"/>
        <v>0</v>
      </c>
      <c r="Q3063" s="13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9"/>
        <v>67</v>
      </c>
      <c r="P3064">
        <f t="shared" si="192"/>
        <v>99.76</v>
      </c>
      <c r="Q3064" s="13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9"/>
        <v>20</v>
      </c>
      <c r="P3065">
        <f t="shared" si="192"/>
        <v>25.52</v>
      </c>
      <c r="Q3065" s="13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9"/>
        <v>11</v>
      </c>
      <c r="P3066">
        <f t="shared" si="192"/>
        <v>117.65</v>
      </c>
      <c r="Q3066" s="13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9"/>
        <v>0</v>
      </c>
      <c r="P3067">
        <f t="shared" si="192"/>
        <v>5</v>
      </c>
      <c r="Q3067" s="13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9"/>
        <v>12</v>
      </c>
      <c r="P3068">
        <f t="shared" si="192"/>
        <v>2796.67</v>
      </c>
      <c r="Q3068" s="13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9"/>
        <v>3</v>
      </c>
      <c r="P3069">
        <f t="shared" si="192"/>
        <v>200</v>
      </c>
      <c r="Q3069" s="13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9"/>
        <v>0</v>
      </c>
      <c r="P3070">
        <f t="shared" si="192"/>
        <v>87.5</v>
      </c>
      <c r="Q3070" s="13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9"/>
        <v>14</v>
      </c>
      <c r="P3071">
        <f t="shared" si="192"/>
        <v>20.14</v>
      </c>
      <c r="Q3071" s="13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9"/>
        <v>3</v>
      </c>
      <c r="P3072">
        <f t="shared" si="192"/>
        <v>20.88</v>
      </c>
      <c r="Q3072" s="13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9"/>
        <v>60</v>
      </c>
      <c r="P3073">
        <f t="shared" si="192"/>
        <v>61.31</v>
      </c>
      <c r="Q3073" s="13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3">ROUND(E3074/D3074*100,0)</f>
        <v>0</v>
      </c>
      <c r="P3074">
        <f t="shared" si="192"/>
        <v>1</v>
      </c>
      <c r="Q3074" s="13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3"/>
        <v>0</v>
      </c>
      <c r="P3075">
        <f t="shared" si="192"/>
        <v>92.14</v>
      </c>
      <c r="Q3075" s="13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3"/>
        <v>0</v>
      </c>
      <c r="P3076">
        <f t="shared" si="192"/>
        <v>7.33</v>
      </c>
      <c r="Q3076" s="13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3"/>
        <v>9</v>
      </c>
      <c r="P3077">
        <f t="shared" si="192"/>
        <v>64.8</v>
      </c>
      <c r="Q3077" s="13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3"/>
        <v>15</v>
      </c>
      <c r="P3078">
        <f t="shared" si="192"/>
        <v>30.12</v>
      </c>
      <c r="Q3078" s="13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3"/>
        <v>0</v>
      </c>
      <c r="P3079">
        <f t="shared" si="192"/>
        <v>52.5</v>
      </c>
      <c r="Q3079" s="13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3"/>
        <v>0</v>
      </c>
      <c r="P3080">
        <f t="shared" si="192"/>
        <v>23.67</v>
      </c>
      <c r="Q3080" s="13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3"/>
        <v>1</v>
      </c>
      <c r="P3081">
        <f t="shared" si="192"/>
        <v>415.78</v>
      </c>
      <c r="Q3081" s="13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3"/>
        <v>0</v>
      </c>
      <c r="P3082">
        <f t="shared" si="192"/>
        <v>53.71</v>
      </c>
      <c r="Q3082" s="13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3"/>
        <v>0</v>
      </c>
      <c r="P3083">
        <f t="shared" si="192"/>
        <v>420.6</v>
      </c>
      <c r="Q3083" s="13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3"/>
        <v>0</v>
      </c>
      <c r="P3084">
        <f t="shared" si="192"/>
        <v>0</v>
      </c>
      <c r="Q3084" s="13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3"/>
        <v>0</v>
      </c>
      <c r="P3085">
        <f t="shared" si="192"/>
        <v>18.670000000000002</v>
      </c>
      <c r="Q3085" s="13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3"/>
        <v>12</v>
      </c>
      <c r="P3086">
        <f t="shared" si="192"/>
        <v>78.33</v>
      </c>
      <c r="Q3086" s="13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3"/>
        <v>2</v>
      </c>
      <c r="P3087">
        <f t="shared" si="192"/>
        <v>67.78</v>
      </c>
      <c r="Q3087" s="13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3"/>
        <v>0</v>
      </c>
      <c r="P3088">
        <f t="shared" si="192"/>
        <v>16.670000000000002</v>
      </c>
      <c r="Q3088" s="13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3"/>
        <v>1</v>
      </c>
      <c r="P3089">
        <f t="shared" si="192"/>
        <v>62.5</v>
      </c>
      <c r="Q3089" s="13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3"/>
        <v>0</v>
      </c>
      <c r="P3090">
        <f t="shared" si="192"/>
        <v>42</v>
      </c>
      <c r="Q3090" s="13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3"/>
        <v>23</v>
      </c>
      <c r="P3091">
        <f t="shared" si="192"/>
        <v>130.09</v>
      </c>
      <c r="Q3091" s="13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3"/>
        <v>5</v>
      </c>
      <c r="P3092">
        <f t="shared" si="192"/>
        <v>1270.22</v>
      </c>
      <c r="Q3092" s="13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3"/>
        <v>16</v>
      </c>
      <c r="P3093">
        <f t="shared" si="192"/>
        <v>88.44</v>
      </c>
      <c r="Q3093" s="13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3"/>
        <v>1</v>
      </c>
      <c r="P3094">
        <f t="shared" si="192"/>
        <v>56.34</v>
      </c>
      <c r="Q3094" s="13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3"/>
        <v>23</v>
      </c>
      <c r="P3095">
        <f t="shared" si="192"/>
        <v>53.53</v>
      </c>
      <c r="Q3095" s="13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3"/>
        <v>0</v>
      </c>
      <c r="P3096">
        <f t="shared" si="192"/>
        <v>25</v>
      </c>
      <c r="Q3096" s="13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3"/>
        <v>0</v>
      </c>
      <c r="P3097">
        <f t="shared" si="192"/>
        <v>50</v>
      </c>
      <c r="Q3097" s="13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3"/>
        <v>4</v>
      </c>
      <c r="P3098">
        <f t="shared" si="192"/>
        <v>56.79</v>
      </c>
      <c r="Q3098" s="13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3"/>
        <v>17</v>
      </c>
      <c r="P3099">
        <f t="shared" si="192"/>
        <v>40.83</v>
      </c>
      <c r="Q3099" s="13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3"/>
        <v>4</v>
      </c>
      <c r="P3100">
        <f t="shared" si="192"/>
        <v>65.11</v>
      </c>
      <c r="Q3100" s="13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3"/>
        <v>14</v>
      </c>
      <c r="P3101">
        <f t="shared" ref="P3101:P3164" si="196">IFERROR(ROUND(E3101/L3101,2),0)</f>
        <v>55.6</v>
      </c>
      <c r="Q3101" s="13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3"/>
        <v>15</v>
      </c>
      <c r="P3102">
        <f t="shared" si="196"/>
        <v>140.54</v>
      </c>
      <c r="Q3102" s="13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3"/>
        <v>12</v>
      </c>
      <c r="P3103">
        <f t="shared" si="196"/>
        <v>25</v>
      </c>
      <c r="Q3103" s="13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3"/>
        <v>39</v>
      </c>
      <c r="P3104">
        <f t="shared" si="196"/>
        <v>69.53</v>
      </c>
      <c r="Q3104" s="13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3"/>
        <v>0</v>
      </c>
      <c r="P3105">
        <f t="shared" si="196"/>
        <v>5.5</v>
      </c>
      <c r="Q3105" s="13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3"/>
        <v>30</v>
      </c>
      <c r="P3106">
        <f t="shared" si="196"/>
        <v>237</v>
      </c>
      <c r="Q3106" s="13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3"/>
        <v>42</v>
      </c>
      <c r="P3107">
        <f t="shared" si="196"/>
        <v>79.87</v>
      </c>
      <c r="Q3107" s="13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3"/>
        <v>4</v>
      </c>
      <c r="P3108">
        <f t="shared" si="196"/>
        <v>10.25</v>
      </c>
      <c r="Q3108" s="13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3"/>
        <v>20</v>
      </c>
      <c r="P3109">
        <f t="shared" si="196"/>
        <v>272.58999999999997</v>
      </c>
      <c r="Q3109" s="13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3"/>
        <v>0</v>
      </c>
      <c r="P3110">
        <f t="shared" si="196"/>
        <v>13</v>
      </c>
      <c r="Q3110" s="13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3"/>
        <v>25</v>
      </c>
      <c r="P3111">
        <f t="shared" si="196"/>
        <v>58.18</v>
      </c>
      <c r="Q3111" s="13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3"/>
        <v>0</v>
      </c>
      <c r="P3112">
        <f t="shared" si="196"/>
        <v>10</v>
      </c>
      <c r="Q3112" s="13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3"/>
        <v>27</v>
      </c>
      <c r="P3113">
        <f t="shared" si="196"/>
        <v>70.11</v>
      </c>
      <c r="Q3113" s="13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3"/>
        <v>5</v>
      </c>
      <c r="P3114">
        <f t="shared" si="196"/>
        <v>57.89</v>
      </c>
      <c r="Q3114" s="13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3"/>
        <v>4</v>
      </c>
      <c r="P3115">
        <f t="shared" si="196"/>
        <v>125.27</v>
      </c>
      <c r="Q3115" s="13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3"/>
        <v>0</v>
      </c>
      <c r="P3116">
        <f t="shared" si="196"/>
        <v>0</v>
      </c>
      <c r="Q3116" s="13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3"/>
        <v>3</v>
      </c>
      <c r="P3117">
        <f t="shared" si="196"/>
        <v>300</v>
      </c>
      <c r="Q3117" s="13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3"/>
        <v>57</v>
      </c>
      <c r="P3118">
        <f t="shared" si="196"/>
        <v>43</v>
      </c>
      <c r="Q3118" s="13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3"/>
        <v>0</v>
      </c>
      <c r="P3119">
        <f t="shared" si="196"/>
        <v>1</v>
      </c>
      <c r="Q3119" s="13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3"/>
        <v>0</v>
      </c>
      <c r="P3120">
        <f t="shared" si="196"/>
        <v>775</v>
      </c>
      <c r="Q3120" s="13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3"/>
        <v>0</v>
      </c>
      <c r="P3121">
        <f t="shared" si="196"/>
        <v>5</v>
      </c>
      <c r="Q3121" s="13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3"/>
        <v>0</v>
      </c>
      <c r="P3122">
        <f t="shared" si="196"/>
        <v>12.8</v>
      </c>
      <c r="Q3122" s="13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3"/>
        <v>1</v>
      </c>
      <c r="P3123">
        <f t="shared" si="196"/>
        <v>10</v>
      </c>
      <c r="Q3123" s="13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3"/>
        <v>58</v>
      </c>
      <c r="P3124">
        <f t="shared" si="196"/>
        <v>58</v>
      </c>
      <c r="Q3124" s="13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3"/>
        <v>68</v>
      </c>
      <c r="P3125">
        <f t="shared" si="196"/>
        <v>244.8</v>
      </c>
      <c r="Q3125" s="13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3"/>
        <v>0</v>
      </c>
      <c r="P3126">
        <f t="shared" si="196"/>
        <v>6.5</v>
      </c>
      <c r="Q3126" s="13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3"/>
        <v>0</v>
      </c>
      <c r="P3127">
        <f t="shared" si="196"/>
        <v>0</v>
      </c>
      <c r="Q3127" s="13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3"/>
        <v>4</v>
      </c>
      <c r="P3128">
        <f t="shared" si="196"/>
        <v>61.18</v>
      </c>
      <c r="Q3128" s="13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3"/>
        <v>0</v>
      </c>
      <c r="P3129">
        <f t="shared" si="196"/>
        <v>0</v>
      </c>
      <c r="Q3129" s="13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3"/>
        <v>109</v>
      </c>
      <c r="P3130">
        <f t="shared" si="196"/>
        <v>139.24</v>
      </c>
      <c r="Q3130" s="13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3"/>
        <v>1</v>
      </c>
      <c r="P3131">
        <f t="shared" si="196"/>
        <v>10</v>
      </c>
      <c r="Q3131" s="13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3"/>
        <v>4</v>
      </c>
      <c r="P3132">
        <f t="shared" si="196"/>
        <v>93.75</v>
      </c>
      <c r="Q3132" s="13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3"/>
        <v>16</v>
      </c>
      <c r="P3133">
        <f t="shared" si="196"/>
        <v>53.75</v>
      </c>
      <c r="Q3133" s="13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3"/>
        <v>0</v>
      </c>
      <c r="P3134">
        <f t="shared" si="196"/>
        <v>10</v>
      </c>
      <c r="Q3134" s="13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3"/>
        <v>108</v>
      </c>
      <c r="P3135">
        <f t="shared" si="196"/>
        <v>33.75</v>
      </c>
      <c r="Q3135" s="13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3"/>
        <v>23</v>
      </c>
      <c r="P3136">
        <f t="shared" si="196"/>
        <v>18.75</v>
      </c>
      <c r="Q3136" s="13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3"/>
        <v>21</v>
      </c>
      <c r="P3137">
        <f t="shared" si="196"/>
        <v>23.14</v>
      </c>
      <c r="Q3137" s="13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7">ROUND(E3138/D3138*100,0)</f>
        <v>128</v>
      </c>
      <c r="P3138">
        <f t="shared" si="196"/>
        <v>29.05</v>
      </c>
      <c r="Q3138" s="13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7"/>
        <v>3</v>
      </c>
      <c r="P3139">
        <f t="shared" si="196"/>
        <v>50</v>
      </c>
      <c r="Q3139" s="13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7"/>
        <v>0</v>
      </c>
      <c r="P3140">
        <f t="shared" si="196"/>
        <v>0</v>
      </c>
      <c r="Q3140" s="13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7"/>
        <v>5</v>
      </c>
      <c r="P3141">
        <f t="shared" si="196"/>
        <v>450</v>
      </c>
      <c r="Q3141" s="13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7"/>
        <v>1</v>
      </c>
      <c r="P3142">
        <f t="shared" si="196"/>
        <v>24</v>
      </c>
      <c r="Q3142" s="13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7"/>
        <v>52</v>
      </c>
      <c r="P3143">
        <f t="shared" si="196"/>
        <v>32.25</v>
      </c>
      <c r="Q3143" s="13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7"/>
        <v>2</v>
      </c>
      <c r="P3144">
        <f t="shared" si="196"/>
        <v>15</v>
      </c>
      <c r="Q3144" s="13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7"/>
        <v>0</v>
      </c>
      <c r="P3145">
        <f t="shared" si="196"/>
        <v>0</v>
      </c>
      <c r="Q3145" s="13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7"/>
        <v>75</v>
      </c>
      <c r="P3146">
        <f t="shared" si="196"/>
        <v>251.33</v>
      </c>
      <c r="Q3146" s="13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7"/>
        <v>0</v>
      </c>
      <c r="P3147">
        <f t="shared" si="196"/>
        <v>0</v>
      </c>
      <c r="Q3147" s="13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7"/>
        <v>11</v>
      </c>
      <c r="P3148">
        <f t="shared" si="196"/>
        <v>437.5</v>
      </c>
      <c r="Q3148" s="13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7"/>
        <v>118</v>
      </c>
      <c r="P3149">
        <f t="shared" si="196"/>
        <v>110.35</v>
      </c>
      <c r="Q3149" s="13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7"/>
        <v>131</v>
      </c>
      <c r="P3150">
        <f t="shared" si="196"/>
        <v>41.42</v>
      </c>
      <c r="Q3150" s="13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7"/>
        <v>104</v>
      </c>
      <c r="P3151">
        <f t="shared" si="196"/>
        <v>52</v>
      </c>
      <c r="Q3151" s="13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7"/>
        <v>101</v>
      </c>
      <c r="P3152">
        <f t="shared" si="196"/>
        <v>33.99</v>
      </c>
      <c r="Q3152" s="13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7"/>
        <v>100</v>
      </c>
      <c r="P3153">
        <f t="shared" si="196"/>
        <v>103.35</v>
      </c>
      <c r="Q3153" s="13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7"/>
        <v>106</v>
      </c>
      <c r="P3154">
        <f t="shared" si="196"/>
        <v>34.79</v>
      </c>
      <c r="Q3154" s="13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7"/>
        <v>336</v>
      </c>
      <c r="P3155">
        <f t="shared" si="196"/>
        <v>41.77</v>
      </c>
      <c r="Q3155" s="13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7"/>
        <v>113</v>
      </c>
      <c r="P3156">
        <f t="shared" si="196"/>
        <v>64.27</v>
      </c>
      <c r="Q3156" s="13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7"/>
        <v>189</v>
      </c>
      <c r="P3157">
        <f t="shared" si="196"/>
        <v>31.21</v>
      </c>
      <c r="Q3157" s="13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7"/>
        <v>102</v>
      </c>
      <c r="P3158">
        <f t="shared" si="196"/>
        <v>62.92</v>
      </c>
      <c r="Q3158" s="13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7"/>
        <v>101</v>
      </c>
      <c r="P3159">
        <f t="shared" si="196"/>
        <v>98.54</v>
      </c>
      <c r="Q3159" s="13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7"/>
        <v>114</v>
      </c>
      <c r="P3160">
        <f t="shared" si="196"/>
        <v>82.61</v>
      </c>
      <c r="Q3160" s="13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7"/>
        <v>133</v>
      </c>
      <c r="P3161">
        <f t="shared" si="196"/>
        <v>38.5</v>
      </c>
      <c r="Q3161" s="13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7"/>
        <v>102</v>
      </c>
      <c r="P3162">
        <f t="shared" si="196"/>
        <v>80.16</v>
      </c>
      <c r="Q3162" s="13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7"/>
        <v>105</v>
      </c>
      <c r="P3163">
        <f t="shared" si="196"/>
        <v>28.41</v>
      </c>
      <c r="Q3163" s="13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7"/>
        <v>127</v>
      </c>
      <c r="P3164">
        <f t="shared" si="196"/>
        <v>80.73</v>
      </c>
      <c r="Q3164" s="13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7"/>
        <v>111</v>
      </c>
      <c r="P3165">
        <f t="shared" ref="P3165:P3228" si="200">IFERROR(ROUND(E3165/L3165,2),0)</f>
        <v>200.69</v>
      </c>
      <c r="Q3165" s="13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7"/>
        <v>107</v>
      </c>
      <c r="P3166">
        <f t="shared" si="200"/>
        <v>37.590000000000003</v>
      </c>
      <c r="Q3166" s="13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7"/>
        <v>163</v>
      </c>
      <c r="P3167">
        <f t="shared" si="200"/>
        <v>58.1</v>
      </c>
      <c r="Q3167" s="13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7"/>
        <v>160</v>
      </c>
      <c r="P3168">
        <f t="shared" si="200"/>
        <v>60.3</v>
      </c>
      <c r="Q3168" s="13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7"/>
        <v>116</v>
      </c>
      <c r="P3169">
        <f t="shared" si="200"/>
        <v>63.36</v>
      </c>
      <c r="Q3169" s="13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7"/>
        <v>124</v>
      </c>
      <c r="P3170">
        <f t="shared" si="200"/>
        <v>50.9</v>
      </c>
      <c r="Q3170" s="13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7"/>
        <v>103</v>
      </c>
      <c r="P3171">
        <f t="shared" si="200"/>
        <v>100.5</v>
      </c>
      <c r="Q3171" s="13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7"/>
        <v>112</v>
      </c>
      <c r="P3172">
        <f t="shared" si="200"/>
        <v>31.62</v>
      </c>
      <c r="Q3172" s="13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7"/>
        <v>109</v>
      </c>
      <c r="P3173">
        <f t="shared" si="200"/>
        <v>65.099999999999994</v>
      </c>
      <c r="Q3173" s="13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7"/>
        <v>115</v>
      </c>
      <c r="P3174">
        <f t="shared" si="200"/>
        <v>79.31</v>
      </c>
      <c r="Q3174" s="13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7"/>
        <v>103</v>
      </c>
      <c r="P3175">
        <f t="shared" si="200"/>
        <v>139.19</v>
      </c>
      <c r="Q3175" s="13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7"/>
        <v>101</v>
      </c>
      <c r="P3176">
        <f t="shared" si="200"/>
        <v>131.91</v>
      </c>
      <c r="Q3176" s="13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7"/>
        <v>110</v>
      </c>
      <c r="P3177">
        <f t="shared" si="200"/>
        <v>91.3</v>
      </c>
      <c r="Q3177" s="13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7"/>
        <v>115</v>
      </c>
      <c r="P3178">
        <f t="shared" si="200"/>
        <v>39.67</v>
      </c>
      <c r="Q3178" s="13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7"/>
        <v>117</v>
      </c>
      <c r="P3179">
        <f t="shared" si="200"/>
        <v>57.55</v>
      </c>
      <c r="Q3179" s="13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7"/>
        <v>172</v>
      </c>
      <c r="P3180">
        <f t="shared" si="200"/>
        <v>33.03</v>
      </c>
      <c r="Q3180" s="13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7"/>
        <v>114</v>
      </c>
      <c r="P3181">
        <f t="shared" si="200"/>
        <v>77.34</v>
      </c>
      <c r="Q3181" s="13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7"/>
        <v>120</v>
      </c>
      <c r="P3182">
        <f t="shared" si="200"/>
        <v>31.93</v>
      </c>
      <c r="Q3182" s="13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7"/>
        <v>109</v>
      </c>
      <c r="P3183">
        <f t="shared" si="200"/>
        <v>36.33</v>
      </c>
      <c r="Q3183" s="13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7"/>
        <v>101</v>
      </c>
      <c r="P3184">
        <f t="shared" si="200"/>
        <v>46.77</v>
      </c>
      <c r="Q3184" s="13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7"/>
        <v>109</v>
      </c>
      <c r="P3185">
        <f t="shared" si="200"/>
        <v>40.07</v>
      </c>
      <c r="Q3185" s="13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7"/>
        <v>107</v>
      </c>
      <c r="P3186">
        <f t="shared" si="200"/>
        <v>100.22</v>
      </c>
      <c r="Q3186" s="13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7"/>
        <v>100</v>
      </c>
      <c r="P3187">
        <f t="shared" si="200"/>
        <v>41.67</v>
      </c>
      <c r="Q3187" s="13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7"/>
        <v>102</v>
      </c>
      <c r="P3188">
        <f t="shared" si="200"/>
        <v>46.71</v>
      </c>
      <c r="Q3188" s="13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7"/>
        <v>116</v>
      </c>
      <c r="P3189">
        <f t="shared" si="200"/>
        <v>71.489999999999995</v>
      </c>
      <c r="Q3189" s="13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7"/>
        <v>65</v>
      </c>
      <c r="P3190">
        <f t="shared" si="200"/>
        <v>14.44</v>
      </c>
      <c r="Q3190" s="13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7"/>
        <v>12</v>
      </c>
      <c r="P3191">
        <f t="shared" si="200"/>
        <v>356.84</v>
      </c>
      <c r="Q3191" s="13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7"/>
        <v>0</v>
      </c>
      <c r="P3192">
        <f t="shared" si="200"/>
        <v>0</v>
      </c>
      <c r="Q3192" s="13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7"/>
        <v>4</v>
      </c>
      <c r="P3193">
        <f t="shared" si="200"/>
        <v>37.75</v>
      </c>
      <c r="Q3193" s="13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7"/>
        <v>1</v>
      </c>
      <c r="P3194">
        <f t="shared" si="200"/>
        <v>12.75</v>
      </c>
      <c r="Q3194" s="13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7"/>
        <v>12</v>
      </c>
      <c r="P3195">
        <f t="shared" si="200"/>
        <v>24.46</v>
      </c>
      <c r="Q3195" s="13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7"/>
        <v>0</v>
      </c>
      <c r="P3196">
        <f t="shared" si="200"/>
        <v>0</v>
      </c>
      <c r="Q3196" s="13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7"/>
        <v>59</v>
      </c>
      <c r="P3197">
        <f t="shared" si="200"/>
        <v>53.08</v>
      </c>
      <c r="Q3197" s="13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7"/>
        <v>0</v>
      </c>
      <c r="P3198">
        <f t="shared" si="200"/>
        <v>300</v>
      </c>
      <c r="Q3198" s="13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7"/>
        <v>11</v>
      </c>
      <c r="P3199">
        <f t="shared" si="200"/>
        <v>286.25</v>
      </c>
      <c r="Q3199" s="13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7"/>
        <v>0</v>
      </c>
      <c r="P3200">
        <f t="shared" si="200"/>
        <v>36.67</v>
      </c>
      <c r="Q3200" s="13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7"/>
        <v>52</v>
      </c>
      <c r="P3201">
        <f t="shared" si="200"/>
        <v>49.21</v>
      </c>
      <c r="Q3201" s="13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1">ROUND(E3202/D3202*100,0)</f>
        <v>0</v>
      </c>
      <c r="P3202">
        <f t="shared" si="200"/>
        <v>1</v>
      </c>
      <c r="Q3202" s="13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1"/>
        <v>1</v>
      </c>
      <c r="P3203">
        <f t="shared" si="200"/>
        <v>12.5</v>
      </c>
      <c r="Q3203" s="13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1"/>
        <v>55</v>
      </c>
      <c r="P3204">
        <f t="shared" si="200"/>
        <v>109.04</v>
      </c>
      <c r="Q3204" s="13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1"/>
        <v>25</v>
      </c>
      <c r="P3205">
        <f t="shared" si="200"/>
        <v>41.67</v>
      </c>
      <c r="Q3205" s="13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1"/>
        <v>0</v>
      </c>
      <c r="P3206">
        <f t="shared" si="200"/>
        <v>0</v>
      </c>
      <c r="Q3206" s="13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1"/>
        <v>3</v>
      </c>
      <c r="P3207">
        <f t="shared" si="200"/>
        <v>22.75</v>
      </c>
      <c r="Q3207" s="13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1"/>
        <v>0</v>
      </c>
      <c r="P3208">
        <f t="shared" si="200"/>
        <v>0</v>
      </c>
      <c r="Q3208" s="13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1"/>
        <v>46</v>
      </c>
      <c r="P3209">
        <f t="shared" si="200"/>
        <v>70.83</v>
      </c>
      <c r="Q3209" s="13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1"/>
        <v>104</v>
      </c>
      <c r="P3210">
        <f t="shared" si="200"/>
        <v>63.11</v>
      </c>
      <c r="Q3210" s="13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1"/>
        <v>119</v>
      </c>
      <c r="P3211">
        <f t="shared" si="200"/>
        <v>50.16</v>
      </c>
      <c r="Q3211" s="13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1"/>
        <v>126</v>
      </c>
      <c r="P3212">
        <f t="shared" si="200"/>
        <v>62.88</v>
      </c>
      <c r="Q3212" s="13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1"/>
        <v>120</v>
      </c>
      <c r="P3213">
        <f t="shared" si="200"/>
        <v>85.53</v>
      </c>
      <c r="Q3213" s="13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1"/>
        <v>126</v>
      </c>
      <c r="P3214">
        <f t="shared" si="200"/>
        <v>53.72</v>
      </c>
      <c r="Q3214" s="13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1"/>
        <v>100</v>
      </c>
      <c r="P3215">
        <f t="shared" si="200"/>
        <v>127.81</v>
      </c>
      <c r="Q3215" s="13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1"/>
        <v>102</v>
      </c>
      <c r="P3216">
        <f t="shared" si="200"/>
        <v>106.57</v>
      </c>
      <c r="Q3216" s="13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1"/>
        <v>100</v>
      </c>
      <c r="P3217">
        <f t="shared" si="200"/>
        <v>262.11</v>
      </c>
      <c r="Q3217" s="13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1"/>
        <v>100</v>
      </c>
      <c r="P3218">
        <f t="shared" si="200"/>
        <v>57.17</v>
      </c>
      <c r="Q3218" s="13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1"/>
        <v>116</v>
      </c>
      <c r="P3219">
        <f t="shared" si="200"/>
        <v>50.2</v>
      </c>
      <c r="Q3219" s="13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1"/>
        <v>102</v>
      </c>
      <c r="P3220">
        <f t="shared" si="200"/>
        <v>66.59</v>
      </c>
      <c r="Q3220" s="13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1"/>
        <v>100</v>
      </c>
      <c r="P3221">
        <f t="shared" si="200"/>
        <v>168.25</v>
      </c>
      <c r="Q3221" s="13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1"/>
        <v>101</v>
      </c>
      <c r="P3222">
        <f t="shared" si="200"/>
        <v>256.37</v>
      </c>
      <c r="Q3222" s="13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1"/>
        <v>103</v>
      </c>
      <c r="P3223">
        <f t="shared" si="200"/>
        <v>36.61</v>
      </c>
      <c r="Q3223" s="13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1"/>
        <v>125</v>
      </c>
      <c r="P3224">
        <f t="shared" si="200"/>
        <v>37.14</v>
      </c>
      <c r="Q3224" s="13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1"/>
        <v>110</v>
      </c>
      <c r="P3225">
        <f t="shared" si="200"/>
        <v>45.88</v>
      </c>
      <c r="Q3225" s="13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1"/>
        <v>102</v>
      </c>
      <c r="P3226">
        <f t="shared" si="200"/>
        <v>141.71</v>
      </c>
      <c r="Q3226" s="13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1"/>
        <v>102</v>
      </c>
      <c r="P3227">
        <f t="shared" si="200"/>
        <v>52.49</v>
      </c>
      <c r="Q3227" s="13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1"/>
        <v>104</v>
      </c>
      <c r="P3228">
        <f t="shared" si="200"/>
        <v>59.52</v>
      </c>
      <c r="Q3228" s="13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1"/>
        <v>125</v>
      </c>
      <c r="P3229">
        <f t="shared" ref="P3229:P3292" si="204">IFERROR(ROUND(E3229/L3229,2),0)</f>
        <v>50</v>
      </c>
      <c r="Q3229" s="13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1"/>
        <v>102</v>
      </c>
      <c r="P3230">
        <f t="shared" si="204"/>
        <v>193.62</v>
      </c>
      <c r="Q3230" s="13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1"/>
        <v>108</v>
      </c>
      <c r="P3231">
        <f t="shared" si="204"/>
        <v>106.8</v>
      </c>
      <c r="Q3231" s="13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1"/>
        <v>110</v>
      </c>
      <c r="P3232">
        <f t="shared" si="204"/>
        <v>77.22</v>
      </c>
      <c r="Q3232" s="13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1"/>
        <v>161</v>
      </c>
      <c r="P3233">
        <f t="shared" si="204"/>
        <v>57.5</v>
      </c>
      <c r="Q3233" s="13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1"/>
        <v>131</v>
      </c>
      <c r="P3234">
        <f t="shared" si="204"/>
        <v>50.46</v>
      </c>
      <c r="Q3234" s="13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1"/>
        <v>119</v>
      </c>
      <c r="P3235">
        <f t="shared" si="204"/>
        <v>97.38</v>
      </c>
      <c r="Q3235" s="13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1"/>
        <v>100</v>
      </c>
      <c r="P3236">
        <f t="shared" si="204"/>
        <v>34.92</v>
      </c>
      <c r="Q3236" s="13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1"/>
        <v>103</v>
      </c>
      <c r="P3237">
        <f t="shared" si="204"/>
        <v>85.53</v>
      </c>
      <c r="Q3237" s="13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1"/>
        <v>101</v>
      </c>
      <c r="P3238">
        <f t="shared" si="204"/>
        <v>182.91</v>
      </c>
      <c r="Q3238" s="13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1"/>
        <v>101</v>
      </c>
      <c r="P3239">
        <f t="shared" si="204"/>
        <v>131.13999999999999</v>
      </c>
      <c r="Q3239" s="13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1"/>
        <v>112</v>
      </c>
      <c r="P3240">
        <f t="shared" si="204"/>
        <v>39.81</v>
      </c>
      <c r="Q3240" s="13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1"/>
        <v>106</v>
      </c>
      <c r="P3241">
        <f t="shared" si="204"/>
        <v>59.7</v>
      </c>
      <c r="Q3241" s="13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1"/>
        <v>101</v>
      </c>
      <c r="P3242">
        <f t="shared" si="204"/>
        <v>88.74</v>
      </c>
      <c r="Q3242" s="13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1"/>
        <v>115</v>
      </c>
      <c r="P3243">
        <f t="shared" si="204"/>
        <v>58.69</v>
      </c>
      <c r="Q3243" s="13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1"/>
        <v>127</v>
      </c>
      <c r="P3244">
        <f t="shared" si="204"/>
        <v>69.569999999999993</v>
      </c>
      <c r="Q3244" s="13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1"/>
        <v>103</v>
      </c>
      <c r="P3245">
        <f t="shared" si="204"/>
        <v>115.87</v>
      </c>
      <c r="Q3245" s="13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1"/>
        <v>103</v>
      </c>
      <c r="P3246">
        <f t="shared" si="204"/>
        <v>23.87</v>
      </c>
      <c r="Q3246" s="13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1"/>
        <v>104</v>
      </c>
      <c r="P3247">
        <f t="shared" si="204"/>
        <v>81.13</v>
      </c>
      <c r="Q3247" s="13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1"/>
        <v>111</v>
      </c>
      <c r="P3248">
        <f t="shared" si="204"/>
        <v>57.63</v>
      </c>
      <c r="Q3248" s="13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1"/>
        <v>106</v>
      </c>
      <c r="P3249">
        <f t="shared" si="204"/>
        <v>46.43</v>
      </c>
      <c r="Q3249" s="13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1"/>
        <v>101</v>
      </c>
      <c r="P3250">
        <f t="shared" si="204"/>
        <v>60.48</v>
      </c>
      <c r="Q3250" s="13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1"/>
        <v>105</v>
      </c>
      <c r="P3251">
        <f t="shared" si="204"/>
        <v>65.58</v>
      </c>
      <c r="Q3251" s="13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1"/>
        <v>102</v>
      </c>
      <c r="P3252">
        <f t="shared" si="204"/>
        <v>119.19</v>
      </c>
      <c r="Q3252" s="13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1"/>
        <v>111</v>
      </c>
      <c r="P3253">
        <f t="shared" si="204"/>
        <v>83.05</v>
      </c>
      <c r="Q3253" s="13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1"/>
        <v>128</v>
      </c>
      <c r="P3254">
        <f t="shared" si="204"/>
        <v>57.52</v>
      </c>
      <c r="Q3254" s="13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1"/>
        <v>102</v>
      </c>
      <c r="P3255">
        <f t="shared" si="204"/>
        <v>177.09</v>
      </c>
      <c r="Q3255" s="13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1"/>
        <v>101</v>
      </c>
      <c r="P3256">
        <f t="shared" si="204"/>
        <v>70.77</v>
      </c>
      <c r="Q3256" s="13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1"/>
        <v>175</v>
      </c>
      <c r="P3257">
        <f t="shared" si="204"/>
        <v>29.17</v>
      </c>
      <c r="Q3257" s="13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1"/>
        <v>128</v>
      </c>
      <c r="P3258">
        <f t="shared" si="204"/>
        <v>72.760000000000005</v>
      </c>
      <c r="Q3258" s="13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1"/>
        <v>106</v>
      </c>
      <c r="P3259">
        <f t="shared" si="204"/>
        <v>51.85</v>
      </c>
      <c r="Q3259" s="13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1"/>
        <v>105</v>
      </c>
      <c r="P3260">
        <f t="shared" si="204"/>
        <v>98.2</v>
      </c>
      <c r="Q3260" s="13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1"/>
        <v>106</v>
      </c>
      <c r="P3261">
        <f t="shared" si="204"/>
        <v>251.74</v>
      </c>
      <c r="Q3261" s="13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1"/>
        <v>109</v>
      </c>
      <c r="P3262">
        <f t="shared" si="204"/>
        <v>74.819999999999993</v>
      </c>
      <c r="Q3262" s="13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1"/>
        <v>100</v>
      </c>
      <c r="P3263">
        <f t="shared" si="204"/>
        <v>67.650000000000006</v>
      </c>
      <c r="Q3263" s="13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1"/>
        <v>103</v>
      </c>
      <c r="P3264">
        <f t="shared" si="204"/>
        <v>93.81</v>
      </c>
      <c r="Q3264" s="13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1"/>
        <v>112</v>
      </c>
      <c r="P3265">
        <f t="shared" si="204"/>
        <v>41.24</v>
      </c>
      <c r="Q3265" s="13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5">ROUND(E3266/D3266*100,0)</f>
        <v>103</v>
      </c>
      <c r="P3266">
        <f t="shared" si="204"/>
        <v>52.55</v>
      </c>
      <c r="Q3266" s="13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5"/>
        <v>164</v>
      </c>
      <c r="P3267">
        <f t="shared" si="204"/>
        <v>70.290000000000006</v>
      </c>
      <c r="Q3267" s="13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5"/>
        <v>131</v>
      </c>
      <c r="P3268">
        <f t="shared" si="204"/>
        <v>48.33</v>
      </c>
      <c r="Q3268" s="13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5"/>
        <v>102</v>
      </c>
      <c r="P3269">
        <f t="shared" si="204"/>
        <v>53.18</v>
      </c>
      <c r="Q3269" s="13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5"/>
        <v>128</v>
      </c>
      <c r="P3270">
        <f t="shared" si="204"/>
        <v>60.95</v>
      </c>
      <c r="Q3270" s="13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5"/>
        <v>102</v>
      </c>
      <c r="P3271">
        <f t="shared" si="204"/>
        <v>116</v>
      </c>
      <c r="Q3271" s="13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5"/>
        <v>102</v>
      </c>
      <c r="P3272">
        <f t="shared" si="204"/>
        <v>61</v>
      </c>
      <c r="Q3272" s="13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5"/>
        <v>130</v>
      </c>
      <c r="P3273">
        <f t="shared" si="204"/>
        <v>38.24</v>
      </c>
      <c r="Q3273" s="13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5"/>
        <v>154</v>
      </c>
      <c r="P3274">
        <f t="shared" si="204"/>
        <v>106.5</v>
      </c>
      <c r="Q3274" s="13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5"/>
        <v>107</v>
      </c>
      <c r="P3275">
        <f t="shared" si="204"/>
        <v>204.57</v>
      </c>
      <c r="Q3275" s="13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5"/>
        <v>101</v>
      </c>
      <c r="P3276">
        <f t="shared" si="204"/>
        <v>54.91</v>
      </c>
      <c r="Q3276" s="13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5"/>
        <v>100</v>
      </c>
      <c r="P3277">
        <f t="shared" si="204"/>
        <v>150.41999999999999</v>
      </c>
      <c r="Q3277" s="13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5"/>
        <v>117</v>
      </c>
      <c r="P3278">
        <f t="shared" si="204"/>
        <v>52.58</v>
      </c>
      <c r="Q3278" s="13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5"/>
        <v>109</v>
      </c>
      <c r="P3279">
        <f t="shared" si="204"/>
        <v>54.3</v>
      </c>
      <c r="Q3279" s="13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5"/>
        <v>103</v>
      </c>
      <c r="P3280">
        <f t="shared" si="204"/>
        <v>76.03</v>
      </c>
      <c r="Q3280" s="13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5"/>
        <v>114</v>
      </c>
      <c r="P3281">
        <f t="shared" si="204"/>
        <v>105.21</v>
      </c>
      <c r="Q3281" s="13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5"/>
        <v>103</v>
      </c>
      <c r="P3282">
        <f t="shared" si="204"/>
        <v>68.67</v>
      </c>
      <c r="Q3282" s="13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5"/>
        <v>122</v>
      </c>
      <c r="P3283">
        <f t="shared" si="204"/>
        <v>129.36000000000001</v>
      </c>
      <c r="Q3283" s="13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5"/>
        <v>103</v>
      </c>
      <c r="P3284">
        <f t="shared" si="204"/>
        <v>134.26</v>
      </c>
      <c r="Q3284" s="13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5"/>
        <v>105</v>
      </c>
      <c r="P3285">
        <f t="shared" si="204"/>
        <v>17.829999999999998</v>
      </c>
      <c r="Q3285" s="13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5"/>
        <v>102</v>
      </c>
      <c r="P3286">
        <f t="shared" si="204"/>
        <v>203.2</v>
      </c>
      <c r="Q3286" s="13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5"/>
        <v>112</v>
      </c>
      <c r="P3287">
        <f t="shared" si="204"/>
        <v>69.19</v>
      </c>
      <c r="Q3287" s="13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5"/>
        <v>102</v>
      </c>
      <c r="P3288">
        <f t="shared" si="204"/>
        <v>125.12</v>
      </c>
      <c r="Q3288" s="13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5"/>
        <v>100</v>
      </c>
      <c r="P3289">
        <f t="shared" si="204"/>
        <v>73.53</v>
      </c>
      <c r="Q3289" s="13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5"/>
        <v>100</v>
      </c>
      <c r="P3290">
        <f t="shared" si="204"/>
        <v>48.44</v>
      </c>
      <c r="Q3290" s="13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5"/>
        <v>133</v>
      </c>
      <c r="P3291">
        <f t="shared" si="204"/>
        <v>26.61</v>
      </c>
      <c r="Q3291" s="13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5"/>
        <v>121</v>
      </c>
      <c r="P3292">
        <f t="shared" si="204"/>
        <v>33.67</v>
      </c>
      <c r="Q3292" s="13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5"/>
        <v>114</v>
      </c>
      <c r="P3293">
        <f t="shared" ref="P3293:P3356" si="208">IFERROR(ROUND(E3293/L3293,2),0)</f>
        <v>40.71</v>
      </c>
      <c r="Q3293" s="13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5"/>
        <v>286</v>
      </c>
      <c r="P3294">
        <f t="shared" si="208"/>
        <v>19.27</v>
      </c>
      <c r="Q3294" s="13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5"/>
        <v>170</v>
      </c>
      <c r="P3295">
        <f t="shared" si="208"/>
        <v>84.29</v>
      </c>
      <c r="Q3295" s="13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5"/>
        <v>118</v>
      </c>
      <c r="P3296">
        <f t="shared" si="208"/>
        <v>29.58</v>
      </c>
      <c r="Q3296" s="13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5"/>
        <v>103</v>
      </c>
      <c r="P3297">
        <f t="shared" si="208"/>
        <v>26.67</v>
      </c>
      <c r="Q3297" s="13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5"/>
        <v>144</v>
      </c>
      <c r="P3298">
        <f t="shared" si="208"/>
        <v>45.98</v>
      </c>
      <c r="Q3298" s="13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5"/>
        <v>100</v>
      </c>
      <c r="P3299">
        <f t="shared" si="208"/>
        <v>125.09</v>
      </c>
      <c r="Q3299" s="13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5"/>
        <v>102</v>
      </c>
      <c r="P3300">
        <f t="shared" si="208"/>
        <v>141.29</v>
      </c>
      <c r="Q3300" s="13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5"/>
        <v>116</v>
      </c>
      <c r="P3301">
        <f t="shared" si="208"/>
        <v>55.33</v>
      </c>
      <c r="Q3301" s="13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5"/>
        <v>136</v>
      </c>
      <c r="P3302">
        <f t="shared" si="208"/>
        <v>46.42</v>
      </c>
      <c r="Q3302" s="13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5"/>
        <v>133</v>
      </c>
      <c r="P3303">
        <f t="shared" si="208"/>
        <v>57.2</v>
      </c>
      <c r="Q3303" s="13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5"/>
        <v>103</v>
      </c>
      <c r="P3304">
        <f t="shared" si="208"/>
        <v>173.7</v>
      </c>
      <c r="Q3304" s="13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5"/>
        <v>116</v>
      </c>
      <c r="P3305">
        <f t="shared" si="208"/>
        <v>59.6</v>
      </c>
      <c r="Q3305" s="13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5"/>
        <v>105</v>
      </c>
      <c r="P3306">
        <f t="shared" si="208"/>
        <v>89.59</v>
      </c>
      <c r="Q3306" s="13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5"/>
        <v>102</v>
      </c>
      <c r="P3307">
        <f t="shared" si="208"/>
        <v>204.05</v>
      </c>
      <c r="Q3307" s="13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5"/>
        <v>175</v>
      </c>
      <c r="P3308">
        <f t="shared" si="208"/>
        <v>48.7</v>
      </c>
      <c r="Q3308" s="13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5"/>
        <v>107</v>
      </c>
      <c r="P3309">
        <f t="shared" si="208"/>
        <v>53.34</v>
      </c>
      <c r="Q3309" s="13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5"/>
        <v>122</v>
      </c>
      <c r="P3310">
        <f t="shared" si="208"/>
        <v>75.09</v>
      </c>
      <c r="Q3310" s="13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5"/>
        <v>159</v>
      </c>
      <c r="P3311">
        <f t="shared" si="208"/>
        <v>18</v>
      </c>
      <c r="Q3311" s="13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5"/>
        <v>100</v>
      </c>
      <c r="P3312">
        <f t="shared" si="208"/>
        <v>209.84</v>
      </c>
      <c r="Q3312" s="13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5"/>
        <v>110</v>
      </c>
      <c r="P3313">
        <f t="shared" si="208"/>
        <v>61.02</v>
      </c>
      <c r="Q3313" s="13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5"/>
        <v>100</v>
      </c>
      <c r="P3314">
        <f t="shared" si="208"/>
        <v>61</v>
      </c>
      <c r="Q3314" s="13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5"/>
        <v>116</v>
      </c>
      <c r="P3315">
        <f t="shared" si="208"/>
        <v>80.03</v>
      </c>
      <c r="Q3315" s="13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5"/>
        <v>211</v>
      </c>
      <c r="P3316">
        <f t="shared" si="208"/>
        <v>29.07</v>
      </c>
      <c r="Q3316" s="13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5"/>
        <v>110</v>
      </c>
      <c r="P3317">
        <f t="shared" si="208"/>
        <v>49.44</v>
      </c>
      <c r="Q3317" s="13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5"/>
        <v>100</v>
      </c>
      <c r="P3318">
        <f t="shared" si="208"/>
        <v>93.98</v>
      </c>
      <c r="Q3318" s="13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5"/>
        <v>106</v>
      </c>
      <c r="P3319">
        <f t="shared" si="208"/>
        <v>61.94</v>
      </c>
      <c r="Q3319" s="13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5"/>
        <v>126</v>
      </c>
      <c r="P3320">
        <f t="shared" si="208"/>
        <v>78.5</v>
      </c>
      <c r="Q3320" s="13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5"/>
        <v>108</v>
      </c>
      <c r="P3321">
        <f t="shared" si="208"/>
        <v>33.75</v>
      </c>
      <c r="Q3321" s="13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5"/>
        <v>101</v>
      </c>
      <c r="P3322">
        <f t="shared" si="208"/>
        <v>66.45</v>
      </c>
      <c r="Q3322" s="13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5"/>
        <v>107</v>
      </c>
      <c r="P3323">
        <f t="shared" si="208"/>
        <v>35.799999999999997</v>
      </c>
      <c r="Q3323" s="13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5"/>
        <v>102</v>
      </c>
      <c r="P3324">
        <f t="shared" si="208"/>
        <v>145.65</v>
      </c>
      <c r="Q3324" s="13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5"/>
        <v>126</v>
      </c>
      <c r="P3325">
        <f t="shared" si="208"/>
        <v>25.69</v>
      </c>
      <c r="Q3325" s="13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5"/>
        <v>102</v>
      </c>
      <c r="P3326">
        <f t="shared" si="208"/>
        <v>152.5</v>
      </c>
      <c r="Q3326" s="13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5"/>
        <v>113</v>
      </c>
      <c r="P3327">
        <f t="shared" si="208"/>
        <v>30</v>
      </c>
      <c r="Q3327" s="13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5"/>
        <v>101</v>
      </c>
      <c r="P3328">
        <f t="shared" si="208"/>
        <v>142.28</v>
      </c>
      <c r="Q3328" s="13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5"/>
        <v>101</v>
      </c>
      <c r="P3329">
        <f t="shared" si="208"/>
        <v>24.55</v>
      </c>
      <c r="Q3329" s="13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9">ROUND(E3330/D3330*100,0)</f>
        <v>146</v>
      </c>
      <c r="P3330">
        <f t="shared" si="208"/>
        <v>292.77999999999997</v>
      </c>
      <c r="Q3330" s="13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9"/>
        <v>117</v>
      </c>
      <c r="P3331">
        <f t="shared" si="208"/>
        <v>44.92</v>
      </c>
      <c r="Q3331" s="13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9"/>
        <v>106</v>
      </c>
      <c r="P3332">
        <f t="shared" si="208"/>
        <v>23.1</v>
      </c>
      <c r="Q3332" s="13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9"/>
        <v>105</v>
      </c>
      <c r="P3333">
        <f t="shared" si="208"/>
        <v>80.400000000000006</v>
      </c>
      <c r="Q3333" s="13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9"/>
        <v>100</v>
      </c>
      <c r="P3334">
        <f t="shared" si="208"/>
        <v>72.290000000000006</v>
      </c>
      <c r="Q3334" s="13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9"/>
        <v>105</v>
      </c>
      <c r="P3335">
        <f t="shared" si="208"/>
        <v>32.97</v>
      </c>
      <c r="Q3335" s="13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9"/>
        <v>139</v>
      </c>
      <c r="P3336">
        <f t="shared" si="208"/>
        <v>116.65</v>
      </c>
      <c r="Q3336" s="13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9"/>
        <v>100</v>
      </c>
      <c r="P3337">
        <f t="shared" si="208"/>
        <v>79.62</v>
      </c>
      <c r="Q3337" s="13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9"/>
        <v>100</v>
      </c>
      <c r="P3338">
        <f t="shared" si="208"/>
        <v>27.78</v>
      </c>
      <c r="Q3338" s="13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9"/>
        <v>110</v>
      </c>
      <c r="P3339">
        <f t="shared" si="208"/>
        <v>81.03</v>
      </c>
      <c r="Q3339" s="13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9"/>
        <v>102</v>
      </c>
      <c r="P3340">
        <f t="shared" si="208"/>
        <v>136.85</v>
      </c>
      <c r="Q3340" s="13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9"/>
        <v>104</v>
      </c>
      <c r="P3341">
        <f t="shared" si="208"/>
        <v>177.62</v>
      </c>
      <c r="Q3341" s="13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9"/>
        <v>138</v>
      </c>
      <c r="P3342">
        <f t="shared" si="208"/>
        <v>109.08</v>
      </c>
      <c r="Q3342" s="13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9"/>
        <v>100</v>
      </c>
      <c r="P3343">
        <f t="shared" si="208"/>
        <v>119.64</v>
      </c>
      <c r="Q3343" s="13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9"/>
        <v>102</v>
      </c>
      <c r="P3344">
        <f t="shared" si="208"/>
        <v>78.209999999999994</v>
      </c>
      <c r="Q3344" s="13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9"/>
        <v>171</v>
      </c>
      <c r="P3345">
        <f t="shared" si="208"/>
        <v>52.17</v>
      </c>
      <c r="Q3345" s="13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9"/>
        <v>101</v>
      </c>
      <c r="P3346">
        <f t="shared" si="208"/>
        <v>114.13</v>
      </c>
      <c r="Q3346" s="13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9"/>
        <v>130</v>
      </c>
      <c r="P3347">
        <f t="shared" si="208"/>
        <v>50</v>
      </c>
      <c r="Q3347" s="13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9"/>
        <v>110</v>
      </c>
      <c r="P3348">
        <f t="shared" si="208"/>
        <v>91.67</v>
      </c>
      <c r="Q3348" s="13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9"/>
        <v>119</v>
      </c>
      <c r="P3349">
        <f t="shared" si="208"/>
        <v>108.59</v>
      </c>
      <c r="Q3349" s="13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9"/>
        <v>100</v>
      </c>
      <c r="P3350">
        <f t="shared" si="208"/>
        <v>69.819999999999993</v>
      </c>
      <c r="Q3350" s="13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9"/>
        <v>153</v>
      </c>
      <c r="P3351">
        <f t="shared" si="208"/>
        <v>109.57</v>
      </c>
      <c r="Q3351" s="13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9"/>
        <v>104</v>
      </c>
      <c r="P3352">
        <f t="shared" si="208"/>
        <v>71.67</v>
      </c>
      <c r="Q3352" s="13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9"/>
        <v>101</v>
      </c>
      <c r="P3353">
        <f t="shared" si="208"/>
        <v>93.61</v>
      </c>
      <c r="Q3353" s="13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9"/>
        <v>108</v>
      </c>
      <c r="P3354">
        <f t="shared" si="208"/>
        <v>76.8</v>
      </c>
      <c r="Q3354" s="13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9"/>
        <v>315</v>
      </c>
      <c r="P3355">
        <f t="shared" si="208"/>
        <v>35.799999999999997</v>
      </c>
      <c r="Q3355" s="13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9"/>
        <v>102</v>
      </c>
      <c r="P3356">
        <f t="shared" si="208"/>
        <v>55.6</v>
      </c>
      <c r="Q3356" s="13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9"/>
        <v>126</v>
      </c>
      <c r="P3357">
        <f t="shared" ref="P3357:P3420" si="212">IFERROR(ROUND(E3357/L3357,2),0)</f>
        <v>147.33000000000001</v>
      </c>
      <c r="Q3357" s="13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9"/>
        <v>101</v>
      </c>
      <c r="P3358">
        <f t="shared" si="212"/>
        <v>56.33</v>
      </c>
      <c r="Q3358" s="13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9"/>
        <v>101</v>
      </c>
      <c r="P3359">
        <f t="shared" si="212"/>
        <v>96.19</v>
      </c>
      <c r="Q3359" s="13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9"/>
        <v>103</v>
      </c>
      <c r="P3360">
        <f t="shared" si="212"/>
        <v>63.57</v>
      </c>
      <c r="Q3360" s="13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9"/>
        <v>106</v>
      </c>
      <c r="P3361">
        <f t="shared" si="212"/>
        <v>184.78</v>
      </c>
      <c r="Q3361" s="13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9"/>
        <v>101</v>
      </c>
      <c r="P3362">
        <f t="shared" si="212"/>
        <v>126.72</v>
      </c>
      <c r="Q3362" s="13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9"/>
        <v>113</v>
      </c>
      <c r="P3363">
        <f t="shared" si="212"/>
        <v>83.43</v>
      </c>
      <c r="Q3363" s="13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9"/>
        <v>218</v>
      </c>
      <c r="P3364">
        <f t="shared" si="212"/>
        <v>54.5</v>
      </c>
      <c r="Q3364" s="13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9"/>
        <v>101</v>
      </c>
      <c r="P3365">
        <f t="shared" si="212"/>
        <v>302.31</v>
      </c>
      <c r="Q3365" s="13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9"/>
        <v>106</v>
      </c>
      <c r="P3366">
        <f t="shared" si="212"/>
        <v>44.14</v>
      </c>
      <c r="Q3366" s="13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9"/>
        <v>104</v>
      </c>
      <c r="P3367">
        <f t="shared" si="212"/>
        <v>866.67</v>
      </c>
      <c r="Q3367" s="13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9"/>
        <v>221</v>
      </c>
      <c r="P3368">
        <f t="shared" si="212"/>
        <v>61.39</v>
      </c>
      <c r="Q3368" s="13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9"/>
        <v>119</v>
      </c>
      <c r="P3369">
        <f t="shared" si="212"/>
        <v>29.67</v>
      </c>
      <c r="Q3369" s="13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9"/>
        <v>105</v>
      </c>
      <c r="P3370">
        <f t="shared" si="212"/>
        <v>45.48</v>
      </c>
      <c r="Q3370" s="13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9"/>
        <v>104</v>
      </c>
      <c r="P3371">
        <f t="shared" si="212"/>
        <v>96.2</v>
      </c>
      <c r="Q3371" s="13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9"/>
        <v>118</v>
      </c>
      <c r="P3372">
        <f t="shared" si="212"/>
        <v>67.92</v>
      </c>
      <c r="Q3372" s="13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9"/>
        <v>139</v>
      </c>
      <c r="P3373">
        <f t="shared" si="212"/>
        <v>30.78</v>
      </c>
      <c r="Q3373" s="13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9"/>
        <v>104</v>
      </c>
      <c r="P3374">
        <f t="shared" si="212"/>
        <v>38.33</v>
      </c>
      <c r="Q3374" s="13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9"/>
        <v>100</v>
      </c>
      <c r="P3375">
        <f t="shared" si="212"/>
        <v>66.83</v>
      </c>
      <c r="Q3375" s="13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9"/>
        <v>107</v>
      </c>
      <c r="P3376">
        <f t="shared" si="212"/>
        <v>71.73</v>
      </c>
      <c r="Q3376" s="13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9"/>
        <v>100</v>
      </c>
      <c r="P3377">
        <f t="shared" si="212"/>
        <v>176.47</v>
      </c>
      <c r="Q3377" s="13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9"/>
        <v>100</v>
      </c>
      <c r="P3378">
        <f t="shared" si="212"/>
        <v>421.11</v>
      </c>
      <c r="Q3378" s="13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9"/>
        <v>101</v>
      </c>
      <c r="P3379">
        <f t="shared" si="212"/>
        <v>104.99</v>
      </c>
      <c r="Q3379" s="13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9"/>
        <v>108</v>
      </c>
      <c r="P3380">
        <f t="shared" si="212"/>
        <v>28.19</v>
      </c>
      <c r="Q3380" s="13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9"/>
        <v>104</v>
      </c>
      <c r="P3381">
        <f t="shared" si="212"/>
        <v>54.55</v>
      </c>
      <c r="Q3381" s="13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9"/>
        <v>104</v>
      </c>
      <c r="P3382">
        <f t="shared" si="212"/>
        <v>111.89</v>
      </c>
      <c r="Q3382" s="13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9"/>
        <v>102</v>
      </c>
      <c r="P3383">
        <f t="shared" si="212"/>
        <v>85.21</v>
      </c>
      <c r="Q3383" s="13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9"/>
        <v>101</v>
      </c>
      <c r="P3384">
        <f t="shared" si="212"/>
        <v>76.650000000000006</v>
      </c>
      <c r="Q3384" s="13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9"/>
        <v>112</v>
      </c>
      <c r="P3385">
        <f t="shared" si="212"/>
        <v>65.17</v>
      </c>
      <c r="Q3385" s="13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9"/>
        <v>100</v>
      </c>
      <c r="P3386">
        <f t="shared" si="212"/>
        <v>93.76</v>
      </c>
      <c r="Q3386" s="13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9"/>
        <v>100</v>
      </c>
      <c r="P3387">
        <f t="shared" si="212"/>
        <v>133.33000000000001</v>
      </c>
      <c r="Q3387" s="13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9"/>
        <v>105</v>
      </c>
      <c r="P3388">
        <f t="shared" si="212"/>
        <v>51.22</v>
      </c>
      <c r="Q3388" s="13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9"/>
        <v>117</v>
      </c>
      <c r="P3389">
        <f t="shared" si="212"/>
        <v>100.17</v>
      </c>
      <c r="Q3389" s="13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9"/>
        <v>104</v>
      </c>
      <c r="P3390">
        <f t="shared" si="212"/>
        <v>34.6</v>
      </c>
      <c r="Q3390" s="13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9"/>
        <v>115</v>
      </c>
      <c r="P3391">
        <f t="shared" si="212"/>
        <v>184.68</v>
      </c>
      <c r="Q3391" s="13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9"/>
        <v>102</v>
      </c>
      <c r="P3392">
        <f t="shared" si="212"/>
        <v>69.819999999999993</v>
      </c>
      <c r="Q3392" s="13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9"/>
        <v>223</v>
      </c>
      <c r="P3393">
        <f t="shared" si="212"/>
        <v>61.94</v>
      </c>
      <c r="Q3393" s="13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3">ROUND(E3394/D3394*100,0)</f>
        <v>100</v>
      </c>
      <c r="P3394">
        <f t="shared" si="212"/>
        <v>41.67</v>
      </c>
      <c r="Q3394" s="13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3"/>
        <v>106</v>
      </c>
      <c r="P3395">
        <f t="shared" si="212"/>
        <v>36.07</v>
      </c>
      <c r="Q3395" s="13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3"/>
        <v>142</v>
      </c>
      <c r="P3396">
        <f t="shared" si="212"/>
        <v>29</v>
      </c>
      <c r="Q3396" s="13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3"/>
        <v>184</v>
      </c>
      <c r="P3397">
        <f t="shared" si="212"/>
        <v>24.21</v>
      </c>
      <c r="Q3397" s="13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3"/>
        <v>104</v>
      </c>
      <c r="P3398">
        <f t="shared" si="212"/>
        <v>55.89</v>
      </c>
      <c r="Q3398" s="13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3"/>
        <v>112</v>
      </c>
      <c r="P3399">
        <f t="shared" si="212"/>
        <v>11.67</v>
      </c>
      <c r="Q3399" s="13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3"/>
        <v>111</v>
      </c>
      <c r="P3400">
        <f t="shared" si="212"/>
        <v>68.349999999999994</v>
      </c>
      <c r="Q3400" s="13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3"/>
        <v>104</v>
      </c>
      <c r="P3401">
        <f t="shared" si="212"/>
        <v>27.07</v>
      </c>
      <c r="Q3401" s="13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3"/>
        <v>100</v>
      </c>
      <c r="P3402">
        <f t="shared" si="212"/>
        <v>118.13</v>
      </c>
      <c r="Q3402" s="13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3"/>
        <v>102</v>
      </c>
      <c r="P3403">
        <f t="shared" si="212"/>
        <v>44.76</v>
      </c>
      <c r="Q3403" s="13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3"/>
        <v>110</v>
      </c>
      <c r="P3404">
        <f t="shared" si="212"/>
        <v>99.79</v>
      </c>
      <c r="Q3404" s="13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3"/>
        <v>100</v>
      </c>
      <c r="P3405">
        <f t="shared" si="212"/>
        <v>117.65</v>
      </c>
      <c r="Q3405" s="13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3"/>
        <v>122</v>
      </c>
      <c r="P3406">
        <f t="shared" si="212"/>
        <v>203.33</v>
      </c>
      <c r="Q3406" s="13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3"/>
        <v>138</v>
      </c>
      <c r="P3407">
        <f t="shared" si="212"/>
        <v>28.32</v>
      </c>
      <c r="Q3407" s="13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3"/>
        <v>100</v>
      </c>
      <c r="P3408">
        <f t="shared" si="212"/>
        <v>110.23</v>
      </c>
      <c r="Q3408" s="13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3"/>
        <v>107</v>
      </c>
      <c r="P3409">
        <f t="shared" si="212"/>
        <v>31.97</v>
      </c>
      <c r="Q3409" s="13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3"/>
        <v>211</v>
      </c>
      <c r="P3410">
        <f t="shared" si="212"/>
        <v>58.61</v>
      </c>
      <c r="Q3410" s="13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3"/>
        <v>124</v>
      </c>
      <c r="P3411">
        <f t="shared" si="212"/>
        <v>29.43</v>
      </c>
      <c r="Q3411" s="13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3"/>
        <v>109</v>
      </c>
      <c r="P3412">
        <f t="shared" si="212"/>
        <v>81.38</v>
      </c>
      <c r="Q3412" s="13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3"/>
        <v>104</v>
      </c>
      <c r="P3413">
        <f t="shared" si="212"/>
        <v>199.17</v>
      </c>
      <c r="Q3413" s="13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3"/>
        <v>100</v>
      </c>
      <c r="P3414">
        <f t="shared" si="212"/>
        <v>115.38</v>
      </c>
      <c r="Q3414" s="13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3"/>
        <v>130</v>
      </c>
      <c r="P3415">
        <f t="shared" si="212"/>
        <v>46.43</v>
      </c>
      <c r="Q3415" s="13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3"/>
        <v>104</v>
      </c>
      <c r="P3416">
        <f t="shared" si="212"/>
        <v>70.569999999999993</v>
      </c>
      <c r="Q3416" s="13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3"/>
        <v>100</v>
      </c>
      <c r="P3417">
        <f t="shared" si="212"/>
        <v>22.22</v>
      </c>
      <c r="Q3417" s="13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3"/>
        <v>120</v>
      </c>
      <c r="P3418">
        <f t="shared" si="212"/>
        <v>159.47</v>
      </c>
      <c r="Q3418" s="13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3"/>
        <v>100</v>
      </c>
      <c r="P3419">
        <f t="shared" si="212"/>
        <v>37.78</v>
      </c>
      <c r="Q3419" s="13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3"/>
        <v>101</v>
      </c>
      <c r="P3420">
        <f t="shared" si="212"/>
        <v>72.05</v>
      </c>
      <c r="Q3420" s="13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3"/>
        <v>107</v>
      </c>
      <c r="P3421">
        <f t="shared" ref="P3421:P3484" si="216">IFERROR(ROUND(E3421/L3421,2),0)</f>
        <v>63.7</v>
      </c>
      <c r="Q3421" s="13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3"/>
        <v>138</v>
      </c>
      <c r="P3422">
        <f t="shared" si="216"/>
        <v>28.41</v>
      </c>
      <c r="Q3422" s="13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3"/>
        <v>101</v>
      </c>
      <c r="P3423">
        <f t="shared" si="216"/>
        <v>103.21</v>
      </c>
      <c r="Q3423" s="13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3"/>
        <v>109</v>
      </c>
      <c r="P3424">
        <f t="shared" si="216"/>
        <v>71.150000000000006</v>
      </c>
      <c r="Q3424" s="13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3"/>
        <v>140</v>
      </c>
      <c r="P3425">
        <f t="shared" si="216"/>
        <v>35</v>
      </c>
      <c r="Q3425" s="13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3"/>
        <v>104</v>
      </c>
      <c r="P3426">
        <f t="shared" si="216"/>
        <v>81.78</v>
      </c>
      <c r="Q3426" s="13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3"/>
        <v>103</v>
      </c>
      <c r="P3427">
        <f t="shared" si="216"/>
        <v>297.02999999999997</v>
      </c>
      <c r="Q3427" s="13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3"/>
        <v>108</v>
      </c>
      <c r="P3428">
        <f t="shared" si="216"/>
        <v>46.61</v>
      </c>
      <c r="Q3428" s="13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3"/>
        <v>100</v>
      </c>
      <c r="P3429">
        <f t="shared" si="216"/>
        <v>51.72</v>
      </c>
      <c r="Q3429" s="13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3"/>
        <v>103</v>
      </c>
      <c r="P3430">
        <f t="shared" si="216"/>
        <v>40.29</v>
      </c>
      <c r="Q3430" s="13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3"/>
        <v>130</v>
      </c>
      <c r="P3431">
        <f t="shared" si="216"/>
        <v>16.25</v>
      </c>
      <c r="Q3431" s="13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3"/>
        <v>109</v>
      </c>
      <c r="P3432">
        <f t="shared" si="216"/>
        <v>30.15</v>
      </c>
      <c r="Q3432" s="13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3"/>
        <v>100</v>
      </c>
      <c r="P3433">
        <f t="shared" si="216"/>
        <v>95.24</v>
      </c>
      <c r="Q3433" s="13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3"/>
        <v>110</v>
      </c>
      <c r="P3434">
        <f t="shared" si="216"/>
        <v>52.21</v>
      </c>
      <c r="Q3434" s="13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3"/>
        <v>100</v>
      </c>
      <c r="P3435">
        <f t="shared" si="216"/>
        <v>134.15</v>
      </c>
      <c r="Q3435" s="13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3"/>
        <v>106</v>
      </c>
      <c r="P3436">
        <f t="shared" si="216"/>
        <v>62.83</v>
      </c>
      <c r="Q3436" s="13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3"/>
        <v>112</v>
      </c>
      <c r="P3437">
        <f t="shared" si="216"/>
        <v>58.95</v>
      </c>
      <c r="Q3437" s="13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3"/>
        <v>106</v>
      </c>
      <c r="P3438">
        <f t="shared" si="216"/>
        <v>143.11000000000001</v>
      </c>
      <c r="Q3438" s="13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3"/>
        <v>101</v>
      </c>
      <c r="P3439">
        <f t="shared" si="216"/>
        <v>84.17</v>
      </c>
      <c r="Q3439" s="13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3"/>
        <v>104</v>
      </c>
      <c r="P3440">
        <f t="shared" si="216"/>
        <v>186.07</v>
      </c>
      <c r="Q3440" s="13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3"/>
        <v>135</v>
      </c>
      <c r="P3441">
        <f t="shared" si="216"/>
        <v>89.79</v>
      </c>
      <c r="Q3441" s="13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3"/>
        <v>105</v>
      </c>
      <c r="P3442">
        <f t="shared" si="216"/>
        <v>64.16</v>
      </c>
      <c r="Q3442" s="13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3"/>
        <v>103</v>
      </c>
      <c r="P3443">
        <f t="shared" si="216"/>
        <v>59.65</v>
      </c>
      <c r="Q3443" s="13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3"/>
        <v>100</v>
      </c>
      <c r="P3444">
        <f t="shared" si="216"/>
        <v>31.25</v>
      </c>
      <c r="Q3444" s="13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3"/>
        <v>186</v>
      </c>
      <c r="P3445">
        <f t="shared" si="216"/>
        <v>41.22</v>
      </c>
      <c r="Q3445" s="13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3"/>
        <v>289</v>
      </c>
      <c r="P3446">
        <f t="shared" si="216"/>
        <v>43.35</v>
      </c>
      <c r="Q3446" s="13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3"/>
        <v>100</v>
      </c>
      <c r="P3447">
        <f t="shared" si="216"/>
        <v>64.52</v>
      </c>
      <c r="Q3447" s="13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3"/>
        <v>108</v>
      </c>
      <c r="P3448">
        <f t="shared" si="216"/>
        <v>43.28</v>
      </c>
      <c r="Q3448" s="13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3"/>
        <v>108</v>
      </c>
      <c r="P3449">
        <f t="shared" si="216"/>
        <v>77</v>
      </c>
      <c r="Q3449" s="13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3"/>
        <v>110</v>
      </c>
      <c r="P3450">
        <f t="shared" si="216"/>
        <v>51.22</v>
      </c>
      <c r="Q3450" s="13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3"/>
        <v>171</v>
      </c>
      <c r="P3451">
        <f t="shared" si="216"/>
        <v>68.25</v>
      </c>
      <c r="Q3451" s="13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3"/>
        <v>152</v>
      </c>
      <c r="P3452">
        <f t="shared" si="216"/>
        <v>19.489999999999998</v>
      </c>
      <c r="Q3452" s="13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3"/>
        <v>101</v>
      </c>
      <c r="P3453">
        <f t="shared" si="216"/>
        <v>41.13</v>
      </c>
      <c r="Q3453" s="13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3"/>
        <v>153</v>
      </c>
      <c r="P3454">
        <f t="shared" si="216"/>
        <v>41.41</v>
      </c>
      <c r="Q3454" s="13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3"/>
        <v>128</v>
      </c>
      <c r="P3455">
        <f t="shared" si="216"/>
        <v>27.5</v>
      </c>
      <c r="Q3455" s="13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3"/>
        <v>101</v>
      </c>
      <c r="P3456">
        <f t="shared" si="216"/>
        <v>33.57</v>
      </c>
      <c r="Q3456" s="13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3"/>
        <v>101</v>
      </c>
      <c r="P3457">
        <f t="shared" si="216"/>
        <v>145.87</v>
      </c>
      <c r="Q3457" s="13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7">ROUND(E3458/D3458*100,0)</f>
        <v>191</v>
      </c>
      <c r="P3458">
        <f t="shared" si="216"/>
        <v>358.69</v>
      </c>
      <c r="Q3458" s="13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7"/>
        <v>140</v>
      </c>
      <c r="P3459">
        <f t="shared" si="216"/>
        <v>50.98</v>
      </c>
      <c r="Q3459" s="13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7"/>
        <v>124</v>
      </c>
      <c r="P3460">
        <f t="shared" si="216"/>
        <v>45.04</v>
      </c>
      <c r="Q3460" s="13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7"/>
        <v>126</v>
      </c>
      <c r="P3461">
        <f t="shared" si="216"/>
        <v>17.53</v>
      </c>
      <c r="Q3461" s="13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7"/>
        <v>190</v>
      </c>
      <c r="P3462">
        <f t="shared" si="216"/>
        <v>50</v>
      </c>
      <c r="Q3462" s="13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7"/>
        <v>139</v>
      </c>
      <c r="P3463">
        <f t="shared" si="216"/>
        <v>57.92</v>
      </c>
      <c r="Q3463" s="13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7"/>
        <v>202</v>
      </c>
      <c r="P3464">
        <f t="shared" si="216"/>
        <v>29.71</v>
      </c>
      <c r="Q3464" s="13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7"/>
        <v>103</v>
      </c>
      <c r="P3465">
        <f t="shared" si="216"/>
        <v>90.68</v>
      </c>
      <c r="Q3465" s="13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7"/>
        <v>102</v>
      </c>
      <c r="P3466">
        <f t="shared" si="216"/>
        <v>55.01</v>
      </c>
      <c r="Q3466" s="13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7"/>
        <v>103</v>
      </c>
      <c r="P3467">
        <f t="shared" si="216"/>
        <v>57.22</v>
      </c>
      <c r="Q3467" s="13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7"/>
        <v>127</v>
      </c>
      <c r="P3468">
        <f t="shared" si="216"/>
        <v>72.95</v>
      </c>
      <c r="Q3468" s="13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7"/>
        <v>101</v>
      </c>
      <c r="P3469">
        <f t="shared" si="216"/>
        <v>64.47</v>
      </c>
      <c r="Q3469" s="13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7"/>
        <v>122</v>
      </c>
      <c r="P3470">
        <f t="shared" si="216"/>
        <v>716.35</v>
      </c>
      <c r="Q3470" s="13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7"/>
        <v>113</v>
      </c>
      <c r="P3471">
        <f t="shared" si="216"/>
        <v>50.4</v>
      </c>
      <c r="Q3471" s="13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7"/>
        <v>150</v>
      </c>
      <c r="P3472">
        <f t="shared" si="216"/>
        <v>41.67</v>
      </c>
      <c r="Q3472" s="13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7"/>
        <v>215</v>
      </c>
      <c r="P3473">
        <f t="shared" si="216"/>
        <v>35.770000000000003</v>
      </c>
      <c r="Q3473" s="13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7"/>
        <v>102</v>
      </c>
      <c r="P3474">
        <f t="shared" si="216"/>
        <v>88.74</v>
      </c>
      <c r="Q3474" s="13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7"/>
        <v>100</v>
      </c>
      <c r="P3475">
        <f t="shared" si="216"/>
        <v>148.47999999999999</v>
      </c>
      <c r="Q3475" s="13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7"/>
        <v>101</v>
      </c>
      <c r="P3476">
        <f t="shared" si="216"/>
        <v>51.79</v>
      </c>
      <c r="Q3476" s="13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7"/>
        <v>113</v>
      </c>
      <c r="P3477">
        <f t="shared" si="216"/>
        <v>20</v>
      </c>
      <c r="Q3477" s="13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7"/>
        <v>104</v>
      </c>
      <c r="P3478">
        <f t="shared" si="216"/>
        <v>52</v>
      </c>
      <c r="Q3478" s="13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7"/>
        <v>115</v>
      </c>
      <c r="P3479">
        <f t="shared" si="216"/>
        <v>53.23</v>
      </c>
      <c r="Q3479" s="13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7"/>
        <v>113</v>
      </c>
      <c r="P3480">
        <f t="shared" si="216"/>
        <v>39.6</v>
      </c>
      <c r="Q3480" s="13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7"/>
        <v>128</v>
      </c>
      <c r="P3481">
        <f t="shared" si="216"/>
        <v>34.25</v>
      </c>
      <c r="Q3481" s="13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7"/>
        <v>143</v>
      </c>
      <c r="P3482">
        <f t="shared" si="216"/>
        <v>164.62</v>
      </c>
      <c r="Q3482" s="13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7"/>
        <v>119</v>
      </c>
      <c r="P3483">
        <f t="shared" si="216"/>
        <v>125.05</v>
      </c>
      <c r="Q3483" s="13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7"/>
        <v>138</v>
      </c>
      <c r="P3484">
        <f t="shared" si="216"/>
        <v>51.88</v>
      </c>
      <c r="Q3484" s="13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7"/>
        <v>160</v>
      </c>
      <c r="P3485">
        <f t="shared" ref="P3485:P3548" si="220">IFERROR(ROUND(E3485/L3485,2),0)</f>
        <v>40.29</v>
      </c>
      <c r="Q3485" s="13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7"/>
        <v>114</v>
      </c>
      <c r="P3486">
        <f t="shared" si="220"/>
        <v>64.91</v>
      </c>
      <c r="Q3486" s="13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7"/>
        <v>101</v>
      </c>
      <c r="P3487">
        <f t="shared" si="220"/>
        <v>55.33</v>
      </c>
      <c r="Q3487" s="13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7"/>
        <v>155</v>
      </c>
      <c r="P3488">
        <f t="shared" si="220"/>
        <v>83.14</v>
      </c>
      <c r="Q3488" s="13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7"/>
        <v>128</v>
      </c>
      <c r="P3489">
        <f t="shared" si="220"/>
        <v>38.71</v>
      </c>
      <c r="Q3489" s="13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7"/>
        <v>121</v>
      </c>
      <c r="P3490">
        <f t="shared" si="220"/>
        <v>125.38</v>
      </c>
      <c r="Q3490" s="13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7"/>
        <v>113</v>
      </c>
      <c r="P3491">
        <f t="shared" si="220"/>
        <v>78.260000000000005</v>
      </c>
      <c r="Q3491" s="13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7"/>
        <v>128</v>
      </c>
      <c r="P3492">
        <f t="shared" si="220"/>
        <v>47.22</v>
      </c>
      <c r="Q3492" s="13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7"/>
        <v>158</v>
      </c>
      <c r="P3493">
        <f t="shared" si="220"/>
        <v>79.099999999999994</v>
      </c>
      <c r="Q3493" s="13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7"/>
        <v>105</v>
      </c>
      <c r="P3494">
        <f t="shared" si="220"/>
        <v>114.29</v>
      </c>
      <c r="Q3494" s="13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7"/>
        <v>100</v>
      </c>
      <c r="P3495">
        <f t="shared" si="220"/>
        <v>51.72</v>
      </c>
      <c r="Q3495" s="13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7"/>
        <v>100</v>
      </c>
      <c r="P3496">
        <f t="shared" si="220"/>
        <v>30.77</v>
      </c>
      <c r="Q3496" s="13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7"/>
        <v>107</v>
      </c>
      <c r="P3497">
        <f t="shared" si="220"/>
        <v>74.209999999999994</v>
      </c>
      <c r="Q3497" s="13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7"/>
        <v>124</v>
      </c>
      <c r="P3498">
        <f t="shared" si="220"/>
        <v>47.85</v>
      </c>
      <c r="Q3498" s="13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7"/>
        <v>109</v>
      </c>
      <c r="P3499">
        <f t="shared" si="220"/>
        <v>34.409999999999997</v>
      </c>
      <c r="Q3499" s="13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7"/>
        <v>102</v>
      </c>
      <c r="P3500">
        <f t="shared" si="220"/>
        <v>40.24</v>
      </c>
      <c r="Q3500" s="13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7"/>
        <v>106</v>
      </c>
      <c r="P3501">
        <f t="shared" si="220"/>
        <v>60.29</v>
      </c>
      <c r="Q3501" s="13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7"/>
        <v>106</v>
      </c>
      <c r="P3502">
        <f t="shared" si="220"/>
        <v>25.31</v>
      </c>
      <c r="Q3502" s="13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7"/>
        <v>101</v>
      </c>
      <c r="P3503">
        <f t="shared" si="220"/>
        <v>35.950000000000003</v>
      </c>
      <c r="Q3503" s="13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7"/>
        <v>105</v>
      </c>
      <c r="P3504">
        <f t="shared" si="220"/>
        <v>136</v>
      </c>
      <c r="Q3504" s="13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7"/>
        <v>108</v>
      </c>
      <c r="P3505">
        <f t="shared" si="220"/>
        <v>70.760000000000005</v>
      </c>
      <c r="Q3505" s="13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7"/>
        <v>100</v>
      </c>
      <c r="P3506">
        <f t="shared" si="220"/>
        <v>125</v>
      </c>
      <c r="Q3506" s="13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7"/>
        <v>104</v>
      </c>
      <c r="P3507">
        <f t="shared" si="220"/>
        <v>66.510000000000005</v>
      </c>
      <c r="Q3507" s="13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7"/>
        <v>102</v>
      </c>
      <c r="P3508">
        <f t="shared" si="220"/>
        <v>105</v>
      </c>
      <c r="Q3508" s="13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7"/>
        <v>104</v>
      </c>
      <c r="P3509">
        <f t="shared" si="220"/>
        <v>145</v>
      </c>
      <c r="Q3509" s="13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7"/>
        <v>180</v>
      </c>
      <c r="P3510">
        <f t="shared" si="220"/>
        <v>12</v>
      </c>
      <c r="Q3510" s="13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7"/>
        <v>106</v>
      </c>
      <c r="P3511">
        <f t="shared" si="220"/>
        <v>96.67</v>
      </c>
      <c r="Q3511" s="13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7"/>
        <v>101</v>
      </c>
      <c r="P3512">
        <f t="shared" si="220"/>
        <v>60.33</v>
      </c>
      <c r="Q3512" s="13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7"/>
        <v>101</v>
      </c>
      <c r="P3513">
        <f t="shared" si="220"/>
        <v>79.89</v>
      </c>
      <c r="Q3513" s="13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7"/>
        <v>100</v>
      </c>
      <c r="P3514">
        <f t="shared" si="220"/>
        <v>58.82</v>
      </c>
      <c r="Q3514" s="13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7"/>
        <v>118</v>
      </c>
      <c r="P3515">
        <f t="shared" si="220"/>
        <v>75.34</v>
      </c>
      <c r="Q3515" s="13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7"/>
        <v>110</v>
      </c>
      <c r="P3516">
        <f t="shared" si="220"/>
        <v>55</v>
      </c>
      <c r="Q3516" s="13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7"/>
        <v>103</v>
      </c>
      <c r="P3517">
        <f t="shared" si="220"/>
        <v>66.959999999999994</v>
      </c>
      <c r="Q3517" s="13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7"/>
        <v>100</v>
      </c>
      <c r="P3518">
        <f t="shared" si="220"/>
        <v>227.27</v>
      </c>
      <c r="Q3518" s="13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7"/>
        <v>100</v>
      </c>
      <c r="P3519">
        <f t="shared" si="220"/>
        <v>307.69</v>
      </c>
      <c r="Q3519" s="13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7"/>
        <v>110</v>
      </c>
      <c r="P3520">
        <f t="shared" si="220"/>
        <v>50.02</v>
      </c>
      <c r="Q3520" s="13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7"/>
        <v>101</v>
      </c>
      <c r="P3521">
        <f t="shared" si="220"/>
        <v>72.39</v>
      </c>
      <c r="Q3521" s="13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1">ROUND(E3522/D3522*100,0)</f>
        <v>101</v>
      </c>
      <c r="P3522">
        <f t="shared" si="220"/>
        <v>95.95</v>
      </c>
      <c r="Q3522" s="13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1"/>
        <v>169</v>
      </c>
      <c r="P3523">
        <f t="shared" si="220"/>
        <v>45.62</v>
      </c>
      <c r="Q3523" s="13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1"/>
        <v>100</v>
      </c>
      <c r="P3524">
        <f t="shared" si="220"/>
        <v>41.03</v>
      </c>
      <c r="Q3524" s="13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1"/>
        <v>114</v>
      </c>
      <c r="P3525">
        <f t="shared" si="220"/>
        <v>56.83</v>
      </c>
      <c r="Q3525" s="13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1"/>
        <v>102</v>
      </c>
      <c r="P3526">
        <f t="shared" si="220"/>
        <v>137.24</v>
      </c>
      <c r="Q3526" s="13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1"/>
        <v>106</v>
      </c>
      <c r="P3527">
        <f t="shared" si="220"/>
        <v>75.709999999999994</v>
      </c>
      <c r="Q3527" s="13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1"/>
        <v>102</v>
      </c>
      <c r="P3528">
        <f t="shared" si="220"/>
        <v>99</v>
      </c>
      <c r="Q3528" s="13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1"/>
        <v>117</v>
      </c>
      <c r="P3529">
        <f t="shared" si="220"/>
        <v>81.569999999999993</v>
      </c>
      <c r="Q3529" s="13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1"/>
        <v>101</v>
      </c>
      <c r="P3530">
        <f t="shared" si="220"/>
        <v>45.11</v>
      </c>
      <c r="Q3530" s="13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1"/>
        <v>132</v>
      </c>
      <c r="P3531">
        <f t="shared" si="220"/>
        <v>36.67</v>
      </c>
      <c r="Q3531" s="13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1"/>
        <v>100</v>
      </c>
      <c r="P3532">
        <f t="shared" si="220"/>
        <v>125</v>
      </c>
      <c r="Q3532" s="13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1"/>
        <v>128</v>
      </c>
      <c r="P3533">
        <f t="shared" si="220"/>
        <v>49.23</v>
      </c>
      <c r="Q3533" s="13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1"/>
        <v>119</v>
      </c>
      <c r="P3534">
        <f t="shared" si="220"/>
        <v>42.3</v>
      </c>
      <c r="Q3534" s="13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1"/>
        <v>126</v>
      </c>
      <c r="P3535">
        <f t="shared" si="220"/>
        <v>78.88</v>
      </c>
      <c r="Q3535" s="13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1"/>
        <v>156</v>
      </c>
      <c r="P3536">
        <f t="shared" si="220"/>
        <v>38.28</v>
      </c>
      <c r="Q3536" s="13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1"/>
        <v>103</v>
      </c>
      <c r="P3537">
        <f t="shared" si="220"/>
        <v>44.85</v>
      </c>
      <c r="Q3537" s="13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1"/>
        <v>153</v>
      </c>
      <c r="P3538">
        <f t="shared" si="220"/>
        <v>13.53</v>
      </c>
      <c r="Q3538" s="13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1"/>
        <v>180</v>
      </c>
      <c r="P3539">
        <f t="shared" si="220"/>
        <v>43.5</v>
      </c>
      <c r="Q3539" s="13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1"/>
        <v>128</v>
      </c>
      <c r="P3540">
        <f t="shared" si="220"/>
        <v>30.95</v>
      </c>
      <c r="Q3540" s="13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1"/>
        <v>120</v>
      </c>
      <c r="P3541">
        <f t="shared" si="220"/>
        <v>55.23</v>
      </c>
      <c r="Q3541" s="13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1"/>
        <v>123</v>
      </c>
      <c r="P3542">
        <f t="shared" si="220"/>
        <v>46.13</v>
      </c>
      <c r="Q3542" s="13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1"/>
        <v>105</v>
      </c>
      <c r="P3543">
        <f t="shared" si="220"/>
        <v>39.380000000000003</v>
      </c>
      <c r="Q3543" s="13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1"/>
        <v>102</v>
      </c>
      <c r="P3544">
        <f t="shared" si="220"/>
        <v>66.150000000000006</v>
      </c>
      <c r="Q3544" s="13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1"/>
        <v>105</v>
      </c>
      <c r="P3545">
        <f t="shared" si="220"/>
        <v>54.14</v>
      </c>
      <c r="Q3545" s="13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1"/>
        <v>100</v>
      </c>
      <c r="P3546">
        <f t="shared" si="220"/>
        <v>104.17</v>
      </c>
      <c r="Q3546" s="13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1"/>
        <v>100</v>
      </c>
      <c r="P3547">
        <f t="shared" si="220"/>
        <v>31.38</v>
      </c>
      <c r="Q3547" s="13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1"/>
        <v>102</v>
      </c>
      <c r="P3548">
        <f t="shared" si="220"/>
        <v>59.21</v>
      </c>
      <c r="Q3548" s="13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1"/>
        <v>114</v>
      </c>
      <c r="P3549">
        <f t="shared" ref="P3549:P3612" si="224">IFERROR(ROUND(E3549/L3549,2),0)</f>
        <v>119.18</v>
      </c>
      <c r="Q3549" s="13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1"/>
        <v>102</v>
      </c>
      <c r="P3550">
        <f t="shared" si="224"/>
        <v>164.62</v>
      </c>
      <c r="Q3550" s="13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1"/>
        <v>102</v>
      </c>
      <c r="P3551">
        <f t="shared" si="224"/>
        <v>24.29</v>
      </c>
      <c r="Q3551" s="13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1"/>
        <v>105</v>
      </c>
      <c r="P3552">
        <f t="shared" si="224"/>
        <v>40.94</v>
      </c>
      <c r="Q3552" s="13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1"/>
        <v>102</v>
      </c>
      <c r="P3553">
        <f t="shared" si="224"/>
        <v>61.1</v>
      </c>
      <c r="Q3553" s="13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1"/>
        <v>100</v>
      </c>
      <c r="P3554">
        <f t="shared" si="224"/>
        <v>38.65</v>
      </c>
      <c r="Q3554" s="13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1"/>
        <v>106</v>
      </c>
      <c r="P3555">
        <f t="shared" si="224"/>
        <v>56.2</v>
      </c>
      <c r="Q3555" s="13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1"/>
        <v>113</v>
      </c>
      <c r="P3556">
        <f t="shared" si="224"/>
        <v>107</v>
      </c>
      <c r="Q3556" s="13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1"/>
        <v>100</v>
      </c>
      <c r="P3557">
        <f t="shared" si="224"/>
        <v>171.43</v>
      </c>
      <c r="Q3557" s="13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1"/>
        <v>100</v>
      </c>
      <c r="P3558">
        <f t="shared" si="224"/>
        <v>110.5</v>
      </c>
      <c r="Q3558" s="13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1"/>
        <v>100</v>
      </c>
      <c r="P3559">
        <f t="shared" si="224"/>
        <v>179.28</v>
      </c>
      <c r="Q3559" s="13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1"/>
        <v>144</v>
      </c>
      <c r="P3560">
        <f t="shared" si="224"/>
        <v>22.91</v>
      </c>
      <c r="Q3560" s="13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1"/>
        <v>104</v>
      </c>
      <c r="P3561">
        <f t="shared" si="224"/>
        <v>43.13</v>
      </c>
      <c r="Q3561" s="13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1"/>
        <v>108</v>
      </c>
      <c r="P3562">
        <f t="shared" si="224"/>
        <v>46.89</v>
      </c>
      <c r="Q3562" s="13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1"/>
        <v>102</v>
      </c>
      <c r="P3563">
        <f t="shared" si="224"/>
        <v>47.41</v>
      </c>
      <c r="Q3563" s="13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1"/>
        <v>149</v>
      </c>
      <c r="P3564">
        <f t="shared" si="224"/>
        <v>15.13</v>
      </c>
      <c r="Q3564" s="13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1"/>
        <v>105</v>
      </c>
      <c r="P3565">
        <f t="shared" si="224"/>
        <v>21.1</v>
      </c>
      <c r="Q3565" s="13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1"/>
        <v>101</v>
      </c>
      <c r="P3566">
        <f t="shared" si="224"/>
        <v>59.12</v>
      </c>
      <c r="Q3566" s="13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1"/>
        <v>131</v>
      </c>
      <c r="P3567">
        <f t="shared" si="224"/>
        <v>97.92</v>
      </c>
      <c r="Q3567" s="13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1"/>
        <v>105</v>
      </c>
      <c r="P3568">
        <f t="shared" si="224"/>
        <v>55.13</v>
      </c>
      <c r="Q3568" s="13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1"/>
        <v>109</v>
      </c>
      <c r="P3569">
        <f t="shared" si="224"/>
        <v>26.54</v>
      </c>
      <c r="Q3569" s="13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1"/>
        <v>111</v>
      </c>
      <c r="P3570">
        <f t="shared" si="224"/>
        <v>58.42</v>
      </c>
      <c r="Q3570" s="13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1"/>
        <v>100</v>
      </c>
      <c r="P3571">
        <f t="shared" si="224"/>
        <v>122.54</v>
      </c>
      <c r="Q3571" s="13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1"/>
        <v>114</v>
      </c>
      <c r="P3572">
        <f t="shared" si="224"/>
        <v>87.96</v>
      </c>
      <c r="Q3572" s="13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1"/>
        <v>122</v>
      </c>
      <c r="P3573">
        <f t="shared" si="224"/>
        <v>73.239999999999995</v>
      </c>
      <c r="Q3573" s="13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1"/>
        <v>100</v>
      </c>
      <c r="P3574">
        <f t="shared" si="224"/>
        <v>55.56</v>
      </c>
      <c r="Q3574" s="13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1"/>
        <v>103</v>
      </c>
      <c r="P3575">
        <f t="shared" si="224"/>
        <v>39.54</v>
      </c>
      <c r="Q3575" s="13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1"/>
        <v>106</v>
      </c>
      <c r="P3576">
        <f t="shared" si="224"/>
        <v>136.78</v>
      </c>
      <c r="Q3576" s="13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1"/>
        <v>101</v>
      </c>
      <c r="P3577">
        <f t="shared" si="224"/>
        <v>99.34</v>
      </c>
      <c r="Q3577" s="13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1"/>
        <v>100</v>
      </c>
      <c r="P3578">
        <f t="shared" si="224"/>
        <v>20</v>
      </c>
      <c r="Q3578" s="13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1"/>
        <v>130</v>
      </c>
      <c r="P3579">
        <f t="shared" si="224"/>
        <v>28.89</v>
      </c>
      <c r="Q3579" s="13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1"/>
        <v>100</v>
      </c>
      <c r="P3580">
        <f t="shared" si="224"/>
        <v>40.549999999999997</v>
      </c>
      <c r="Q3580" s="13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1"/>
        <v>100</v>
      </c>
      <c r="P3581">
        <f t="shared" si="224"/>
        <v>35.71</v>
      </c>
      <c r="Q3581" s="13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1"/>
        <v>114</v>
      </c>
      <c r="P3582">
        <f t="shared" si="224"/>
        <v>37.96</v>
      </c>
      <c r="Q3582" s="13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1"/>
        <v>100</v>
      </c>
      <c r="P3583">
        <f t="shared" si="224"/>
        <v>33.33</v>
      </c>
      <c r="Q3583" s="13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1"/>
        <v>287</v>
      </c>
      <c r="P3584">
        <f t="shared" si="224"/>
        <v>58.57</v>
      </c>
      <c r="Q3584" s="13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1"/>
        <v>109</v>
      </c>
      <c r="P3585">
        <f t="shared" si="224"/>
        <v>135.63</v>
      </c>
      <c r="Q3585" s="13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5">ROUND(E3586/D3586*100,0)</f>
        <v>116</v>
      </c>
      <c r="P3586">
        <f t="shared" si="224"/>
        <v>30.94</v>
      </c>
      <c r="Q3586" s="13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5"/>
        <v>119</v>
      </c>
      <c r="P3587">
        <f t="shared" si="224"/>
        <v>176.09</v>
      </c>
      <c r="Q3587" s="13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5"/>
        <v>109</v>
      </c>
      <c r="P3588">
        <f t="shared" si="224"/>
        <v>151.97999999999999</v>
      </c>
      <c r="Q3588" s="13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5"/>
        <v>127</v>
      </c>
      <c r="P3589">
        <f t="shared" si="224"/>
        <v>22.61</v>
      </c>
      <c r="Q3589" s="13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5"/>
        <v>101</v>
      </c>
      <c r="P3590">
        <f t="shared" si="224"/>
        <v>18.27</v>
      </c>
      <c r="Q3590" s="13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5"/>
        <v>128</v>
      </c>
      <c r="P3591">
        <f t="shared" si="224"/>
        <v>82.26</v>
      </c>
      <c r="Q3591" s="13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5"/>
        <v>100</v>
      </c>
      <c r="P3592">
        <f t="shared" si="224"/>
        <v>68.53</v>
      </c>
      <c r="Q3592" s="13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5"/>
        <v>175</v>
      </c>
      <c r="P3593">
        <f t="shared" si="224"/>
        <v>68.06</v>
      </c>
      <c r="Q3593" s="13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5"/>
        <v>127</v>
      </c>
      <c r="P3594">
        <f t="shared" si="224"/>
        <v>72.709999999999994</v>
      </c>
      <c r="Q3594" s="13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5"/>
        <v>111</v>
      </c>
      <c r="P3595">
        <f t="shared" si="224"/>
        <v>77.19</v>
      </c>
      <c r="Q3595" s="13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5"/>
        <v>126</v>
      </c>
      <c r="P3596">
        <f t="shared" si="224"/>
        <v>55.97</v>
      </c>
      <c r="Q3596" s="13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5"/>
        <v>119</v>
      </c>
      <c r="P3597">
        <f t="shared" si="224"/>
        <v>49.69</v>
      </c>
      <c r="Q3597" s="13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5"/>
        <v>108</v>
      </c>
      <c r="P3598">
        <f t="shared" si="224"/>
        <v>79</v>
      </c>
      <c r="Q3598" s="13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5"/>
        <v>103</v>
      </c>
      <c r="P3599">
        <f t="shared" si="224"/>
        <v>77.73</v>
      </c>
      <c r="Q3599" s="13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5"/>
        <v>110</v>
      </c>
      <c r="P3600">
        <f t="shared" si="224"/>
        <v>40.78</v>
      </c>
      <c r="Q3600" s="13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5"/>
        <v>202</v>
      </c>
      <c r="P3601">
        <f t="shared" si="224"/>
        <v>59.41</v>
      </c>
      <c r="Q3601" s="13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5"/>
        <v>130</v>
      </c>
      <c r="P3602">
        <f t="shared" si="224"/>
        <v>3.25</v>
      </c>
      <c r="Q3602" s="13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5"/>
        <v>104</v>
      </c>
      <c r="P3603">
        <f t="shared" si="224"/>
        <v>39.380000000000003</v>
      </c>
      <c r="Q3603" s="13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5"/>
        <v>100</v>
      </c>
      <c r="P3604">
        <f t="shared" si="224"/>
        <v>81.67</v>
      </c>
      <c r="Q3604" s="13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5"/>
        <v>171</v>
      </c>
      <c r="P3605">
        <f t="shared" si="224"/>
        <v>44.91</v>
      </c>
      <c r="Q3605" s="13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5"/>
        <v>113</v>
      </c>
      <c r="P3606">
        <f t="shared" si="224"/>
        <v>49.06</v>
      </c>
      <c r="Q3606" s="13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5"/>
        <v>184</v>
      </c>
      <c r="P3607">
        <f t="shared" si="224"/>
        <v>30.67</v>
      </c>
      <c r="Q3607" s="13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5"/>
        <v>130</v>
      </c>
      <c r="P3608">
        <f t="shared" si="224"/>
        <v>61.06</v>
      </c>
      <c r="Q3608" s="13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5"/>
        <v>105</v>
      </c>
      <c r="P3609">
        <f t="shared" si="224"/>
        <v>29</v>
      </c>
      <c r="Q3609" s="13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5"/>
        <v>100</v>
      </c>
      <c r="P3610">
        <f t="shared" si="224"/>
        <v>29.63</v>
      </c>
      <c r="Q3610" s="13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5"/>
        <v>153</v>
      </c>
      <c r="P3611">
        <f t="shared" si="224"/>
        <v>143.1</v>
      </c>
      <c r="Q3611" s="13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5"/>
        <v>162</v>
      </c>
      <c r="P3612">
        <f t="shared" si="224"/>
        <v>52.35</v>
      </c>
      <c r="Q3612" s="13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5"/>
        <v>136</v>
      </c>
      <c r="P3613">
        <f t="shared" ref="P3613:P3676" si="228">IFERROR(ROUND(E3613/L3613,2),0)</f>
        <v>66.67</v>
      </c>
      <c r="Q3613" s="13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5"/>
        <v>144</v>
      </c>
      <c r="P3614">
        <f t="shared" si="228"/>
        <v>126.67</v>
      </c>
      <c r="Q3614" s="13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5"/>
        <v>100</v>
      </c>
      <c r="P3615">
        <f t="shared" si="228"/>
        <v>62.5</v>
      </c>
      <c r="Q3615" s="13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5"/>
        <v>101</v>
      </c>
      <c r="P3616">
        <f t="shared" si="228"/>
        <v>35.49</v>
      </c>
      <c r="Q3616" s="13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5"/>
        <v>107</v>
      </c>
      <c r="P3617">
        <f t="shared" si="228"/>
        <v>37.08</v>
      </c>
      <c r="Q3617" s="13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5"/>
        <v>125</v>
      </c>
      <c r="P3618">
        <f t="shared" si="228"/>
        <v>69.33</v>
      </c>
      <c r="Q3618" s="13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5"/>
        <v>119</v>
      </c>
      <c r="P3619">
        <f t="shared" si="228"/>
        <v>17.25</v>
      </c>
      <c r="Q3619" s="13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5"/>
        <v>101</v>
      </c>
      <c r="P3620">
        <f t="shared" si="228"/>
        <v>36.07</v>
      </c>
      <c r="Q3620" s="13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5"/>
        <v>113</v>
      </c>
      <c r="P3621">
        <f t="shared" si="228"/>
        <v>66.47</v>
      </c>
      <c r="Q3621" s="13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5"/>
        <v>105</v>
      </c>
      <c r="P3622">
        <f t="shared" si="228"/>
        <v>56.07</v>
      </c>
      <c r="Q3622" s="13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5"/>
        <v>110</v>
      </c>
      <c r="P3623">
        <f t="shared" si="228"/>
        <v>47.03</v>
      </c>
      <c r="Q3623" s="13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5"/>
        <v>100</v>
      </c>
      <c r="P3624">
        <f t="shared" si="228"/>
        <v>47.67</v>
      </c>
      <c r="Q3624" s="13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5"/>
        <v>120</v>
      </c>
      <c r="P3625">
        <f t="shared" si="228"/>
        <v>88.24</v>
      </c>
      <c r="Q3625" s="13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5"/>
        <v>105</v>
      </c>
      <c r="P3626">
        <f t="shared" si="228"/>
        <v>80.72</v>
      </c>
      <c r="Q3626" s="13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5"/>
        <v>103</v>
      </c>
      <c r="P3627">
        <f t="shared" si="228"/>
        <v>39.49</v>
      </c>
      <c r="Q3627" s="13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5"/>
        <v>102</v>
      </c>
      <c r="P3628">
        <f t="shared" si="228"/>
        <v>84.85</v>
      </c>
      <c r="Q3628" s="13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5"/>
        <v>100</v>
      </c>
      <c r="P3629">
        <f t="shared" si="228"/>
        <v>68.97</v>
      </c>
      <c r="Q3629" s="13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5"/>
        <v>0</v>
      </c>
      <c r="P3630">
        <f t="shared" si="228"/>
        <v>0</v>
      </c>
      <c r="Q3630" s="13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5"/>
        <v>0</v>
      </c>
      <c r="P3631">
        <f t="shared" si="228"/>
        <v>1</v>
      </c>
      <c r="Q3631" s="13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5"/>
        <v>0</v>
      </c>
      <c r="P3632">
        <f t="shared" si="228"/>
        <v>1</v>
      </c>
      <c r="Q3632" s="13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5"/>
        <v>51</v>
      </c>
      <c r="P3633">
        <f t="shared" si="228"/>
        <v>147.88</v>
      </c>
      <c r="Q3633" s="13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5"/>
        <v>20</v>
      </c>
      <c r="P3634">
        <f t="shared" si="228"/>
        <v>100</v>
      </c>
      <c r="Q3634" s="13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5"/>
        <v>35</v>
      </c>
      <c r="P3635">
        <f t="shared" si="228"/>
        <v>56.84</v>
      </c>
      <c r="Q3635" s="13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5"/>
        <v>4</v>
      </c>
      <c r="P3636">
        <f t="shared" si="228"/>
        <v>176.94</v>
      </c>
      <c r="Q3636" s="13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5"/>
        <v>36</v>
      </c>
      <c r="P3637">
        <f t="shared" si="228"/>
        <v>127.6</v>
      </c>
      <c r="Q3637" s="13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5"/>
        <v>0</v>
      </c>
      <c r="P3638">
        <f t="shared" si="228"/>
        <v>0</v>
      </c>
      <c r="Q3638" s="13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5"/>
        <v>31</v>
      </c>
      <c r="P3639">
        <f t="shared" si="228"/>
        <v>66.14</v>
      </c>
      <c r="Q3639" s="13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5"/>
        <v>7</v>
      </c>
      <c r="P3640">
        <f t="shared" si="228"/>
        <v>108</v>
      </c>
      <c r="Q3640" s="13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5"/>
        <v>0</v>
      </c>
      <c r="P3641">
        <f t="shared" si="228"/>
        <v>1</v>
      </c>
      <c r="Q3641" s="13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5"/>
        <v>6</v>
      </c>
      <c r="P3642">
        <f t="shared" si="228"/>
        <v>18.329999999999998</v>
      </c>
      <c r="Q3642" s="13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5"/>
        <v>0</v>
      </c>
      <c r="P3643">
        <f t="shared" si="228"/>
        <v>0</v>
      </c>
      <c r="Q3643" s="13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5"/>
        <v>2</v>
      </c>
      <c r="P3644">
        <f t="shared" si="228"/>
        <v>7.5</v>
      </c>
      <c r="Q3644" s="13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5"/>
        <v>0</v>
      </c>
      <c r="P3645">
        <f t="shared" si="228"/>
        <v>0</v>
      </c>
      <c r="Q3645" s="13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5"/>
        <v>16</v>
      </c>
      <c r="P3646">
        <f t="shared" si="228"/>
        <v>68.42</v>
      </c>
      <c r="Q3646" s="13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5"/>
        <v>0</v>
      </c>
      <c r="P3647">
        <f t="shared" si="228"/>
        <v>1</v>
      </c>
      <c r="Q3647" s="13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5"/>
        <v>5</v>
      </c>
      <c r="P3648">
        <f t="shared" si="228"/>
        <v>60.13</v>
      </c>
      <c r="Q3648" s="13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5"/>
        <v>6</v>
      </c>
      <c r="P3649">
        <f t="shared" si="228"/>
        <v>15</v>
      </c>
      <c r="Q3649" s="13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9">ROUND(E3650/D3650*100,0)</f>
        <v>100</v>
      </c>
      <c r="P3650">
        <f t="shared" si="228"/>
        <v>550.04</v>
      </c>
      <c r="Q3650" s="13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9"/>
        <v>104</v>
      </c>
      <c r="P3651">
        <f t="shared" si="228"/>
        <v>97.5</v>
      </c>
      <c r="Q3651" s="13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9"/>
        <v>100</v>
      </c>
      <c r="P3652">
        <f t="shared" si="228"/>
        <v>29.41</v>
      </c>
      <c r="Q3652" s="13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9"/>
        <v>104</v>
      </c>
      <c r="P3653">
        <f t="shared" si="228"/>
        <v>57.78</v>
      </c>
      <c r="Q3653" s="13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9"/>
        <v>251</v>
      </c>
      <c r="P3654">
        <f t="shared" si="228"/>
        <v>44.24</v>
      </c>
      <c r="Q3654" s="13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9"/>
        <v>101</v>
      </c>
      <c r="P3655">
        <f t="shared" si="228"/>
        <v>60.91</v>
      </c>
      <c r="Q3655" s="13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9"/>
        <v>174</v>
      </c>
      <c r="P3656">
        <f t="shared" si="228"/>
        <v>68.84</v>
      </c>
      <c r="Q3656" s="13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9"/>
        <v>116</v>
      </c>
      <c r="P3657">
        <f t="shared" si="228"/>
        <v>73.58</v>
      </c>
      <c r="Q3657" s="13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9"/>
        <v>106</v>
      </c>
      <c r="P3658">
        <f t="shared" si="228"/>
        <v>115.02</v>
      </c>
      <c r="Q3658" s="13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9"/>
        <v>111</v>
      </c>
      <c r="P3659">
        <f t="shared" si="228"/>
        <v>110.75</v>
      </c>
      <c r="Q3659" s="13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9"/>
        <v>101</v>
      </c>
      <c r="P3660">
        <f t="shared" si="228"/>
        <v>75.5</v>
      </c>
      <c r="Q3660" s="13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9"/>
        <v>102</v>
      </c>
      <c r="P3661">
        <f t="shared" si="228"/>
        <v>235.46</v>
      </c>
      <c r="Q3661" s="13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9"/>
        <v>100</v>
      </c>
      <c r="P3662">
        <f t="shared" si="228"/>
        <v>11.36</v>
      </c>
      <c r="Q3662" s="13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9"/>
        <v>111</v>
      </c>
      <c r="P3663">
        <f t="shared" si="228"/>
        <v>92.5</v>
      </c>
      <c r="Q3663" s="13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9"/>
        <v>101</v>
      </c>
      <c r="P3664">
        <f t="shared" si="228"/>
        <v>202.85</v>
      </c>
      <c r="Q3664" s="13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9"/>
        <v>104</v>
      </c>
      <c r="P3665">
        <f t="shared" si="228"/>
        <v>26</v>
      </c>
      <c r="Q3665" s="13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9"/>
        <v>109</v>
      </c>
      <c r="P3666">
        <f t="shared" si="228"/>
        <v>46.05</v>
      </c>
      <c r="Q3666" s="13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9"/>
        <v>115</v>
      </c>
      <c r="P3667">
        <f t="shared" si="228"/>
        <v>51</v>
      </c>
      <c r="Q3667" s="13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9"/>
        <v>100</v>
      </c>
      <c r="P3668">
        <f t="shared" si="228"/>
        <v>31.58</v>
      </c>
      <c r="Q3668" s="13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9"/>
        <v>103</v>
      </c>
      <c r="P3669">
        <f t="shared" si="228"/>
        <v>53.36</v>
      </c>
      <c r="Q3669" s="13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9"/>
        <v>104</v>
      </c>
      <c r="P3670">
        <f t="shared" si="228"/>
        <v>36.96</v>
      </c>
      <c r="Q3670" s="13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9"/>
        <v>138</v>
      </c>
      <c r="P3671">
        <f t="shared" si="228"/>
        <v>81.290000000000006</v>
      </c>
      <c r="Q3671" s="13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9"/>
        <v>110</v>
      </c>
      <c r="P3672">
        <f t="shared" si="228"/>
        <v>20.079999999999998</v>
      </c>
      <c r="Q3672" s="13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9"/>
        <v>101</v>
      </c>
      <c r="P3673">
        <f t="shared" si="228"/>
        <v>88.25</v>
      </c>
      <c r="Q3673" s="13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9"/>
        <v>102</v>
      </c>
      <c r="P3674">
        <f t="shared" si="228"/>
        <v>53.44</v>
      </c>
      <c r="Q3674" s="13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9"/>
        <v>114</v>
      </c>
      <c r="P3675">
        <f t="shared" si="228"/>
        <v>39.869999999999997</v>
      </c>
      <c r="Q3675" s="13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9"/>
        <v>100</v>
      </c>
      <c r="P3676">
        <f t="shared" si="228"/>
        <v>145.16</v>
      </c>
      <c r="Q3676" s="13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9"/>
        <v>140</v>
      </c>
      <c r="P3677">
        <f t="shared" ref="P3677:P3740" si="232">IFERROR(ROUND(E3677/L3677,2),0)</f>
        <v>23.33</v>
      </c>
      <c r="Q3677" s="13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9"/>
        <v>129</v>
      </c>
      <c r="P3678">
        <f t="shared" si="232"/>
        <v>64.38</v>
      </c>
      <c r="Q3678" s="13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9"/>
        <v>103</v>
      </c>
      <c r="P3679">
        <f t="shared" si="232"/>
        <v>62.05</v>
      </c>
      <c r="Q3679" s="13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9"/>
        <v>103</v>
      </c>
      <c r="P3680">
        <f t="shared" si="232"/>
        <v>66.13</v>
      </c>
      <c r="Q3680" s="13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9"/>
        <v>110</v>
      </c>
      <c r="P3681">
        <f t="shared" si="232"/>
        <v>73.400000000000006</v>
      </c>
      <c r="Q3681" s="13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9"/>
        <v>113</v>
      </c>
      <c r="P3682">
        <f t="shared" si="232"/>
        <v>99.5</v>
      </c>
      <c r="Q3682" s="13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9"/>
        <v>112</v>
      </c>
      <c r="P3683">
        <f t="shared" si="232"/>
        <v>62.17</v>
      </c>
      <c r="Q3683" s="13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9"/>
        <v>139</v>
      </c>
      <c r="P3684">
        <f t="shared" si="232"/>
        <v>62.33</v>
      </c>
      <c r="Q3684" s="13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9"/>
        <v>111</v>
      </c>
      <c r="P3685">
        <f t="shared" si="232"/>
        <v>58.79</v>
      </c>
      <c r="Q3685" s="13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9"/>
        <v>139</v>
      </c>
      <c r="P3686">
        <f t="shared" si="232"/>
        <v>45.35</v>
      </c>
      <c r="Q3686" s="13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9"/>
        <v>106</v>
      </c>
      <c r="P3687">
        <f t="shared" si="232"/>
        <v>41.94</v>
      </c>
      <c r="Q3687" s="13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9"/>
        <v>101</v>
      </c>
      <c r="P3688">
        <f t="shared" si="232"/>
        <v>59.17</v>
      </c>
      <c r="Q3688" s="13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9"/>
        <v>100</v>
      </c>
      <c r="P3689">
        <f t="shared" si="232"/>
        <v>200.49</v>
      </c>
      <c r="Q3689" s="13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9"/>
        <v>109</v>
      </c>
      <c r="P3690">
        <f t="shared" si="232"/>
        <v>83.97</v>
      </c>
      <c r="Q3690" s="13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9"/>
        <v>118</v>
      </c>
      <c r="P3691">
        <f t="shared" si="232"/>
        <v>57.26</v>
      </c>
      <c r="Q3691" s="13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9"/>
        <v>120</v>
      </c>
      <c r="P3692">
        <f t="shared" si="232"/>
        <v>58.06</v>
      </c>
      <c r="Q3692" s="13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9"/>
        <v>128</v>
      </c>
      <c r="P3693">
        <f t="shared" si="232"/>
        <v>186.8</v>
      </c>
      <c r="Q3693" s="13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9"/>
        <v>126</v>
      </c>
      <c r="P3694">
        <f t="shared" si="232"/>
        <v>74.12</v>
      </c>
      <c r="Q3694" s="13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9"/>
        <v>129</v>
      </c>
      <c r="P3695">
        <f t="shared" si="232"/>
        <v>30.71</v>
      </c>
      <c r="Q3695" s="13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9"/>
        <v>107</v>
      </c>
      <c r="P3696">
        <f t="shared" si="232"/>
        <v>62.67</v>
      </c>
      <c r="Q3696" s="13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9"/>
        <v>100</v>
      </c>
      <c r="P3697">
        <f t="shared" si="232"/>
        <v>121.36</v>
      </c>
      <c r="Q3697" s="13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9"/>
        <v>155</v>
      </c>
      <c r="P3698">
        <f t="shared" si="232"/>
        <v>39.74</v>
      </c>
      <c r="Q3698" s="13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9"/>
        <v>108</v>
      </c>
      <c r="P3699">
        <f t="shared" si="232"/>
        <v>72</v>
      </c>
      <c r="Q3699" s="13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9"/>
        <v>111</v>
      </c>
      <c r="P3700">
        <f t="shared" si="232"/>
        <v>40.630000000000003</v>
      </c>
      <c r="Q3700" s="13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9"/>
        <v>101</v>
      </c>
      <c r="P3701">
        <f t="shared" si="232"/>
        <v>63</v>
      </c>
      <c r="Q3701" s="13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9"/>
        <v>121</v>
      </c>
      <c r="P3702">
        <f t="shared" si="232"/>
        <v>33.67</v>
      </c>
      <c r="Q3702" s="13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9"/>
        <v>100</v>
      </c>
      <c r="P3703">
        <f t="shared" si="232"/>
        <v>38.590000000000003</v>
      </c>
      <c r="Q3703" s="13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9"/>
        <v>109</v>
      </c>
      <c r="P3704">
        <f t="shared" si="232"/>
        <v>155.94999999999999</v>
      </c>
      <c r="Q3704" s="13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9"/>
        <v>123</v>
      </c>
      <c r="P3705">
        <f t="shared" si="232"/>
        <v>43.2</v>
      </c>
      <c r="Q3705" s="13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9"/>
        <v>136</v>
      </c>
      <c r="P3706">
        <f t="shared" si="232"/>
        <v>15.15</v>
      </c>
      <c r="Q3706" s="13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9"/>
        <v>103</v>
      </c>
      <c r="P3707">
        <f t="shared" si="232"/>
        <v>83.57</v>
      </c>
      <c r="Q3707" s="13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9"/>
        <v>121</v>
      </c>
      <c r="P3708">
        <f t="shared" si="232"/>
        <v>140</v>
      </c>
      <c r="Q3708" s="13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9"/>
        <v>186</v>
      </c>
      <c r="P3709">
        <f t="shared" si="232"/>
        <v>80.87</v>
      </c>
      <c r="Q3709" s="13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9"/>
        <v>300</v>
      </c>
      <c r="P3710">
        <f t="shared" si="232"/>
        <v>53.85</v>
      </c>
      <c r="Q3710" s="13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9"/>
        <v>108</v>
      </c>
      <c r="P3711">
        <f t="shared" si="232"/>
        <v>30.93</v>
      </c>
      <c r="Q3711" s="13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9"/>
        <v>141</v>
      </c>
      <c r="P3712">
        <f t="shared" si="232"/>
        <v>67.959999999999994</v>
      </c>
      <c r="Q3712" s="13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9"/>
        <v>114</v>
      </c>
      <c r="P3713">
        <f t="shared" si="232"/>
        <v>27.14</v>
      </c>
      <c r="Q3713" s="13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3">ROUND(E3714/D3714*100,0)</f>
        <v>154</v>
      </c>
      <c r="P3714">
        <f t="shared" si="232"/>
        <v>110.87</v>
      </c>
      <c r="Q3714" s="13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3"/>
        <v>102</v>
      </c>
      <c r="P3715">
        <f t="shared" si="232"/>
        <v>106.84</v>
      </c>
      <c r="Q3715" s="13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3"/>
        <v>102</v>
      </c>
      <c r="P3716">
        <f t="shared" si="232"/>
        <v>105.52</v>
      </c>
      <c r="Q3716" s="13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3"/>
        <v>103</v>
      </c>
      <c r="P3717">
        <f t="shared" si="232"/>
        <v>132.96</v>
      </c>
      <c r="Q3717" s="13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3"/>
        <v>156</v>
      </c>
      <c r="P3718">
        <f t="shared" si="232"/>
        <v>51.92</v>
      </c>
      <c r="Q3718" s="13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3"/>
        <v>101</v>
      </c>
      <c r="P3719">
        <f t="shared" si="232"/>
        <v>310</v>
      </c>
      <c r="Q3719" s="13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3"/>
        <v>239</v>
      </c>
      <c r="P3720">
        <f t="shared" si="232"/>
        <v>26.02</v>
      </c>
      <c r="Q3720" s="13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3"/>
        <v>210</v>
      </c>
      <c r="P3721">
        <f t="shared" si="232"/>
        <v>105</v>
      </c>
      <c r="Q3721" s="13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3"/>
        <v>105</v>
      </c>
      <c r="P3722">
        <f t="shared" si="232"/>
        <v>86.23</v>
      </c>
      <c r="Q3722" s="13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3"/>
        <v>101</v>
      </c>
      <c r="P3723">
        <f t="shared" si="232"/>
        <v>114.55</v>
      </c>
      <c r="Q3723" s="13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3"/>
        <v>111</v>
      </c>
      <c r="P3724">
        <f t="shared" si="232"/>
        <v>47.66</v>
      </c>
      <c r="Q3724" s="13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3"/>
        <v>102</v>
      </c>
      <c r="P3725">
        <f t="shared" si="232"/>
        <v>72.89</v>
      </c>
      <c r="Q3725" s="13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3"/>
        <v>103</v>
      </c>
      <c r="P3726">
        <f t="shared" si="232"/>
        <v>49.55</v>
      </c>
      <c r="Q3726" s="13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3"/>
        <v>127</v>
      </c>
      <c r="P3727">
        <f t="shared" si="232"/>
        <v>25.4</v>
      </c>
      <c r="Q3727" s="13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3"/>
        <v>339</v>
      </c>
      <c r="P3728">
        <f t="shared" si="232"/>
        <v>62.59</v>
      </c>
      <c r="Q3728" s="13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3"/>
        <v>101</v>
      </c>
      <c r="P3729">
        <f t="shared" si="232"/>
        <v>61.06</v>
      </c>
      <c r="Q3729" s="13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3"/>
        <v>9</v>
      </c>
      <c r="P3730">
        <f t="shared" si="232"/>
        <v>60.06</v>
      </c>
      <c r="Q3730" s="13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3"/>
        <v>7</v>
      </c>
      <c r="P3731">
        <f t="shared" si="232"/>
        <v>72.400000000000006</v>
      </c>
      <c r="Q3731" s="13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3"/>
        <v>10</v>
      </c>
      <c r="P3732">
        <f t="shared" si="232"/>
        <v>100</v>
      </c>
      <c r="Q3732" s="13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3"/>
        <v>11</v>
      </c>
      <c r="P3733">
        <f t="shared" si="232"/>
        <v>51.67</v>
      </c>
      <c r="Q3733" s="13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3"/>
        <v>15</v>
      </c>
      <c r="P3734">
        <f t="shared" si="232"/>
        <v>32.75</v>
      </c>
      <c r="Q3734" s="13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3"/>
        <v>0</v>
      </c>
      <c r="P3735">
        <f t="shared" si="232"/>
        <v>0</v>
      </c>
      <c r="Q3735" s="13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3"/>
        <v>28</v>
      </c>
      <c r="P3736">
        <f t="shared" si="232"/>
        <v>61</v>
      </c>
      <c r="Q3736" s="13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3"/>
        <v>13</v>
      </c>
      <c r="P3737">
        <f t="shared" si="232"/>
        <v>10</v>
      </c>
      <c r="Q3737" s="13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3"/>
        <v>1</v>
      </c>
      <c r="P3738">
        <f t="shared" si="232"/>
        <v>10</v>
      </c>
      <c r="Q3738" s="13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3"/>
        <v>21</v>
      </c>
      <c r="P3739">
        <f t="shared" si="232"/>
        <v>37.5</v>
      </c>
      <c r="Q3739" s="13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3"/>
        <v>18</v>
      </c>
      <c r="P3740">
        <f t="shared" si="232"/>
        <v>45</v>
      </c>
      <c r="Q3740" s="13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3"/>
        <v>20</v>
      </c>
      <c r="P3741">
        <f t="shared" ref="P3741:P3804" si="236">IFERROR(ROUND(E3741/L3741,2),0)</f>
        <v>100.63</v>
      </c>
      <c r="Q3741" s="13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3"/>
        <v>18</v>
      </c>
      <c r="P3742">
        <f t="shared" si="236"/>
        <v>25.57</v>
      </c>
      <c r="Q3742" s="13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3"/>
        <v>0</v>
      </c>
      <c r="P3743">
        <f t="shared" si="236"/>
        <v>0</v>
      </c>
      <c r="Q3743" s="13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3"/>
        <v>2</v>
      </c>
      <c r="P3744">
        <f t="shared" si="236"/>
        <v>25</v>
      </c>
      <c r="Q3744" s="13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3"/>
        <v>0</v>
      </c>
      <c r="P3745">
        <f t="shared" si="236"/>
        <v>0</v>
      </c>
      <c r="Q3745" s="13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3"/>
        <v>0</v>
      </c>
      <c r="P3746">
        <f t="shared" si="236"/>
        <v>0</v>
      </c>
      <c r="Q3746" s="13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3"/>
        <v>10</v>
      </c>
      <c r="P3747">
        <f t="shared" si="236"/>
        <v>10</v>
      </c>
      <c r="Q3747" s="13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3"/>
        <v>2</v>
      </c>
      <c r="P3748">
        <f t="shared" si="236"/>
        <v>202</v>
      </c>
      <c r="Q3748" s="13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3"/>
        <v>1</v>
      </c>
      <c r="P3749">
        <f t="shared" si="236"/>
        <v>25</v>
      </c>
      <c r="Q3749" s="13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3"/>
        <v>104</v>
      </c>
      <c r="P3750">
        <f t="shared" si="236"/>
        <v>99.54</v>
      </c>
      <c r="Q3750" s="13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3"/>
        <v>105</v>
      </c>
      <c r="P3751">
        <f t="shared" si="236"/>
        <v>75</v>
      </c>
      <c r="Q3751" s="13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3"/>
        <v>100</v>
      </c>
      <c r="P3752">
        <f t="shared" si="236"/>
        <v>215.25</v>
      </c>
      <c r="Q3752" s="13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3"/>
        <v>133</v>
      </c>
      <c r="P3753">
        <f t="shared" si="236"/>
        <v>120.55</v>
      </c>
      <c r="Q3753" s="13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3"/>
        <v>113</v>
      </c>
      <c r="P3754">
        <f t="shared" si="236"/>
        <v>37.67</v>
      </c>
      <c r="Q3754" s="13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3"/>
        <v>103</v>
      </c>
      <c r="P3755">
        <f t="shared" si="236"/>
        <v>172.23</v>
      </c>
      <c r="Q3755" s="13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3"/>
        <v>120</v>
      </c>
      <c r="P3756">
        <f t="shared" si="236"/>
        <v>111.11</v>
      </c>
      <c r="Q3756" s="13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3"/>
        <v>130</v>
      </c>
      <c r="P3757">
        <f t="shared" si="236"/>
        <v>25.46</v>
      </c>
      <c r="Q3757" s="13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3"/>
        <v>101</v>
      </c>
      <c r="P3758">
        <f t="shared" si="236"/>
        <v>267.64999999999998</v>
      </c>
      <c r="Q3758" s="13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3"/>
        <v>109</v>
      </c>
      <c r="P3759">
        <f t="shared" si="236"/>
        <v>75.959999999999994</v>
      </c>
      <c r="Q3759" s="13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3"/>
        <v>102</v>
      </c>
      <c r="P3760">
        <f t="shared" si="236"/>
        <v>59.04</v>
      </c>
      <c r="Q3760" s="13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3"/>
        <v>110</v>
      </c>
      <c r="P3761">
        <f t="shared" si="236"/>
        <v>50.11</v>
      </c>
      <c r="Q3761" s="13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3"/>
        <v>101</v>
      </c>
      <c r="P3762">
        <f t="shared" si="236"/>
        <v>55.5</v>
      </c>
      <c r="Q3762" s="13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3"/>
        <v>100</v>
      </c>
      <c r="P3763">
        <f t="shared" si="236"/>
        <v>166.67</v>
      </c>
      <c r="Q3763" s="13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3"/>
        <v>106</v>
      </c>
      <c r="P3764">
        <f t="shared" si="236"/>
        <v>47.43</v>
      </c>
      <c r="Q3764" s="13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3"/>
        <v>100</v>
      </c>
      <c r="P3765">
        <f t="shared" si="236"/>
        <v>64.94</v>
      </c>
      <c r="Q3765" s="13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3"/>
        <v>100</v>
      </c>
      <c r="P3766">
        <f t="shared" si="236"/>
        <v>55.56</v>
      </c>
      <c r="Q3766" s="13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3"/>
        <v>113</v>
      </c>
      <c r="P3767">
        <f t="shared" si="236"/>
        <v>74.22</v>
      </c>
      <c r="Q3767" s="13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3"/>
        <v>103</v>
      </c>
      <c r="P3768">
        <f t="shared" si="236"/>
        <v>106.93</v>
      </c>
      <c r="Q3768" s="13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3"/>
        <v>117</v>
      </c>
      <c r="P3769">
        <f t="shared" si="236"/>
        <v>41.7</v>
      </c>
      <c r="Q3769" s="13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3"/>
        <v>108</v>
      </c>
      <c r="P3770">
        <f t="shared" si="236"/>
        <v>74.239999999999995</v>
      </c>
      <c r="Q3770" s="13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3"/>
        <v>100</v>
      </c>
      <c r="P3771">
        <f t="shared" si="236"/>
        <v>73.33</v>
      </c>
      <c r="Q3771" s="13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3"/>
        <v>100</v>
      </c>
      <c r="P3772">
        <f t="shared" si="236"/>
        <v>100</v>
      </c>
      <c r="Q3772" s="13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3"/>
        <v>146</v>
      </c>
      <c r="P3773">
        <f t="shared" si="236"/>
        <v>38.42</v>
      </c>
      <c r="Q3773" s="13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3"/>
        <v>110</v>
      </c>
      <c r="P3774">
        <f t="shared" si="236"/>
        <v>166.97</v>
      </c>
      <c r="Q3774" s="13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3"/>
        <v>108</v>
      </c>
      <c r="P3775">
        <f t="shared" si="236"/>
        <v>94.91</v>
      </c>
      <c r="Q3775" s="13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3"/>
        <v>100</v>
      </c>
      <c r="P3776">
        <f t="shared" si="236"/>
        <v>100</v>
      </c>
      <c r="Q3776" s="13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3"/>
        <v>100</v>
      </c>
      <c r="P3777">
        <f t="shared" si="236"/>
        <v>143.21</v>
      </c>
      <c r="Q3777" s="13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7">ROUND(E3778/D3778*100,0)</f>
        <v>107</v>
      </c>
      <c r="P3778">
        <f t="shared" si="236"/>
        <v>90.82</v>
      </c>
      <c r="Q3778" s="13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7"/>
        <v>143</v>
      </c>
      <c r="P3779">
        <f t="shared" si="236"/>
        <v>48.54</v>
      </c>
      <c r="Q3779" s="13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7"/>
        <v>105</v>
      </c>
      <c r="P3780">
        <f t="shared" si="236"/>
        <v>70.03</v>
      </c>
      <c r="Q3780" s="13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7"/>
        <v>104</v>
      </c>
      <c r="P3781">
        <f t="shared" si="236"/>
        <v>135.63</v>
      </c>
      <c r="Q3781" s="13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7"/>
        <v>120</v>
      </c>
      <c r="P3782">
        <f t="shared" si="236"/>
        <v>100</v>
      </c>
      <c r="Q3782" s="13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7"/>
        <v>110</v>
      </c>
      <c r="P3783">
        <f t="shared" si="236"/>
        <v>94.9</v>
      </c>
      <c r="Q3783" s="13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7"/>
        <v>102</v>
      </c>
      <c r="P3784">
        <f t="shared" si="236"/>
        <v>75.37</v>
      </c>
      <c r="Q3784" s="13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7"/>
        <v>129</v>
      </c>
      <c r="P3785">
        <f t="shared" si="236"/>
        <v>64.459999999999994</v>
      </c>
      <c r="Q3785" s="13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7"/>
        <v>115</v>
      </c>
      <c r="P3786">
        <f t="shared" si="236"/>
        <v>115</v>
      </c>
      <c r="Q3786" s="13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7"/>
        <v>151</v>
      </c>
      <c r="P3787">
        <f t="shared" si="236"/>
        <v>100.5</v>
      </c>
      <c r="Q3787" s="13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7"/>
        <v>111</v>
      </c>
      <c r="P3788">
        <f t="shared" si="236"/>
        <v>93.77</v>
      </c>
      <c r="Q3788" s="13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7"/>
        <v>100</v>
      </c>
      <c r="P3789">
        <f t="shared" si="236"/>
        <v>35.1</v>
      </c>
      <c r="Q3789" s="13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7"/>
        <v>1</v>
      </c>
      <c r="P3790">
        <f t="shared" si="236"/>
        <v>500</v>
      </c>
      <c r="Q3790" s="13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7"/>
        <v>3</v>
      </c>
      <c r="P3791">
        <f t="shared" si="236"/>
        <v>29</v>
      </c>
      <c r="Q3791" s="13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7"/>
        <v>0</v>
      </c>
      <c r="P3792">
        <f t="shared" si="236"/>
        <v>0</v>
      </c>
      <c r="Q3792" s="13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7"/>
        <v>0</v>
      </c>
      <c r="P3793">
        <f t="shared" si="236"/>
        <v>0</v>
      </c>
      <c r="Q3793" s="13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7"/>
        <v>0</v>
      </c>
      <c r="P3794">
        <f t="shared" si="236"/>
        <v>17.5</v>
      </c>
      <c r="Q3794" s="13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7"/>
        <v>60</v>
      </c>
      <c r="P3795">
        <f t="shared" si="236"/>
        <v>174</v>
      </c>
      <c r="Q3795" s="13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7"/>
        <v>1</v>
      </c>
      <c r="P3796">
        <f t="shared" si="236"/>
        <v>50</v>
      </c>
      <c r="Q3796" s="13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7"/>
        <v>2</v>
      </c>
      <c r="P3797">
        <f t="shared" si="236"/>
        <v>5</v>
      </c>
      <c r="Q3797" s="13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7"/>
        <v>0</v>
      </c>
      <c r="P3798">
        <f t="shared" si="236"/>
        <v>1</v>
      </c>
      <c r="Q3798" s="13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7"/>
        <v>90</v>
      </c>
      <c r="P3799">
        <f t="shared" si="236"/>
        <v>145.41</v>
      </c>
      <c r="Q3799" s="13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7"/>
        <v>1</v>
      </c>
      <c r="P3800">
        <f t="shared" si="236"/>
        <v>205</v>
      </c>
      <c r="Q3800" s="13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7"/>
        <v>4</v>
      </c>
      <c r="P3801">
        <f t="shared" si="236"/>
        <v>100.5</v>
      </c>
      <c r="Q3801" s="13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7"/>
        <v>4</v>
      </c>
      <c r="P3802">
        <f t="shared" si="236"/>
        <v>55.06</v>
      </c>
      <c r="Q3802" s="13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7"/>
        <v>9</v>
      </c>
      <c r="P3803">
        <f t="shared" si="236"/>
        <v>47.33</v>
      </c>
      <c r="Q3803" s="13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7"/>
        <v>0</v>
      </c>
      <c r="P3804">
        <f t="shared" si="236"/>
        <v>0</v>
      </c>
      <c r="Q3804" s="13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7"/>
        <v>20</v>
      </c>
      <c r="P3805">
        <f t="shared" ref="P3805:P3868" si="240">IFERROR(ROUND(E3805/L3805,2),0)</f>
        <v>58.95</v>
      </c>
      <c r="Q3805" s="13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7"/>
        <v>0</v>
      </c>
      <c r="P3806">
        <f t="shared" si="240"/>
        <v>0</v>
      </c>
      <c r="Q3806" s="13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7"/>
        <v>0</v>
      </c>
      <c r="P3807">
        <f t="shared" si="240"/>
        <v>1.5</v>
      </c>
      <c r="Q3807" s="13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7"/>
        <v>0</v>
      </c>
      <c r="P3808">
        <f t="shared" si="240"/>
        <v>5</v>
      </c>
      <c r="Q3808" s="13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7"/>
        <v>30</v>
      </c>
      <c r="P3809">
        <f t="shared" si="240"/>
        <v>50.56</v>
      </c>
      <c r="Q3809" s="13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7"/>
        <v>100</v>
      </c>
      <c r="P3810">
        <f t="shared" si="240"/>
        <v>41.67</v>
      </c>
      <c r="Q3810" s="13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7"/>
        <v>101</v>
      </c>
      <c r="P3811">
        <f t="shared" si="240"/>
        <v>53.29</v>
      </c>
      <c r="Q3811" s="13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7"/>
        <v>122</v>
      </c>
      <c r="P3812">
        <f t="shared" si="240"/>
        <v>70.23</v>
      </c>
      <c r="Q3812" s="13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7"/>
        <v>330</v>
      </c>
      <c r="P3813">
        <f t="shared" si="240"/>
        <v>43.42</v>
      </c>
      <c r="Q3813" s="13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7"/>
        <v>110</v>
      </c>
      <c r="P3814">
        <f t="shared" si="240"/>
        <v>199.18</v>
      </c>
      <c r="Q3814" s="13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7"/>
        <v>101</v>
      </c>
      <c r="P3815">
        <f t="shared" si="240"/>
        <v>78.52</v>
      </c>
      <c r="Q3815" s="13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7"/>
        <v>140</v>
      </c>
      <c r="P3816">
        <f t="shared" si="240"/>
        <v>61.82</v>
      </c>
      <c r="Q3816" s="13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7"/>
        <v>100</v>
      </c>
      <c r="P3817">
        <f t="shared" si="240"/>
        <v>50</v>
      </c>
      <c r="Q3817" s="13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7"/>
        <v>119</v>
      </c>
      <c r="P3818">
        <f t="shared" si="240"/>
        <v>48.34</v>
      </c>
      <c r="Q3818" s="13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7"/>
        <v>107</v>
      </c>
      <c r="P3819">
        <f t="shared" si="240"/>
        <v>107.25</v>
      </c>
      <c r="Q3819" s="13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7"/>
        <v>228</v>
      </c>
      <c r="P3820">
        <f t="shared" si="240"/>
        <v>57</v>
      </c>
      <c r="Q3820" s="13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7"/>
        <v>106</v>
      </c>
      <c r="P3821">
        <f t="shared" si="240"/>
        <v>40.92</v>
      </c>
      <c r="Q3821" s="13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7"/>
        <v>143</v>
      </c>
      <c r="P3822">
        <f t="shared" si="240"/>
        <v>21.5</v>
      </c>
      <c r="Q3822" s="13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7"/>
        <v>105</v>
      </c>
      <c r="P3823">
        <f t="shared" si="240"/>
        <v>79.540000000000006</v>
      </c>
      <c r="Q3823" s="13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7"/>
        <v>110</v>
      </c>
      <c r="P3824">
        <f t="shared" si="240"/>
        <v>72.38</v>
      </c>
      <c r="Q3824" s="13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7"/>
        <v>106</v>
      </c>
      <c r="P3825">
        <f t="shared" si="240"/>
        <v>64.63</v>
      </c>
      <c r="Q3825" s="13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7"/>
        <v>108</v>
      </c>
      <c r="P3826">
        <f t="shared" si="240"/>
        <v>38.57</v>
      </c>
      <c r="Q3826" s="13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7"/>
        <v>105</v>
      </c>
      <c r="P3827">
        <f t="shared" si="240"/>
        <v>107.57</v>
      </c>
      <c r="Q3827" s="13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7"/>
        <v>119</v>
      </c>
      <c r="P3828">
        <f t="shared" si="240"/>
        <v>27.5</v>
      </c>
      <c r="Q3828" s="13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7"/>
        <v>153</v>
      </c>
      <c r="P3829">
        <f t="shared" si="240"/>
        <v>70.459999999999994</v>
      </c>
      <c r="Q3829" s="13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7"/>
        <v>100</v>
      </c>
      <c r="P3830">
        <f t="shared" si="240"/>
        <v>178.57</v>
      </c>
      <c r="Q3830" s="13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7"/>
        <v>100</v>
      </c>
      <c r="P3831">
        <f t="shared" si="240"/>
        <v>62.63</v>
      </c>
      <c r="Q3831" s="13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7"/>
        <v>225</v>
      </c>
      <c r="P3832">
        <f t="shared" si="240"/>
        <v>75</v>
      </c>
      <c r="Q3832" s="13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7"/>
        <v>106</v>
      </c>
      <c r="P3833">
        <f t="shared" si="240"/>
        <v>58.9</v>
      </c>
      <c r="Q3833" s="13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7"/>
        <v>105</v>
      </c>
      <c r="P3834">
        <f t="shared" si="240"/>
        <v>139.56</v>
      </c>
      <c r="Q3834" s="13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7"/>
        <v>117</v>
      </c>
      <c r="P3835">
        <f t="shared" si="240"/>
        <v>70</v>
      </c>
      <c r="Q3835" s="13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7"/>
        <v>109</v>
      </c>
      <c r="P3836">
        <f t="shared" si="240"/>
        <v>57.39</v>
      </c>
      <c r="Q3836" s="13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7"/>
        <v>160</v>
      </c>
      <c r="P3837">
        <f t="shared" si="240"/>
        <v>40</v>
      </c>
      <c r="Q3837" s="13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7"/>
        <v>113</v>
      </c>
      <c r="P3838">
        <f t="shared" si="240"/>
        <v>64.290000000000006</v>
      </c>
      <c r="Q3838" s="13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7"/>
        <v>102</v>
      </c>
      <c r="P3839">
        <f t="shared" si="240"/>
        <v>120.12</v>
      </c>
      <c r="Q3839" s="13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7"/>
        <v>101</v>
      </c>
      <c r="P3840">
        <f t="shared" si="240"/>
        <v>1008.24</v>
      </c>
      <c r="Q3840" s="13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7"/>
        <v>101</v>
      </c>
      <c r="P3841">
        <f t="shared" si="240"/>
        <v>63.28</v>
      </c>
      <c r="Q3841" s="13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1">ROUND(E3842/D3842*100,0)</f>
        <v>6500</v>
      </c>
      <c r="P3842">
        <f t="shared" si="240"/>
        <v>21.67</v>
      </c>
      <c r="Q3842" s="13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1"/>
        <v>9</v>
      </c>
      <c r="P3843">
        <f t="shared" si="240"/>
        <v>25.65</v>
      </c>
      <c r="Q3843" s="13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1"/>
        <v>22</v>
      </c>
      <c r="P3844">
        <f t="shared" si="240"/>
        <v>47.7</v>
      </c>
      <c r="Q3844" s="13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1"/>
        <v>21</v>
      </c>
      <c r="P3845">
        <f t="shared" si="240"/>
        <v>56.05</v>
      </c>
      <c r="Q3845" s="13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1"/>
        <v>41</v>
      </c>
      <c r="P3846">
        <f t="shared" si="240"/>
        <v>81.319999999999993</v>
      </c>
      <c r="Q3846" s="13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1"/>
        <v>2</v>
      </c>
      <c r="P3847">
        <f t="shared" si="240"/>
        <v>70.17</v>
      </c>
      <c r="Q3847" s="13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1"/>
        <v>3</v>
      </c>
      <c r="P3848">
        <f t="shared" si="240"/>
        <v>23.63</v>
      </c>
      <c r="Q3848" s="13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1"/>
        <v>16</v>
      </c>
      <c r="P3849">
        <f t="shared" si="240"/>
        <v>188.56</v>
      </c>
      <c r="Q3849" s="13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1"/>
        <v>16</v>
      </c>
      <c r="P3850">
        <f t="shared" si="240"/>
        <v>49.51</v>
      </c>
      <c r="Q3850" s="13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1"/>
        <v>7</v>
      </c>
      <c r="P3851">
        <f t="shared" si="240"/>
        <v>75.459999999999994</v>
      </c>
      <c r="Q3851" s="13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1"/>
        <v>4</v>
      </c>
      <c r="P3852">
        <f t="shared" si="240"/>
        <v>9.5</v>
      </c>
      <c r="Q3852" s="13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1"/>
        <v>34</v>
      </c>
      <c r="P3853">
        <f t="shared" si="240"/>
        <v>35.5</v>
      </c>
      <c r="Q3853" s="13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1"/>
        <v>0</v>
      </c>
      <c r="P3854">
        <f t="shared" si="240"/>
        <v>10</v>
      </c>
      <c r="Q3854" s="13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1"/>
        <v>0</v>
      </c>
      <c r="P3855">
        <f t="shared" si="240"/>
        <v>13</v>
      </c>
      <c r="Q3855" s="13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1"/>
        <v>16</v>
      </c>
      <c r="P3856">
        <f t="shared" si="240"/>
        <v>89.4</v>
      </c>
      <c r="Q3856" s="13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1"/>
        <v>3</v>
      </c>
      <c r="P3857">
        <f t="shared" si="240"/>
        <v>25</v>
      </c>
      <c r="Q3857" s="13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1"/>
        <v>0</v>
      </c>
      <c r="P3858">
        <f t="shared" si="240"/>
        <v>1</v>
      </c>
      <c r="Q3858" s="13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1"/>
        <v>5</v>
      </c>
      <c r="P3859">
        <f t="shared" si="240"/>
        <v>65</v>
      </c>
      <c r="Q3859" s="13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1"/>
        <v>2</v>
      </c>
      <c r="P3860">
        <f t="shared" si="240"/>
        <v>10</v>
      </c>
      <c r="Q3860" s="13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1"/>
        <v>0</v>
      </c>
      <c r="P3861">
        <f t="shared" si="240"/>
        <v>1</v>
      </c>
      <c r="Q3861" s="13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1"/>
        <v>18</v>
      </c>
      <c r="P3862">
        <f t="shared" si="240"/>
        <v>81.540000000000006</v>
      </c>
      <c r="Q3862" s="13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1"/>
        <v>5</v>
      </c>
      <c r="P3863">
        <f t="shared" si="240"/>
        <v>100</v>
      </c>
      <c r="Q3863" s="13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1"/>
        <v>0</v>
      </c>
      <c r="P3864">
        <f t="shared" si="240"/>
        <v>1</v>
      </c>
      <c r="Q3864" s="13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1"/>
        <v>0</v>
      </c>
      <c r="P3865">
        <f t="shared" si="240"/>
        <v>0</v>
      </c>
      <c r="Q3865" s="13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1"/>
        <v>1</v>
      </c>
      <c r="P3866">
        <f t="shared" si="240"/>
        <v>20</v>
      </c>
      <c r="Q3866" s="13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1"/>
        <v>27</v>
      </c>
      <c r="P3867">
        <f t="shared" si="240"/>
        <v>46.43</v>
      </c>
      <c r="Q3867" s="13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1"/>
        <v>1</v>
      </c>
      <c r="P3868">
        <f t="shared" si="240"/>
        <v>5.5</v>
      </c>
      <c r="Q3868" s="13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1"/>
        <v>13</v>
      </c>
      <c r="P3869">
        <f t="shared" ref="P3869:P3932" si="244">IFERROR(ROUND(E3869/L3869,2),0)</f>
        <v>50.2</v>
      </c>
      <c r="Q3869" s="13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1"/>
        <v>0</v>
      </c>
      <c r="P3870">
        <f t="shared" si="244"/>
        <v>10</v>
      </c>
      <c r="Q3870" s="13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1"/>
        <v>3</v>
      </c>
      <c r="P3871">
        <f t="shared" si="244"/>
        <v>30.13</v>
      </c>
      <c r="Q3871" s="13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1"/>
        <v>15</v>
      </c>
      <c r="P3872">
        <f t="shared" si="244"/>
        <v>150</v>
      </c>
      <c r="Q3872" s="13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1"/>
        <v>3</v>
      </c>
      <c r="P3873">
        <f t="shared" si="244"/>
        <v>13.33</v>
      </c>
      <c r="Q3873" s="13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1"/>
        <v>0</v>
      </c>
      <c r="P3874">
        <f t="shared" si="244"/>
        <v>0</v>
      </c>
      <c r="Q3874" s="13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1"/>
        <v>0</v>
      </c>
      <c r="P3875">
        <f t="shared" si="244"/>
        <v>0</v>
      </c>
      <c r="Q3875" s="13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1"/>
        <v>0</v>
      </c>
      <c r="P3876">
        <f t="shared" si="244"/>
        <v>0</v>
      </c>
      <c r="Q3876" s="13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1"/>
        <v>0</v>
      </c>
      <c r="P3877">
        <f t="shared" si="244"/>
        <v>0</v>
      </c>
      <c r="Q3877" s="13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1"/>
        <v>53</v>
      </c>
      <c r="P3878">
        <f t="shared" si="244"/>
        <v>44.76</v>
      </c>
      <c r="Q3878" s="13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1"/>
        <v>5</v>
      </c>
      <c r="P3879">
        <f t="shared" si="244"/>
        <v>88.64</v>
      </c>
      <c r="Q3879" s="13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1"/>
        <v>0</v>
      </c>
      <c r="P3880">
        <f t="shared" si="244"/>
        <v>10</v>
      </c>
      <c r="Q3880" s="13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1"/>
        <v>0</v>
      </c>
      <c r="P3881">
        <f t="shared" si="244"/>
        <v>0</v>
      </c>
      <c r="Q3881" s="13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1"/>
        <v>13</v>
      </c>
      <c r="P3882">
        <f t="shared" si="244"/>
        <v>57.65</v>
      </c>
      <c r="Q3882" s="13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1"/>
        <v>5</v>
      </c>
      <c r="P3883">
        <f t="shared" si="244"/>
        <v>25</v>
      </c>
      <c r="Q3883" s="13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1"/>
        <v>0</v>
      </c>
      <c r="P3884">
        <f t="shared" si="244"/>
        <v>0</v>
      </c>
      <c r="Q3884" s="13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1"/>
        <v>0</v>
      </c>
      <c r="P3885">
        <f t="shared" si="244"/>
        <v>0</v>
      </c>
      <c r="Q3885" s="13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1"/>
        <v>0</v>
      </c>
      <c r="P3886">
        <f t="shared" si="244"/>
        <v>0</v>
      </c>
      <c r="Q3886" s="13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1"/>
        <v>0</v>
      </c>
      <c r="P3887">
        <f t="shared" si="244"/>
        <v>0</v>
      </c>
      <c r="Q3887" s="13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1"/>
        <v>0</v>
      </c>
      <c r="P3888">
        <f t="shared" si="244"/>
        <v>0</v>
      </c>
      <c r="Q3888" s="13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1"/>
        <v>2</v>
      </c>
      <c r="P3889">
        <f t="shared" si="244"/>
        <v>17.5</v>
      </c>
      <c r="Q3889" s="13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1"/>
        <v>27</v>
      </c>
      <c r="P3890">
        <f t="shared" si="244"/>
        <v>38.71</v>
      </c>
      <c r="Q3890" s="13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1"/>
        <v>1</v>
      </c>
      <c r="P3891">
        <f t="shared" si="244"/>
        <v>13.11</v>
      </c>
      <c r="Q3891" s="13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1"/>
        <v>17</v>
      </c>
      <c r="P3892">
        <f t="shared" si="244"/>
        <v>315.5</v>
      </c>
      <c r="Q3892" s="13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1"/>
        <v>33</v>
      </c>
      <c r="P3893">
        <f t="shared" si="244"/>
        <v>37.14</v>
      </c>
      <c r="Q3893" s="13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1"/>
        <v>0</v>
      </c>
      <c r="P3894">
        <f t="shared" si="244"/>
        <v>0</v>
      </c>
      <c r="Q3894" s="13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1"/>
        <v>22</v>
      </c>
      <c r="P3895">
        <f t="shared" si="244"/>
        <v>128.27000000000001</v>
      </c>
      <c r="Q3895" s="13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1"/>
        <v>3</v>
      </c>
      <c r="P3896">
        <f t="shared" si="244"/>
        <v>47.27</v>
      </c>
      <c r="Q3896" s="13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1"/>
        <v>5</v>
      </c>
      <c r="P3897">
        <f t="shared" si="244"/>
        <v>50</v>
      </c>
      <c r="Q3897" s="13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1"/>
        <v>11</v>
      </c>
      <c r="P3898">
        <f t="shared" si="244"/>
        <v>42.5</v>
      </c>
      <c r="Q3898" s="13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1"/>
        <v>18</v>
      </c>
      <c r="P3899">
        <f t="shared" si="244"/>
        <v>44</v>
      </c>
      <c r="Q3899" s="13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1"/>
        <v>33</v>
      </c>
      <c r="P3900">
        <f t="shared" si="244"/>
        <v>50.88</v>
      </c>
      <c r="Q3900" s="13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1"/>
        <v>1</v>
      </c>
      <c r="P3901">
        <f t="shared" si="244"/>
        <v>62.5</v>
      </c>
      <c r="Q3901" s="13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1"/>
        <v>5</v>
      </c>
      <c r="P3902">
        <f t="shared" si="244"/>
        <v>27</v>
      </c>
      <c r="Q3902" s="13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1"/>
        <v>1</v>
      </c>
      <c r="P3903">
        <f t="shared" si="244"/>
        <v>25</v>
      </c>
      <c r="Q3903" s="13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1"/>
        <v>49</v>
      </c>
      <c r="P3904">
        <f t="shared" si="244"/>
        <v>47.26</v>
      </c>
      <c r="Q3904" s="13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1"/>
        <v>0</v>
      </c>
      <c r="P3905">
        <f t="shared" si="244"/>
        <v>0</v>
      </c>
      <c r="Q3905" s="13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5">ROUND(E3906/D3906*100,0)</f>
        <v>0</v>
      </c>
      <c r="P3906">
        <f t="shared" si="244"/>
        <v>1.5</v>
      </c>
      <c r="Q3906" s="13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5"/>
        <v>12</v>
      </c>
      <c r="P3907">
        <f t="shared" si="244"/>
        <v>24.71</v>
      </c>
      <c r="Q3907" s="13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5"/>
        <v>67</v>
      </c>
      <c r="P3908">
        <f t="shared" si="244"/>
        <v>63.13</v>
      </c>
      <c r="Q3908" s="13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5"/>
        <v>15</v>
      </c>
      <c r="P3909">
        <f t="shared" si="244"/>
        <v>38.25</v>
      </c>
      <c r="Q3909" s="13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5"/>
        <v>9</v>
      </c>
      <c r="P3910">
        <f t="shared" si="244"/>
        <v>16.25</v>
      </c>
      <c r="Q3910" s="13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5"/>
        <v>0</v>
      </c>
      <c r="P3911">
        <f t="shared" si="244"/>
        <v>33.75</v>
      </c>
      <c r="Q3911" s="13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5"/>
        <v>3</v>
      </c>
      <c r="P3912">
        <f t="shared" si="244"/>
        <v>61.67</v>
      </c>
      <c r="Q3912" s="13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5"/>
        <v>37</v>
      </c>
      <c r="P3913">
        <f t="shared" si="244"/>
        <v>83.14</v>
      </c>
      <c r="Q3913" s="13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5"/>
        <v>0</v>
      </c>
      <c r="P3914">
        <f t="shared" si="244"/>
        <v>1</v>
      </c>
      <c r="Q3914" s="13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5"/>
        <v>10</v>
      </c>
      <c r="P3915">
        <f t="shared" si="244"/>
        <v>142.86000000000001</v>
      </c>
      <c r="Q3915" s="13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5"/>
        <v>36</v>
      </c>
      <c r="P3916">
        <f t="shared" si="244"/>
        <v>33.67</v>
      </c>
      <c r="Q3916" s="13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5"/>
        <v>0</v>
      </c>
      <c r="P3917">
        <f t="shared" si="244"/>
        <v>5</v>
      </c>
      <c r="Q3917" s="13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5"/>
        <v>0</v>
      </c>
      <c r="P3918">
        <f t="shared" si="244"/>
        <v>0</v>
      </c>
      <c r="Q3918" s="13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5"/>
        <v>0</v>
      </c>
      <c r="P3919">
        <f t="shared" si="244"/>
        <v>10</v>
      </c>
      <c r="Q3919" s="13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5"/>
        <v>0</v>
      </c>
      <c r="P3920">
        <f t="shared" si="244"/>
        <v>40</v>
      </c>
      <c r="Q3920" s="13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5"/>
        <v>2</v>
      </c>
      <c r="P3921">
        <f t="shared" si="244"/>
        <v>30</v>
      </c>
      <c r="Q3921" s="13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5"/>
        <v>5</v>
      </c>
      <c r="P3922">
        <f t="shared" si="244"/>
        <v>45</v>
      </c>
      <c r="Q3922" s="13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5"/>
        <v>0</v>
      </c>
      <c r="P3923">
        <f t="shared" si="244"/>
        <v>0</v>
      </c>
      <c r="Q3923" s="13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5"/>
        <v>8</v>
      </c>
      <c r="P3924">
        <f t="shared" si="244"/>
        <v>10.17</v>
      </c>
      <c r="Q3924" s="13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5"/>
        <v>12</v>
      </c>
      <c r="P3925">
        <f t="shared" si="244"/>
        <v>81.41</v>
      </c>
      <c r="Q3925" s="13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5"/>
        <v>15</v>
      </c>
      <c r="P3926">
        <f t="shared" si="244"/>
        <v>57.25</v>
      </c>
      <c r="Q3926" s="13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5"/>
        <v>10</v>
      </c>
      <c r="P3927">
        <f t="shared" si="244"/>
        <v>5</v>
      </c>
      <c r="Q3927" s="13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5"/>
        <v>0</v>
      </c>
      <c r="P3928">
        <f t="shared" si="244"/>
        <v>15</v>
      </c>
      <c r="Q3928" s="13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5"/>
        <v>1</v>
      </c>
      <c r="P3929">
        <f t="shared" si="244"/>
        <v>12.5</v>
      </c>
      <c r="Q3929" s="13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5"/>
        <v>13</v>
      </c>
      <c r="P3930">
        <f t="shared" si="244"/>
        <v>93</v>
      </c>
      <c r="Q3930" s="13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5"/>
        <v>2</v>
      </c>
      <c r="P3931">
        <f t="shared" si="244"/>
        <v>32.36</v>
      </c>
      <c r="Q3931" s="13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5"/>
        <v>0</v>
      </c>
      <c r="P3932">
        <f t="shared" si="244"/>
        <v>0</v>
      </c>
      <c r="Q3932" s="13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5"/>
        <v>0</v>
      </c>
      <c r="P3933">
        <f t="shared" ref="P3933:P3996" si="248">IFERROR(ROUND(E3933/L3933,2),0)</f>
        <v>0</v>
      </c>
      <c r="Q3933" s="13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5"/>
        <v>0</v>
      </c>
      <c r="P3934">
        <f t="shared" si="248"/>
        <v>1</v>
      </c>
      <c r="Q3934" s="13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5"/>
        <v>16</v>
      </c>
      <c r="P3935">
        <f t="shared" si="248"/>
        <v>91.83</v>
      </c>
      <c r="Q3935" s="13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5"/>
        <v>11</v>
      </c>
      <c r="P3936">
        <f t="shared" si="248"/>
        <v>45.83</v>
      </c>
      <c r="Q3936" s="13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5"/>
        <v>44</v>
      </c>
      <c r="P3937">
        <f t="shared" si="248"/>
        <v>57.17</v>
      </c>
      <c r="Q3937" s="13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5"/>
        <v>0</v>
      </c>
      <c r="P3938">
        <f t="shared" si="248"/>
        <v>0</v>
      </c>
      <c r="Q3938" s="13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5"/>
        <v>86</v>
      </c>
      <c r="P3939">
        <f t="shared" si="248"/>
        <v>248.5</v>
      </c>
      <c r="Q3939" s="13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5"/>
        <v>12</v>
      </c>
      <c r="P3940">
        <f t="shared" si="248"/>
        <v>79.400000000000006</v>
      </c>
      <c r="Q3940" s="13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5"/>
        <v>0</v>
      </c>
      <c r="P3941">
        <f t="shared" si="248"/>
        <v>5</v>
      </c>
      <c r="Q3941" s="13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5"/>
        <v>0</v>
      </c>
      <c r="P3942">
        <f t="shared" si="248"/>
        <v>5.5</v>
      </c>
      <c r="Q3942" s="13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5"/>
        <v>1</v>
      </c>
      <c r="P3943">
        <f t="shared" si="248"/>
        <v>25</v>
      </c>
      <c r="Q3943" s="13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5"/>
        <v>0</v>
      </c>
      <c r="P3944">
        <f t="shared" si="248"/>
        <v>0</v>
      </c>
      <c r="Q3944" s="13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5"/>
        <v>36</v>
      </c>
      <c r="P3945">
        <f t="shared" si="248"/>
        <v>137.08000000000001</v>
      </c>
      <c r="Q3945" s="13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5"/>
        <v>0</v>
      </c>
      <c r="P3946">
        <f t="shared" si="248"/>
        <v>0</v>
      </c>
      <c r="Q3946" s="13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5"/>
        <v>0</v>
      </c>
      <c r="P3947">
        <f t="shared" si="248"/>
        <v>5</v>
      </c>
      <c r="Q3947" s="13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5"/>
        <v>3</v>
      </c>
      <c r="P3948">
        <f t="shared" si="248"/>
        <v>39</v>
      </c>
      <c r="Q3948" s="13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5"/>
        <v>3</v>
      </c>
      <c r="P3949">
        <f t="shared" si="248"/>
        <v>50.5</v>
      </c>
      <c r="Q3949" s="13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5"/>
        <v>0</v>
      </c>
      <c r="P3950">
        <f t="shared" si="248"/>
        <v>0</v>
      </c>
      <c r="Q3950" s="13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5"/>
        <v>16</v>
      </c>
      <c r="P3951">
        <f t="shared" si="248"/>
        <v>49.28</v>
      </c>
      <c r="Q3951" s="13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5"/>
        <v>1</v>
      </c>
      <c r="P3952">
        <f t="shared" si="248"/>
        <v>25</v>
      </c>
      <c r="Q3952" s="13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5"/>
        <v>0</v>
      </c>
      <c r="P3953">
        <f t="shared" si="248"/>
        <v>1</v>
      </c>
      <c r="Q3953" s="13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5"/>
        <v>0</v>
      </c>
      <c r="P3954">
        <f t="shared" si="248"/>
        <v>25</v>
      </c>
      <c r="Q3954" s="13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5"/>
        <v>0</v>
      </c>
      <c r="P3955">
        <f t="shared" si="248"/>
        <v>0</v>
      </c>
      <c r="Q3955" s="13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5"/>
        <v>0</v>
      </c>
      <c r="P3956">
        <f t="shared" si="248"/>
        <v>0</v>
      </c>
      <c r="Q3956" s="13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5"/>
        <v>24</v>
      </c>
      <c r="P3957">
        <f t="shared" si="248"/>
        <v>53.13</v>
      </c>
      <c r="Q3957" s="13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5"/>
        <v>0</v>
      </c>
      <c r="P3958">
        <f t="shared" si="248"/>
        <v>0</v>
      </c>
      <c r="Q3958" s="13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5"/>
        <v>0</v>
      </c>
      <c r="P3959">
        <f t="shared" si="248"/>
        <v>7</v>
      </c>
      <c r="Q3959" s="13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5"/>
        <v>32</v>
      </c>
      <c r="P3960">
        <f t="shared" si="248"/>
        <v>40.06</v>
      </c>
      <c r="Q3960" s="13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5"/>
        <v>24</v>
      </c>
      <c r="P3961">
        <f t="shared" si="248"/>
        <v>24.33</v>
      </c>
      <c r="Q3961" s="13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5"/>
        <v>2</v>
      </c>
      <c r="P3962">
        <f t="shared" si="248"/>
        <v>11.25</v>
      </c>
      <c r="Q3962" s="13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5"/>
        <v>0</v>
      </c>
      <c r="P3963">
        <f t="shared" si="248"/>
        <v>10.5</v>
      </c>
      <c r="Q3963" s="13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5"/>
        <v>3</v>
      </c>
      <c r="P3964">
        <f t="shared" si="248"/>
        <v>15</v>
      </c>
      <c r="Q3964" s="13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5"/>
        <v>0</v>
      </c>
      <c r="P3965">
        <f t="shared" si="248"/>
        <v>0</v>
      </c>
      <c r="Q3965" s="13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5"/>
        <v>6</v>
      </c>
      <c r="P3966">
        <f t="shared" si="248"/>
        <v>42</v>
      </c>
      <c r="Q3966" s="13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5"/>
        <v>14</v>
      </c>
      <c r="P3967">
        <f t="shared" si="248"/>
        <v>71.25</v>
      </c>
      <c r="Q3967" s="13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5"/>
        <v>1</v>
      </c>
      <c r="P3968">
        <f t="shared" si="248"/>
        <v>22.5</v>
      </c>
      <c r="Q3968" s="13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5"/>
        <v>24</v>
      </c>
      <c r="P3969">
        <f t="shared" si="248"/>
        <v>41</v>
      </c>
      <c r="Q3969" s="13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9">ROUND(E3970/D3970*100,0)</f>
        <v>11</v>
      </c>
      <c r="P3970">
        <f t="shared" si="248"/>
        <v>47.91</v>
      </c>
      <c r="Q3970" s="13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9"/>
        <v>7</v>
      </c>
      <c r="P3971">
        <f t="shared" si="248"/>
        <v>35.17</v>
      </c>
      <c r="Q3971" s="13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9"/>
        <v>0</v>
      </c>
      <c r="P3972">
        <f t="shared" si="248"/>
        <v>5.5</v>
      </c>
      <c r="Q3972" s="13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9"/>
        <v>1</v>
      </c>
      <c r="P3973">
        <f t="shared" si="248"/>
        <v>22.67</v>
      </c>
      <c r="Q3973" s="13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9"/>
        <v>21</v>
      </c>
      <c r="P3974">
        <f t="shared" si="248"/>
        <v>26.38</v>
      </c>
      <c r="Q3974" s="13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9"/>
        <v>78</v>
      </c>
      <c r="P3975">
        <f t="shared" si="248"/>
        <v>105.54</v>
      </c>
      <c r="Q3975" s="13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9"/>
        <v>32</v>
      </c>
      <c r="P3976">
        <f t="shared" si="248"/>
        <v>29.09</v>
      </c>
      <c r="Q3976" s="13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9"/>
        <v>0</v>
      </c>
      <c r="P3977">
        <f t="shared" si="248"/>
        <v>0</v>
      </c>
      <c r="Q3977" s="13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9"/>
        <v>48</v>
      </c>
      <c r="P3978">
        <f t="shared" si="248"/>
        <v>62</v>
      </c>
      <c r="Q3978" s="13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9"/>
        <v>1</v>
      </c>
      <c r="P3979">
        <f t="shared" si="248"/>
        <v>217.5</v>
      </c>
      <c r="Q3979" s="13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9"/>
        <v>11</v>
      </c>
      <c r="P3980">
        <f t="shared" si="248"/>
        <v>26.75</v>
      </c>
      <c r="Q3980" s="13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9"/>
        <v>2</v>
      </c>
      <c r="P3981">
        <f t="shared" si="248"/>
        <v>18.329999999999998</v>
      </c>
      <c r="Q3981" s="13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9"/>
        <v>18</v>
      </c>
      <c r="P3982">
        <f t="shared" si="248"/>
        <v>64.290000000000006</v>
      </c>
      <c r="Q3982" s="13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9"/>
        <v>4</v>
      </c>
      <c r="P3983">
        <f t="shared" si="248"/>
        <v>175</v>
      </c>
      <c r="Q3983" s="13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9"/>
        <v>20</v>
      </c>
      <c r="P3984">
        <f t="shared" si="248"/>
        <v>34</v>
      </c>
      <c r="Q3984" s="13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9"/>
        <v>35</v>
      </c>
      <c r="P3985">
        <f t="shared" si="248"/>
        <v>84.28</v>
      </c>
      <c r="Q3985" s="13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9"/>
        <v>6</v>
      </c>
      <c r="P3986">
        <f t="shared" si="248"/>
        <v>9.5</v>
      </c>
      <c r="Q3986" s="13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9"/>
        <v>32</v>
      </c>
      <c r="P3987">
        <f t="shared" si="248"/>
        <v>33.74</v>
      </c>
      <c r="Q3987" s="13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9"/>
        <v>10</v>
      </c>
      <c r="P3988">
        <f t="shared" si="248"/>
        <v>37.54</v>
      </c>
      <c r="Q3988" s="13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9"/>
        <v>38</v>
      </c>
      <c r="P3989">
        <f t="shared" si="248"/>
        <v>11.62</v>
      </c>
      <c r="Q3989" s="13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9"/>
        <v>2</v>
      </c>
      <c r="P3990">
        <f t="shared" si="248"/>
        <v>8</v>
      </c>
      <c r="Q3990" s="13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9"/>
        <v>0</v>
      </c>
      <c r="P3991">
        <f t="shared" si="248"/>
        <v>0</v>
      </c>
      <c r="Q3991" s="13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9"/>
        <v>4</v>
      </c>
      <c r="P3992">
        <f t="shared" si="248"/>
        <v>23</v>
      </c>
      <c r="Q3992" s="13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9"/>
        <v>20</v>
      </c>
      <c r="P3993">
        <f t="shared" si="248"/>
        <v>100</v>
      </c>
      <c r="Q3993" s="13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9"/>
        <v>5</v>
      </c>
      <c r="P3994">
        <f t="shared" si="248"/>
        <v>60.11</v>
      </c>
      <c r="Q3994" s="13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9"/>
        <v>0</v>
      </c>
      <c r="P3995">
        <f t="shared" si="248"/>
        <v>3</v>
      </c>
      <c r="Q3995" s="13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9"/>
        <v>0</v>
      </c>
      <c r="P3996">
        <f t="shared" si="248"/>
        <v>5</v>
      </c>
      <c r="Q3996" s="13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9"/>
        <v>35</v>
      </c>
      <c r="P3997">
        <f t="shared" ref="P3997:P4060" si="252">IFERROR(ROUND(E3997/L3997,2),0)</f>
        <v>17.5</v>
      </c>
      <c r="Q3997" s="13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9"/>
        <v>17</v>
      </c>
      <c r="P3998">
        <f t="shared" si="252"/>
        <v>29.24</v>
      </c>
      <c r="Q3998" s="13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9"/>
        <v>0</v>
      </c>
      <c r="P3999">
        <f t="shared" si="252"/>
        <v>0</v>
      </c>
      <c r="Q3999" s="13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9"/>
        <v>57</v>
      </c>
      <c r="P4000">
        <f t="shared" si="252"/>
        <v>59.58</v>
      </c>
      <c r="Q4000" s="13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9"/>
        <v>17</v>
      </c>
      <c r="P4001">
        <f t="shared" si="252"/>
        <v>82.57</v>
      </c>
      <c r="Q4001" s="13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9"/>
        <v>0</v>
      </c>
      <c r="P4002">
        <f t="shared" si="252"/>
        <v>10</v>
      </c>
      <c r="Q4002" s="13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9"/>
        <v>38</v>
      </c>
      <c r="P4003">
        <f t="shared" si="252"/>
        <v>32.36</v>
      </c>
      <c r="Q4003" s="13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9"/>
        <v>2</v>
      </c>
      <c r="P4004">
        <f t="shared" si="252"/>
        <v>5.75</v>
      </c>
      <c r="Q4004" s="13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9"/>
        <v>10</v>
      </c>
      <c r="P4005">
        <f t="shared" si="252"/>
        <v>100.5</v>
      </c>
      <c r="Q4005" s="13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9"/>
        <v>0</v>
      </c>
      <c r="P4006">
        <f t="shared" si="252"/>
        <v>1</v>
      </c>
      <c r="Q4006" s="13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9"/>
        <v>1</v>
      </c>
      <c r="P4007">
        <f t="shared" si="252"/>
        <v>20</v>
      </c>
      <c r="Q4007" s="13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9"/>
        <v>0</v>
      </c>
      <c r="P4008">
        <f t="shared" si="252"/>
        <v>2</v>
      </c>
      <c r="Q4008" s="13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9"/>
        <v>0</v>
      </c>
      <c r="P4009">
        <f t="shared" si="252"/>
        <v>5</v>
      </c>
      <c r="Q4009" s="13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9"/>
        <v>6</v>
      </c>
      <c r="P4010">
        <f t="shared" si="252"/>
        <v>15</v>
      </c>
      <c r="Q4010" s="13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9"/>
        <v>4</v>
      </c>
      <c r="P4011">
        <f t="shared" si="252"/>
        <v>25</v>
      </c>
      <c r="Q4011" s="13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9"/>
        <v>24</v>
      </c>
      <c r="P4012">
        <f t="shared" si="252"/>
        <v>45.84</v>
      </c>
      <c r="Q4012" s="13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9"/>
        <v>8</v>
      </c>
      <c r="P4013">
        <f t="shared" si="252"/>
        <v>4.75</v>
      </c>
      <c r="Q4013" s="13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9"/>
        <v>0</v>
      </c>
      <c r="P4014">
        <f t="shared" si="252"/>
        <v>0</v>
      </c>
      <c r="Q4014" s="13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9"/>
        <v>1</v>
      </c>
      <c r="P4015">
        <f t="shared" si="252"/>
        <v>13</v>
      </c>
      <c r="Q4015" s="13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9"/>
        <v>0</v>
      </c>
      <c r="P4016">
        <f t="shared" si="252"/>
        <v>0</v>
      </c>
      <c r="Q4016" s="13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9"/>
        <v>0</v>
      </c>
      <c r="P4017">
        <f t="shared" si="252"/>
        <v>1</v>
      </c>
      <c r="Q4017" s="13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9"/>
        <v>14</v>
      </c>
      <c r="P4018">
        <f t="shared" si="252"/>
        <v>10</v>
      </c>
      <c r="Q4018" s="13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9"/>
        <v>1</v>
      </c>
      <c r="P4019">
        <f t="shared" si="252"/>
        <v>52.5</v>
      </c>
      <c r="Q4019" s="13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9"/>
        <v>9</v>
      </c>
      <c r="P4020">
        <f t="shared" si="252"/>
        <v>32.5</v>
      </c>
      <c r="Q4020" s="13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9"/>
        <v>1</v>
      </c>
      <c r="P4021">
        <f t="shared" si="252"/>
        <v>7.25</v>
      </c>
      <c r="Q4021" s="13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9"/>
        <v>17</v>
      </c>
      <c r="P4022">
        <f t="shared" si="252"/>
        <v>33.33</v>
      </c>
      <c r="Q4022" s="13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9"/>
        <v>1</v>
      </c>
      <c r="P4023">
        <f t="shared" si="252"/>
        <v>62.5</v>
      </c>
      <c r="Q4023" s="13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9"/>
        <v>70</v>
      </c>
      <c r="P4024">
        <f t="shared" si="252"/>
        <v>63.56</v>
      </c>
      <c r="Q4024" s="13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9"/>
        <v>0</v>
      </c>
      <c r="P4025">
        <f t="shared" si="252"/>
        <v>0</v>
      </c>
      <c r="Q4025" s="13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9"/>
        <v>1</v>
      </c>
      <c r="P4026">
        <f t="shared" si="252"/>
        <v>10</v>
      </c>
      <c r="Q4026" s="13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9"/>
        <v>5</v>
      </c>
      <c r="P4027">
        <f t="shared" si="252"/>
        <v>62.5</v>
      </c>
      <c r="Q4027" s="13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9"/>
        <v>0</v>
      </c>
      <c r="P4028">
        <f t="shared" si="252"/>
        <v>0</v>
      </c>
      <c r="Q4028" s="13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9"/>
        <v>7</v>
      </c>
      <c r="P4029">
        <f t="shared" si="252"/>
        <v>30.71</v>
      </c>
      <c r="Q4029" s="13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9"/>
        <v>28</v>
      </c>
      <c r="P4030">
        <f t="shared" si="252"/>
        <v>51</v>
      </c>
      <c r="Q4030" s="13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9"/>
        <v>0</v>
      </c>
      <c r="P4031">
        <f t="shared" si="252"/>
        <v>0</v>
      </c>
      <c r="Q4031" s="13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9"/>
        <v>16</v>
      </c>
      <c r="P4032">
        <f t="shared" si="252"/>
        <v>66.67</v>
      </c>
      <c r="Q4032" s="13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9"/>
        <v>0</v>
      </c>
      <c r="P4033">
        <f t="shared" si="252"/>
        <v>0</v>
      </c>
      <c r="Q4033" s="13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3">ROUND(E4034/D4034*100,0)</f>
        <v>7</v>
      </c>
      <c r="P4034">
        <f t="shared" si="252"/>
        <v>59</v>
      </c>
      <c r="Q4034" s="13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3"/>
        <v>26</v>
      </c>
      <c r="P4035">
        <f t="shared" si="252"/>
        <v>65.34</v>
      </c>
      <c r="Q4035" s="13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3"/>
        <v>1</v>
      </c>
      <c r="P4036">
        <f t="shared" si="252"/>
        <v>100</v>
      </c>
      <c r="Q4036" s="13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3"/>
        <v>37</v>
      </c>
      <c r="P4037">
        <f t="shared" si="252"/>
        <v>147.4</v>
      </c>
      <c r="Q4037" s="13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3"/>
        <v>47</v>
      </c>
      <c r="P4038">
        <f t="shared" si="252"/>
        <v>166.06</v>
      </c>
      <c r="Q4038" s="13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3"/>
        <v>11</v>
      </c>
      <c r="P4039">
        <f t="shared" si="252"/>
        <v>40</v>
      </c>
      <c r="Q4039" s="13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3"/>
        <v>12</v>
      </c>
      <c r="P4040">
        <f t="shared" si="252"/>
        <v>75.25</v>
      </c>
      <c r="Q4040" s="13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3"/>
        <v>60</v>
      </c>
      <c r="P4041">
        <f t="shared" si="252"/>
        <v>60</v>
      </c>
      <c r="Q4041" s="13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3"/>
        <v>31</v>
      </c>
      <c r="P4042">
        <f t="shared" si="252"/>
        <v>1250</v>
      </c>
      <c r="Q4042" s="13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3"/>
        <v>0</v>
      </c>
      <c r="P4043">
        <f t="shared" si="252"/>
        <v>10.5</v>
      </c>
      <c r="Q4043" s="13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3"/>
        <v>0</v>
      </c>
      <c r="P4044">
        <f t="shared" si="252"/>
        <v>7</v>
      </c>
      <c r="Q4044" s="13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3"/>
        <v>0</v>
      </c>
      <c r="P4045">
        <f t="shared" si="252"/>
        <v>0</v>
      </c>
      <c r="Q4045" s="13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3"/>
        <v>38</v>
      </c>
      <c r="P4046">
        <f t="shared" si="252"/>
        <v>56.25</v>
      </c>
      <c r="Q4046" s="13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3"/>
        <v>0</v>
      </c>
      <c r="P4047">
        <f t="shared" si="252"/>
        <v>1</v>
      </c>
      <c r="Q4047" s="13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3"/>
        <v>8</v>
      </c>
      <c r="P4048">
        <f t="shared" si="252"/>
        <v>38.33</v>
      </c>
      <c r="Q4048" s="13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3"/>
        <v>2</v>
      </c>
      <c r="P4049">
        <f t="shared" si="252"/>
        <v>27.5</v>
      </c>
      <c r="Q4049" s="13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3"/>
        <v>18</v>
      </c>
      <c r="P4050">
        <f t="shared" si="252"/>
        <v>32.979999999999997</v>
      </c>
      <c r="Q4050" s="13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3"/>
        <v>0</v>
      </c>
      <c r="P4051">
        <f t="shared" si="252"/>
        <v>16</v>
      </c>
      <c r="Q4051" s="13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3"/>
        <v>0</v>
      </c>
      <c r="P4052">
        <f t="shared" si="252"/>
        <v>1</v>
      </c>
      <c r="Q4052" s="13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3"/>
        <v>0</v>
      </c>
      <c r="P4053">
        <f t="shared" si="252"/>
        <v>0</v>
      </c>
      <c r="Q4053" s="13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3"/>
        <v>38</v>
      </c>
      <c r="P4054">
        <f t="shared" si="252"/>
        <v>86.62</v>
      </c>
      <c r="Q4054" s="13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3"/>
        <v>22</v>
      </c>
      <c r="P4055">
        <f t="shared" si="252"/>
        <v>55</v>
      </c>
      <c r="Q4055" s="13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3"/>
        <v>0</v>
      </c>
      <c r="P4056">
        <f t="shared" si="252"/>
        <v>0</v>
      </c>
      <c r="Q4056" s="13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3"/>
        <v>18</v>
      </c>
      <c r="P4057">
        <f t="shared" si="252"/>
        <v>41.95</v>
      </c>
      <c r="Q4057" s="13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3"/>
        <v>53</v>
      </c>
      <c r="P4058">
        <f t="shared" si="252"/>
        <v>88.33</v>
      </c>
      <c r="Q4058" s="13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3"/>
        <v>22</v>
      </c>
      <c r="P4059">
        <f t="shared" si="252"/>
        <v>129.16999999999999</v>
      </c>
      <c r="Q4059" s="13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3"/>
        <v>3</v>
      </c>
      <c r="P4060">
        <f t="shared" si="252"/>
        <v>23.75</v>
      </c>
      <c r="Q4060" s="13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3"/>
        <v>3</v>
      </c>
      <c r="P4061">
        <f t="shared" ref="P4061:P4115" si="256">IFERROR(ROUND(E4061/L4061,2),0)</f>
        <v>35.71</v>
      </c>
      <c r="Q4061" s="13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3"/>
        <v>3</v>
      </c>
      <c r="P4062">
        <f t="shared" si="256"/>
        <v>57</v>
      </c>
      <c r="Q4062" s="13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3"/>
        <v>0</v>
      </c>
      <c r="P4063">
        <f t="shared" si="256"/>
        <v>0</v>
      </c>
      <c r="Q4063" s="13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3"/>
        <v>2</v>
      </c>
      <c r="P4064">
        <f t="shared" si="256"/>
        <v>163.33000000000001</v>
      </c>
      <c r="Q4064" s="13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3"/>
        <v>1</v>
      </c>
      <c r="P4065">
        <f t="shared" si="256"/>
        <v>15</v>
      </c>
      <c r="Q4065" s="13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3"/>
        <v>19</v>
      </c>
      <c r="P4066">
        <f t="shared" si="256"/>
        <v>64.17</v>
      </c>
      <c r="Q4066" s="13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3"/>
        <v>1</v>
      </c>
      <c r="P4067">
        <f t="shared" si="256"/>
        <v>6.75</v>
      </c>
      <c r="Q4067" s="13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3"/>
        <v>0</v>
      </c>
      <c r="P4068">
        <f t="shared" si="256"/>
        <v>25</v>
      </c>
      <c r="Q4068" s="13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3"/>
        <v>61</v>
      </c>
      <c r="P4069">
        <f t="shared" si="256"/>
        <v>179.12</v>
      </c>
      <c r="Q4069" s="13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3"/>
        <v>1</v>
      </c>
      <c r="P4070">
        <f t="shared" si="256"/>
        <v>34.950000000000003</v>
      </c>
      <c r="Q4070" s="13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3"/>
        <v>34</v>
      </c>
      <c r="P4071">
        <f t="shared" si="256"/>
        <v>33.08</v>
      </c>
      <c r="Q4071" s="13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3"/>
        <v>17</v>
      </c>
      <c r="P4072">
        <f t="shared" si="256"/>
        <v>27.5</v>
      </c>
      <c r="Q4072" s="13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3"/>
        <v>0</v>
      </c>
      <c r="P4073">
        <f t="shared" si="256"/>
        <v>0</v>
      </c>
      <c r="Q4073" s="13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3"/>
        <v>0</v>
      </c>
      <c r="P4074">
        <f t="shared" si="256"/>
        <v>2</v>
      </c>
      <c r="Q4074" s="13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3"/>
        <v>1</v>
      </c>
      <c r="P4075">
        <f t="shared" si="256"/>
        <v>18.5</v>
      </c>
      <c r="Q4075" s="13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3"/>
        <v>27</v>
      </c>
      <c r="P4076">
        <f t="shared" si="256"/>
        <v>35</v>
      </c>
      <c r="Q4076" s="13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3"/>
        <v>29</v>
      </c>
      <c r="P4077">
        <f t="shared" si="256"/>
        <v>44.31</v>
      </c>
      <c r="Q4077" s="13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3"/>
        <v>0</v>
      </c>
      <c r="P4078">
        <f t="shared" si="256"/>
        <v>0</v>
      </c>
      <c r="Q4078" s="13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3"/>
        <v>9</v>
      </c>
      <c r="P4079">
        <f t="shared" si="256"/>
        <v>222.5</v>
      </c>
      <c r="Q4079" s="13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3"/>
        <v>0</v>
      </c>
      <c r="P4080">
        <f t="shared" si="256"/>
        <v>0</v>
      </c>
      <c r="Q4080" s="13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3"/>
        <v>0</v>
      </c>
      <c r="P4081">
        <f t="shared" si="256"/>
        <v>5</v>
      </c>
      <c r="Q4081" s="13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3"/>
        <v>0</v>
      </c>
      <c r="P4082">
        <f t="shared" si="256"/>
        <v>0</v>
      </c>
      <c r="Q4082" s="13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3"/>
        <v>16</v>
      </c>
      <c r="P4083">
        <f t="shared" si="256"/>
        <v>29.17</v>
      </c>
      <c r="Q4083" s="13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3"/>
        <v>2</v>
      </c>
      <c r="P4084">
        <f t="shared" si="256"/>
        <v>1.5</v>
      </c>
      <c r="Q4084" s="13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3"/>
        <v>22</v>
      </c>
      <c r="P4085">
        <f t="shared" si="256"/>
        <v>126.5</v>
      </c>
      <c r="Q4085" s="13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3"/>
        <v>0</v>
      </c>
      <c r="P4086">
        <f t="shared" si="256"/>
        <v>10</v>
      </c>
      <c r="Q4086" s="13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3"/>
        <v>0</v>
      </c>
      <c r="P4087">
        <f t="shared" si="256"/>
        <v>10</v>
      </c>
      <c r="Q4087" s="13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3"/>
        <v>5</v>
      </c>
      <c r="P4088">
        <f t="shared" si="256"/>
        <v>9.4</v>
      </c>
      <c r="Q4088" s="13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3"/>
        <v>0</v>
      </c>
      <c r="P4089">
        <f t="shared" si="256"/>
        <v>0</v>
      </c>
      <c r="Q4089" s="13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3"/>
        <v>11</v>
      </c>
      <c r="P4090">
        <f t="shared" si="256"/>
        <v>72</v>
      </c>
      <c r="Q4090" s="13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3"/>
        <v>5</v>
      </c>
      <c r="P4091">
        <f t="shared" si="256"/>
        <v>30</v>
      </c>
      <c r="Q4091" s="13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3"/>
        <v>3</v>
      </c>
      <c r="P4092">
        <f t="shared" si="256"/>
        <v>10.67</v>
      </c>
      <c r="Q4092" s="13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3"/>
        <v>13</v>
      </c>
      <c r="P4093">
        <f t="shared" si="256"/>
        <v>25.5</v>
      </c>
      <c r="Q4093" s="13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3"/>
        <v>0</v>
      </c>
      <c r="P4094">
        <f t="shared" si="256"/>
        <v>20</v>
      </c>
      <c r="Q4094" s="13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3"/>
        <v>2</v>
      </c>
      <c r="P4095">
        <f t="shared" si="256"/>
        <v>15</v>
      </c>
      <c r="Q4095" s="13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3"/>
        <v>37</v>
      </c>
      <c r="P4096">
        <f t="shared" si="256"/>
        <v>91.25</v>
      </c>
      <c r="Q4096" s="13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3"/>
        <v>3</v>
      </c>
      <c r="P4097">
        <f t="shared" si="256"/>
        <v>800</v>
      </c>
      <c r="Q4097" s="13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7">ROUND(E4098/D4098*100,0)</f>
        <v>11</v>
      </c>
      <c r="P4098">
        <f t="shared" si="256"/>
        <v>80</v>
      </c>
      <c r="Q4098" s="13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7"/>
        <v>0</v>
      </c>
      <c r="P4099">
        <f t="shared" si="256"/>
        <v>0</v>
      </c>
      <c r="Q4099" s="13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7"/>
        <v>0</v>
      </c>
      <c r="P4100">
        <f t="shared" si="256"/>
        <v>0</v>
      </c>
      <c r="Q4100" s="13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7"/>
        <v>1</v>
      </c>
      <c r="P4101">
        <f t="shared" si="256"/>
        <v>50</v>
      </c>
      <c r="Q4101" s="13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7"/>
        <v>0</v>
      </c>
      <c r="P4102">
        <f t="shared" si="256"/>
        <v>0</v>
      </c>
      <c r="Q4102" s="13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7"/>
        <v>0</v>
      </c>
      <c r="P4103">
        <f t="shared" si="256"/>
        <v>0</v>
      </c>
      <c r="Q4103" s="13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7"/>
        <v>27</v>
      </c>
      <c r="P4104">
        <f t="shared" si="256"/>
        <v>22.83</v>
      </c>
      <c r="Q4104" s="13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7"/>
        <v>10</v>
      </c>
      <c r="P4105">
        <f t="shared" si="256"/>
        <v>16.670000000000002</v>
      </c>
      <c r="Q4105" s="13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7"/>
        <v>21</v>
      </c>
      <c r="P4106">
        <f t="shared" si="256"/>
        <v>45.79</v>
      </c>
      <c r="Q4106" s="13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7"/>
        <v>7</v>
      </c>
      <c r="P4107">
        <f t="shared" si="256"/>
        <v>383.33</v>
      </c>
      <c r="Q4107" s="13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7"/>
        <v>71</v>
      </c>
      <c r="P4108">
        <f t="shared" si="256"/>
        <v>106.97</v>
      </c>
      <c r="Q4108" s="13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7"/>
        <v>2</v>
      </c>
      <c r="P4109">
        <f t="shared" si="256"/>
        <v>10.25</v>
      </c>
      <c r="Q4109" s="13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7"/>
        <v>2</v>
      </c>
      <c r="P4110">
        <f t="shared" si="256"/>
        <v>59</v>
      </c>
      <c r="Q4110" s="13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7"/>
        <v>0</v>
      </c>
      <c r="P4111">
        <f t="shared" si="256"/>
        <v>0</v>
      </c>
      <c r="Q4111" s="13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7"/>
        <v>29</v>
      </c>
      <c r="P4112">
        <f t="shared" si="256"/>
        <v>14.33</v>
      </c>
      <c r="Q4112" s="13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7"/>
        <v>3</v>
      </c>
      <c r="P4113">
        <f t="shared" si="256"/>
        <v>15.67</v>
      </c>
      <c r="Q4113" s="13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7"/>
        <v>0</v>
      </c>
      <c r="P4114">
        <f t="shared" si="256"/>
        <v>1</v>
      </c>
      <c r="Q4114" s="13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7"/>
        <v>0</v>
      </c>
      <c r="P4115">
        <f t="shared" si="256"/>
        <v>1</v>
      </c>
      <c r="Q4115" s="13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B7844-47EF-42D9-BDCB-A7CED0DBB806}">
  <dimension ref="A1:T46"/>
  <sheetViews>
    <sheetView workbookViewId="0">
      <selection sqref="A1:T46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7" t="s">
        <v>8365</v>
      </c>
      <c r="T1" s="17" t="s">
        <v>8366</v>
      </c>
    </row>
    <row r="2" spans="1:20" ht="225" x14ac:dyDescent="0.25">
      <c r="A2">
        <v>2921</v>
      </c>
      <c r="B2" s="9" t="s">
        <v>2921</v>
      </c>
      <c r="C2" s="3" t="s">
        <v>7031</v>
      </c>
      <c r="D2" s="5">
        <v>100</v>
      </c>
      <c r="E2" s="7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 s="11">
        <v>129</v>
      </c>
      <c r="P2">
        <v>43</v>
      </c>
      <c r="Q2" s="13" t="s">
        <v>8315</v>
      </c>
      <c r="R2" t="s">
        <v>8357</v>
      </c>
      <c r="S2" s="18">
        <v>41877.886620370373</v>
      </c>
      <c r="T2" s="18">
        <v>41907.886620370373</v>
      </c>
    </row>
    <row r="3" spans="1:20" ht="225" x14ac:dyDescent="0.25">
      <c r="A3">
        <v>2923</v>
      </c>
      <c r="B3" s="9" t="s">
        <v>2923</v>
      </c>
      <c r="C3" s="3" t="s">
        <v>7033</v>
      </c>
      <c r="D3" s="5">
        <v>300</v>
      </c>
      <c r="E3" s="7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 s="11">
        <v>100</v>
      </c>
      <c r="P3">
        <v>30</v>
      </c>
      <c r="Q3" s="13" t="s">
        <v>8315</v>
      </c>
      <c r="R3" t="s">
        <v>8357</v>
      </c>
      <c r="S3" s="18">
        <v>42013.15253472222</v>
      </c>
      <c r="T3" s="18">
        <v>42028.125</v>
      </c>
    </row>
    <row r="4" spans="1:20" ht="300" x14ac:dyDescent="0.25">
      <c r="A4">
        <v>2924</v>
      </c>
      <c r="B4" s="9" t="s">
        <v>2924</v>
      </c>
      <c r="C4" s="3" t="s">
        <v>7034</v>
      </c>
      <c r="D4" s="5">
        <v>25000</v>
      </c>
      <c r="E4" s="7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 s="11">
        <v>103</v>
      </c>
      <c r="P4">
        <v>175.51</v>
      </c>
      <c r="Q4" s="13" t="s">
        <v>8315</v>
      </c>
      <c r="R4" t="s">
        <v>8357</v>
      </c>
      <c r="S4" s="18">
        <v>42103.556828703702</v>
      </c>
      <c r="T4" s="18">
        <v>42133.165972222225</v>
      </c>
    </row>
    <row r="5" spans="1:20" ht="255" x14ac:dyDescent="0.25">
      <c r="A5">
        <v>2925</v>
      </c>
      <c r="B5" s="9" t="s">
        <v>2925</v>
      </c>
      <c r="C5" s="3" t="s">
        <v>7035</v>
      </c>
      <c r="D5" s="5">
        <v>45000</v>
      </c>
      <c r="E5" s="7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 s="11">
        <v>102</v>
      </c>
      <c r="P5">
        <v>231.66</v>
      </c>
      <c r="Q5" s="13" t="s">
        <v>8315</v>
      </c>
      <c r="R5" t="s">
        <v>8357</v>
      </c>
      <c r="S5" s="18">
        <v>41863.584120370368</v>
      </c>
      <c r="T5" s="18">
        <v>41893.584120370368</v>
      </c>
    </row>
    <row r="6" spans="1:20" ht="270" x14ac:dyDescent="0.25">
      <c r="A6">
        <v>2926</v>
      </c>
      <c r="B6" s="9" t="s">
        <v>2926</v>
      </c>
      <c r="C6" s="3" t="s">
        <v>7036</v>
      </c>
      <c r="D6" s="5">
        <v>3000</v>
      </c>
      <c r="E6" s="7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 s="11">
        <v>125</v>
      </c>
      <c r="P6">
        <v>75</v>
      </c>
      <c r="Q6" s="13" t="s">
        <v>8315</v>
      </c>
      <c r="R6" t="s">
        <v>8357</v>
      </c>
      <c r="S6" s="18">
        <v>42044.765960648147</v>
      </c>
      <c r="T6" s="18">
        <v>42058.765960648147</v>
      </c>
    </row>
    <row r="7" spans="1:20" ht="270" x14ac:dyDescent="0.25">
      <c r="A7">
        <v>2927</v>
      </c>
      <c r="B7" s="9" t="s">
        <v>2927</v>
      </c>
      <c r="C7" s="3" t="s">
        <v>7037</v>
      </c>
      <c r="D7" s="5">
        <v>1800</v>
      </c>
      <c r="E7" s="7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 s="11">
        <v>131</v>
      </c>
      <c r="P7">
        <v>112.14</v>
      </c>
      <c r="Q7" s="13" t="s">
        <v>8315</v>
      </c>
      <c r="R7" t="s">
        <v>8357</v>
      </c>
      <c r="S7" s="18">
        <v>41806.669317129628</v>
      </c>
      <c r="T7" s="18">
        <v>41835.208333333336</v>
      </c>
    </row>
    <row r="8" spans="1:20" ht="120" x14ac:dyDescent="0.25">
      <c r="A8">
        <v>2928</v>
      </c>
      <c r="B8" s="9" t="s">
        <v>2928</v>
      </c>
      <c r="C8" s="3" t="s">
        <v>7038</v>
      </c>
      <c r="D8" s="5">
        <v>1000</v>
      </c>
      <c r="E8" s="7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 s="11">
        <v>100</v>
      </c>
      <c r="P8">
        <v>41.67</v>
      </c>
      <c r="Q8" s="13" t="s">
        <v>8315</v>
      </c>
      <c r="R8" t="s">
        <v>8357</v>
      </c>
      <c r="S8" s="18">
        <v>42403.998217592598</v>
      </c>
      <c r="T8" s="18">
        <v>42433.998217592598</v>
      </c>
    </row>
    <row r="9" spans="1:20" ht="285" x14ac:dyDescent="0.25">
      <c r="A9">
        <v>2929</v>
      </c>
      <c r="B9" s="9" t="s">
        <v>2929</v>
      </c>
      <c r="C9" s="3" t="s">
        <v>7039</v>
      </c>
      <c r="D9" s="5">
        <v>8000</v>
      </c>
      <c r="E9" s="7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 s="11">
        <v>102</v>
      </c>
      <c r="P9">
        <v>255.17</v>
      </c>
      <c r="Q9" s="13" t="s">
        <v>8315</v>
      </c>
      <c r="R9" t="s">
        <v>8357</v>
      </c>
      <c r="S9" s="18">
        <v>41754.564328703702</v>
      </c>
      <c r="T9" s="18">
        <v>41784.564328703702</v>
      </c>
    </row>
    <row r="10" spans="1:20" ht="285" x14ac:dyDescent="0.25">
      <c r="A10">
        <v>2933</v>
      </c>
      <c r="B10" s="9" t="s">
        <v>2933</v>
      </c>
      <c r="C10" s="3" t="s">
        <v>7043</v>
      </c>
      <c r="D10" s="5">
        <v>2500</v>
      </c>
      <c r="E10" s="7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 s="11">
        <v>103</v>
      </c>
      <c r="P10">
        <v>47.57</v>
      </c>
      <c r="Q10" s="13" t="s">
        <v>8315</v>
      </c>
      <c r="R10" t="s">
        <v>8357</v>
      </c>
      <c r="S10" s="18">
        <v>42495.956631944442</v>
      </c>
      <c r="T10" s="18">
        <v>42525.956631944442</v>
      </c>
    </row>
    <row r="11" spans="1:20" ht="240" x14ac:dyDescent="0.25">
      <c r="A11">
        <v>2935</v>
      </c>
      <c r="B11" s="9" t="s">
        <v>2935</v>
      </c>
      <c r="C11" s="3" t="s">
        <v>7045</v>
      </c>
      <c r="D11" s="5">
        <v>3500</v>
      </c>
      <c r="E11" s="7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 s="11">
        <v>101</v>
      </c>
      <c r="P11">
        <v>90.54</v>
      </c>
      <c r="Q11" s="13" t="s">
        <v>8315</v>
      </c>
      <c r="R11" t="s">
        <v>8357</v>
      </c>
      <c r="S11" s="18">
        <v>42553.583425925928</v>
      </c>
      <c r="T11" s="18">
        <v>42611.708333333328</v>
      </c>
    </row>
    <row r="12" spans="1:20" ht="240" x14ac:dyDescent="0.25">
      <c r="A12">
        <v>2936</v>
      </c>
      <c r="B12" s="9" t="s">
        <v>2936</v>
      </c>
      <c r="C12" s="3" t="s">
        <v>7046</v>
      </c>
      <c r="D12" s="5">
        <v>1000</v>
      </c>
      <c r="E12" s="7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 s="11">
        <v>128</v>
      </c>
      <c r="P12">
        <v>37.65</v>
      </c>
      <c r="Q12" s="13" t="s">
        <v>8315</v>
      </c>
      <c r="R12" t="s">
        <v>8357</v>
      </c>
      <c r="S12" s="18">
        <v>41912.650729166664</v>
      </c>
      <c r="T12" s="18">
        <v>41925.207638888889</v>
      </c>
    </row>
    <row r="13" spans="1:20" ht="255" x14ac:dyDescent="0.25">
      <c r="A13">
        <v>2938</v>
      </c>
      <c r="B13" s="9" t="s">
        <v>2938</v>
      </c>
      <c r="C13" s="3" t="s">
        <v>7048</v>
      </c>
      <c r="D13" s="5">
        <v>4000</v>
      </c>
      <c r="E13" s="7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 s="11">
        <v>101</v>
      </c>
      <c r="P13">
        <v>126.72</v>
      </c>
      <c r="Q13" s="13" t="s">
        <v>8315</v>
      </c>
      <c r="R13" t="s">
        <v>8357</v>
      </c>
      <c r="S13" s="18">
        <v>42004.703865740739</v>
      </c>
      <c r="T13" s="18">
        <v>42034.703865740739</v>
      </c>
    </row>
    <row r="14" spans="1:20" ht="270" x14ac:dyDescent="0.25">
      <c r="A14">
        <v>2939</v>
      </c>
      <c r="B14" s="9" t="s">
        <v>2939</v>
      </c>
      <c r="C14" s="3" t="s">
        <v>7049</v>
      </c>
      <c r="D14" s="5">
        <v>8000</v>
      </c>
      <c r="E14" s="7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 s="11">
        <v>103</v>
      </c>
      <c r="P14">
        <v>329.2</v>
      </c>
      <c r="Q14" s="13" t="s">
        <v>8315</v>
      </c>
      <c r="R14" t="s">
        <v>8357</v>
      </c>
      <c r="S14" s="18">
        <v>41845.809166666666</v>
      </c>
      <c r="T14" s="18">
        <v>41879.041666666664</v>
      </c>
    </row>
    <row r="15" spans="1:20" ht="270" x14ac:dyDescent="0.25">
      <c r="A15">
        <v>2940</v>
      </c>
      <c r="B15" s="9" t="s">
        <v>2940</v>
      </c>
      <c r="C15" s="3" t="s">
        <v>7050</v>
      </c>
      <c r="D15" s="5">
        <v>2500</v>
      </c>
      <c r="E15" s="7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 s="11">
        <v>107</v>
      </c>
      <c r="P15">
        <v>81.239999999999995</v>
      </c>
      <c r="Q15" s="13" t="s">
        <v>8315</v>
      </c>
      <c r="R15" t="s">
        <v>8357</v>
      </c>
      <c r="S15" s="18">
        <v>41982.773356481484</v>
      </c>
      <c r="T15" s="18">
        <v>42022.773356481484</v>
      </c>
    </row>
    <row r="16" spans="1:20" ht="270" x14ac:dyDescent="0.25">
      <c r="A16">
        <v>3748</v>
      </c>
      <c r="B16" s="9" t="s">
        <v>3745</v>
      </c>
      <c r="C16" s="3" t="s">
        <v>7858</v>
      </c>
      <c r="D16" s="5">
        <v>5000</v>
      </c>
      <c r="E16" s="7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 s="11">
        <v>104</v>
      </c>
      <c r="P16">
        <v>99.54</v>
      </c>
      <c r="Q16" s="13" t="s">
        <v>8315</v>
      </c>
      <c r="R16" t="s">
        <v>8357</v>
      </c>
      <c r="S16" s="18">
        <v>42395.706435185188</v>
      </c>
      <c r="T16" s="18">
        <v>42416.249305555553</v>
      </c>
    </row>
    <row r="17" spans="1:20" ht="210" x14ac:dyDescent="0.25">
      <c r="A17">
        <v>3749</v>
      </c>
      <c r="B17" s="9" t="s">
        <v>3746</v>
      </c>
      <c r="C17" s="3" t="s">
        <v>7859</v>
      </c>
      <c r="D17" s="5">
        <v>500</v>
      </c>
      <c r="E17" s="7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 s="11">
        <v>105</v>
      </c>
      <c r="P17">
        <v>75</v>
      </c>
      <c r="Q17" s="13" t="s">
        <v>8315</v>
      </c>
      <c r="R17" t="s">
        <v>8357</v>
      </c>
      <c r="S17" s="18">
        <v>42458.127175925925</v>
      </c>
      <c r="T17" s="18">
        <v>42489.165972222225</v>
      </c>
    </row>
    <row r="18" spans="1:20" ht="285" x14ac:dyDescent="0.25">
      <c r="A18">
        <v>3750</v>
      </c>
      <c r="B18" s="9" t="s">
        <v>3747</v>
      </c>
      <c r="C18" s="3" t="s">
        <v>7860</v>
      </c>
      <c r="D18" s="5">
        <v>6000</v>
      </c>
      <c r="E18" s="7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 s="11">
        <v>100</v>
      </c>
      <c r="P18">
        <v>215.25</v>
      </c>
      <c r="Q18" s="13" t="s">
        <v>8315</v>
      </c>
      <c r="R18" t="s">
        <v>8357</v>
      </c>
      <c r="S18" s="18">
        <v>42016.981574074074</v>
      </c>
      <c r="T18" s="18">
        <v>42045.332638888889</v>
      </c>
    </row>
    <row r="19" spans="1:20" ht="225" x14ac:dyDescent="0.25">
      <c r="A19">
        <v>3751</v>
      </c>
      <c r="B19" s="9" t="s">
        <v>3748</v>
      </c>
      <c r="C19" s="3" t="s">
        <v>7861</v>
      </c>
      <c r="D19" s="5">
        <v>1000</v>
      </c>
      <c r="E19" s="7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 s="11">
        <v>133</v>
      </c>
      <c r="P19">
        <v>120.55</v>
      </c>
      <c r="Q19" s="13" t="s">
        <v>8315</v>
      </c>
      <c r="R19" t="s">
        <v>8357</v>
      </c>
      <c r="S19" s="18">
        <v>42403.035567129627</v>
      </c>
      <c r="T19" s="18">
        <v>42462.993900462956</v>
      </c>
    </row>
    <row r="20" spans="1:20" ht="300" x14ac:dyDescent="0.25">
      <c r="A20">
        <v>3753</v>
      </c>
      <c r="B20" s="9" t="s">
        <v>3750</v>
      </c>
      <c r="C20" s="3" t="s">
        <v>7863</v>
      </c>
      <c r="D20" s="5">
        <v>5000</v>
      </c>
      <c r="E20" s="7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 s="11">
        <v>103</v>
      </c>
      <c r="P20">
        <v>172.23</v>
      </c>
      <c r="Q20" s="13" t="s">
        <v>8315</v>
      </c>
      <c r="R20" t="s">
        <v>8357</v>
      </c>
      <c r="S20" s="18">
        <v>42128.824074074073</v>
      </c>
      <c r="T20" s="18">
        <v>42158</v>
      </c>
    </row>
    <row r="21" spans="1:20" ht="225" x14ac:dyDescent="0.25">
      <c r="A21">
        <v>3754</v>
      </c>
      <c r="B21" s="9" t="s">
        <v>3751</v>
      </c>
      <c r="C21" s="3" t="s">
        <v>7864</v>
      </c>
      <c r="D21" s="5">
        <v>2500</v>
      </c>
      <c r="E21" s="7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 s="11">
        <v>120</v>
      </c>
      <c r="P21">
        <v>111.11</v>
      </c>
      <c r="Q21" s="13" t="s">
        <v>8315</v>
      </c>
      <c r="R21" t="s">
        <v>8357</v>
      </c>
      <c r="S21" s="18">
        <v>41808.881215277775</v>
      </c>
      <c r="T21" s="18">
        <v>41846.207638888889</v>
      </c>
    </row>
    <row r="22" spans="1:20" ht="255" x14ac:dyDescent="0.25">
      <c r="A22">
        <v>3756</v>
      </c>
      <c r="B22" s="9" t="s">
        <v>3753</v>
      </c>
      <c r="C22" s="3" t="s">
        <v>7866</v>
      </c>
      <c r="D22" s="5">
        <v>4500</v>
      </c>
      <c r="E22" s="7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 s="11">
        <v>101</v>
      </c>
      <c r="P22">
        <v>267.64999999999998</v>
      </c>
      <c r="Q22" s="13" t="s">
        <v>8315</v>
      </c>
      <c r="R22" t="s">
        <v>8357</v>
      </c>
      <c r="S22" s="18">
        <v>41771.814791666664</v>
      </c>
      <c r="T22" s="18">
        <v>41801.814791666664</v>
      </c>
    </row>
    <row r="23" spans="1:20" ht="240" x14ac:dyDescent="0.25">
      <c r="A23">
        <v>3757</v>
      </c>
      <c r="B23" s="9" t="s">
        <v>3754</v>
      </c>
      <c r="C23" s="3" t="s">
        <v>7867</v>
      </c>
      <c r="D23" s="5">
        <v>3500</v>
      </c>
      <c r="E23" s="7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 s="11">
        <v>109</v>
      </c>
      <c r="P23">
        <v>75.959999999999994</v>
      </c>
      <c r="Q23" s="13" t="s">
        <v>8315</v>
      </c>
      <c r="R23" t="s">
        <v>8357</v>
      </c>
      <c r="S23" s="18">
        <v>41954.850868055553</v>
      </c>
      <c r="T23" s="18">
        <v>41974.850868055553</v>
      </c>
    </row>
    <row r="24" spans="1:20" ht="120" x14ac:dyDescent="0.25">
      <c r="A24">
        <v>3758</v>
      </c>
      <c r="B24" s="9" t="s">
        <v>3755</v>
      </c>
      <c r="C24" s="3" t="s">
        <v>7868</v>
      </c>
      <c r="D24" s="5">
        <v>1500</v>
      </c>
      <c r="E24" s="7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 s="11">
        <v>102</v>
      </c>
      <c r="P24">
        <v>59.04</v>
      </c>
      <c r="Q24" s="13" t="s">
        <v>8315</v>
      </c>
      <c r="R24" t="s">
        <v>8357</v>
      </c>
      <c r="S24" s="18">
        <v>41747.471504629626</v>
      </c>
      <c r="T24" s="18">
        <v>41778.208333333336</v>
      </c>
    </row>
    <row r="25" spans="1:20" ht="135" x14ac:dyDescent="0.25">
      <c r="A25">
        <v>3759</v>
      </c>
      <c r="B25" s="9" t="s">
        <v>3756</v>
      </c>
      <c r="C25" s="3" t="s">
        <v>7869</v>
      </c>
      <c r="D25" s="5">
        <v>4000</v>
      </c>
      <c r="E25" s="7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 s="11">
        <v>110</v>
      </c>
      <c r="P25">
        <v>50.11</v>
      </c>
      <c r="Q25" s="13" t="s">
        <v>8315</v>
      </c>
      <c r="R25" t="s">
        <v>8357</v>
      </c>
      <c r="S25" s="18">
        <v>42182.108252314814</v>
      </c>
      <c r="T25" s="18">
        <v>42242.108252314814</v>
      </c>
    </row>
    <row r="26" spans="1:20" ht="255" x14ac:dyDescent="0.25">
      <c r="A26">
        <v>3760</v>
      </c>
      <c r="B26" s="9" t="s">
        <v>3757</v>
      </c>
      <c r="C26" s="3" t="s">
        <v>7870</v>
      </c>
      <c r="D26" s="5">
        <v>5000</v>
      </c>
      <c r="E26" s="7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 s="11">
        <v>101</v>
      </c>
      <c r="P26">
        <v>55.5</v>
      </c>
      <c r="Q26" s="13" t="s">
        <v>8315</v>
      </c>
      <c r="R26" t="s">
        <v>8357</v>
      </c>
      <c r="S26" s="18">
        <v>41739.525300925925</v>
      </c>
      <c r="T26" s="18">
        <v>41764.525300925925</v>
      </c>
    </row>
    <row r="27" spans="1:20" ht="150" x14ac:dyDescent="0.25">
      <c r="A27">
        <v>3763</v>
      </c>
      <c r="B27" s="9" t="s">
        <v>3760</v>
      </c>
      <c r="C27" s="3" t="s">
        <v>7873</v>
      </c>
      <c r="D27" s="5">
        <v>5000</v>
      </c>
      <c r="E27" s="7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 s="11">
        <v>100</v>
      </c>
      <c r="P27">
        <v>64.94</v>
      </c>
      <c r="Q27" s="13" t="s">
        <v>8315</v>
      </c>
      <c r="R27" t="s">
        <v>8357</v>
      </c>
      <c r="S27" s="18">
        <v>42065.750300925924</v>
      </c>
      <c r="T27" s="18">
        <v>42095.708634259259</v>
      </c>
    </row>
    <row r="28" spans="1:20" ht="225" x14ac:dyDescent="0.25">
      <c r="A28">
        <v>3764</v>
      </c>
      <c r="B28" s="9" t="s">
        <v>3761</v>
      </c>
      <c r="C28" s="3" t="s">
        <v>7874</v>
      </c>
      <c r="D28" s="5">
        <v>1500</v>
      </c>
      <c r="E28" s="7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 s="11">
        <v>100</v>
      </c>
      <c r="P28">
        <v>55.56</v>
      </c>
      <c r="Q28" s="13" t="s">
        <v>8315</v>
      </c>
      <c r="R28" t="s">
        <v>8357</v>
      </c>
      <c r="S28" s="18">
        <v>42499.842962962968</v>
      </c>
      <c r="T28" s="18">
        <v>42519.024999999994</v>
      </c>
    </row>
    <row r="29" spans="1:20" ht="285" x14ac:dyDescent="0.25">
      <c r="A29">
        <v>3765</v>
      </c>
      <c r="B29" s="9" t="s">
        <v>3762</v>
      </c>
      <c r="C29" s="3" t="s">
        <v>7875</v>
      </c>
      <c r="D29" s="5">
        <v>7000</v>
      </c>
      <c r="E29" s="7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 s="11">
        <v>113</v>
      </c>
      <c r="P29">
        <v>74.22</v>
      </c>
      <c r="Q29" s="13" t="s">
        <v>8315</v>
      </c>
      <c r="R29" t="s">
        <v>8357</v>
      </c>
      <c r="S29" s="18">
        <v>41820.776412037041</v>
      </c>
      <c r="T29" s="18">
        <v>41850.776412037041</v>
      </c>
    </row>
    <row r="30" spans="1:20" ht="210" x14ac:dyDescent="0.25">
      <c r="A30">
        <v>3766</v>
      </c>
      <c r="B30" s="9" t="s">
        <v>3763</v>
      </c>
      <c r="C30" s="3" t="s">
        <v>7876</v>
      </c>
      <c r="D30" s="5">
        <v>10000</v>
      </c>
      <c r="E30" s="7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 s="11">
        <v>103</v>
      </c>
      <c r="P30">
        <v>106.93</v>
      </c>
      <c r="Q30" s="13" t="s">
        <v>8315</v>
      </c>
      <c r="R30" t="s">
        <v>8357</v>
      </c>
      <c r="S30" s="18">
        <v>41788.167187500003</v>
      </c>
      <c r="T30" s="18">
        <v>41823.167187500003</v>
      </c>
    </row>
    <row r="31" spans="1:20" ht="255" x14ac:dyDescent="0.25">
      <c r="A31">
        <v>3767</v>
      </c>
      <c r="B31" s="9" t="s">
        <v>3764</v>
      </c>
      <c r="C31" s="3" t="s">
        <v>7877</v>
      </c>
      <c r="D31" s="5">
        <v>2000</v>
      </c>
      <c r="E31" s="7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 s="11">
        <v>117</v>
      </c>
      <c r="P31">
        <v>41.7</v>
      </c>
      <c r="Q31" s="13" t="s">
        <v>8315</v>
      </c>
      <c r="R31" t="s">
        <v>8357</v>
      </c>
      <c r="S31" s="18">
        <v>42050.019641203704</v>
      </c>
      <c r="T31" s="18">
        <v>42064.207638888889</v>
      </c>
    </row>
    <row r="32" spans="1:20" ht="270" x14ac:dyDescent="0.25">
      <c r="A32">
        <v>3768</v>
      </c>
      <c r="B32" s="9" t="s">
        <v>3765</v>
      </c>
      <c r="C32" s="3" t="s">
        <v>7878</v>
      </c>
      <c r="D32" s="5">
        <v>4000</v>
      </c>
      <c r="E32" s="7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 s="11">
        <v>108</v>
      </c>
      <c r="P32">
        <v>74.239999999999995</v>
      </c>
      <c r="Q32" s="13" t="s">
        <v>8315</v>
      </c>
      <c r="R32" t="s">
        <v>8357</v>
      </c>
      <c r="S32" s="18">
        <v>41772.727893518517</v>
      </c>
      <c r="T32" s="18">
        <v>41802.727893518517</v>
      </c>
    </row>
    <row r="33" spans="1:20" ht="255" x14ac:dyDescent="0.25">
      <c r="A33">
        <v>3769</v>
      </c>
      <c r="B33" s="9" t="s">
        <v>3766</v>
      </c>
      <c r="C33" s="3" t="s">
        <v>7879</v>
      </c>
      <c r="D33" s="5">
        <v>1100</v>
      </c>
      <c r="E33" s="7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 s="11">
        <v>100</v>
      </c>
      <c r="P33">
        <v>73.33</v>
      </c>
      <c r="Q33" s="13" t="s">
        <v>8315</v>
      </c>
      <c r="R33" t="s">
        <v>8357</v>
      </c>
      <c r="S33" s="18">
        <v>42445.598136574074</v>
      </c>
      <c r="T33" s="18">
        <v>42475.598136574074</v>
      </c>
    </row>
    <row r="34" spans="1:20" ht="180" x14ac:dyDescent="0.25">
      <c r="A34">
        <v>3771</v>
      </c>
      <c r="B34" s="9" t="s">
        <v>3768</v>
      </c>
      <c r="C34" s="3" t="s">
        <v>7881</v>
      </c>
      <c r="D34" s="5">
        <v>1000</v>
      </c>
      <c r="E34" s="7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 s="11">
        <v>146</v>
      </c>
      <c r="P34">
        <v>38.42</v>
      </c>
      <c r="Q34" s="13" t="s">
        <v>8315</v>
      </c>
      <c r="R34" t="s">
        <v>8357</v>
      </c>
      <c r="S34" s="18">
        <v>42493.857083333336</v>
      </c>
      <c r="T34" s="18">
        <v>42508</v>
      </c>
    </row>
    <row r="35" spans="1:20" ht="240" x14ac:dyDescent="0.25">
      <c r="A35">
        <v>3772</v>
      </c>
      <c r="B35" s="9" t="s">
        <v>3769</v>
      </c>
      <c r="C35" s="3" t="s">
        <v>7882</v>
      </c>
      <c r="D35" s="5">
        <v>5000</v>
      </c>
      <c r="E35" s="7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 s="11">
        <v>110</v>
      </c>
      <c r="P35">
        <v>166.97</v>
      </c>
      <c r="Q35" s="13" t="s">
        <v>8315</v>
      </c>
      <c r="R35" t="s">
        <v>8357</v>
      </c>
      <c r="S35" s="18">
        <v>42682.616967592592</v>
      </c>
      <c r="T35" s="18">
        <v>42703.25</v>
      </c>
    </row>
    <row r="36" spans="1:20" ht="180" x14ac:dyDescent="0.25">
      <c r="A36">
        <v>3773</v>
      </c>
      <c r="B36" s="9" t="s">
        <v>3770</v>
      </c>
      <c r="C36" s="3" t="s">
        <v>7883</v>
      </c>
      <c r="D36" s="5">
        <v>5000</v>
      </c>
      <c r="E36" s="7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 s="11">
        <v>108</v>
      </c>
      <c r="P36">
        <v>94.91</v>
      </c>
      <c r="Q36" s="13" t="s">
        <v>8315</v>
      </c>
      <c r="R36" t="s">
        <v>8357</v>
      </c>
      <c r="S36" s="18">
        <v>42656.005173611105</v>
      </c>
      <c r="T36" s="18">
        <v>42689.088888888888</v>
      </c>
    </row>
    <row r="37" spans="1:20" ht="255" x14ac:dyDescent="0.25">
      <c r="A37">
        <v>3775</v>
      </c>
      <c r="B37" s="9" t="s">
        <v>3772</v>
      </c>
      <c r="C37" s="3" t="s">
        <v>7885</v>
      </c>
      <c r="D37" s="5">
        <v>2000</v>
      </c>
      <c r="E37" s="7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 s="11">
        <v>100</v>
      </c>
      <c r="P37">
        <v>143.21</v>
      </c>
      <c r="Q37" s="13" t="s">
        <v>8315</v>
      </c>
      <c r="R37" t="s">
        <v>8357</v>
      </c>
      <c r="S37" s="18">
        <v>42075.942627314813</v>
      </c>
      <c r="T37" s="18">
        <v>42103.166666666672</v>
      </c>
    </row>
    <row r="38" spans="1:20" ht="300" x14ac:dyDescent="0.25">
      <c r="A38">
        <v>3776</v>
      </c>
      <c r="B38" s="9" t="s">
        <v>3773</v>
      </c>
      <c r="C38" s="3" t="s">
        <v>7886</v>
      </c>
      <c r="D38" s="5">
        <v>8000</v>
      </c>
      <c r="E38" s="7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 s="11">
        <v>107</v>
      </c>
      <c r="P38">
        <v>90.82</v>
      </c>
      <c r="Q38" s="13" t="s">
        <v>8315</v>
      </c>
      <c r="R38" t="s">
        <v>8357</v>
      </c>
      <c r="S38" s="18">
        <v>41814.367800925924</v>
      </c>
      <c r="T38" s="18">
        <v>41852.041666666664</v>
      </c>
    </row>
    <row r="39" spans="1:20" ht="270" x14ac:dyDescent="0.25">
      <c r="A39">
        <v>3777</v>
      </c>
      <c r="B39" s="9" t="s">
        <v>3774</v>
      </c>
      <c r="C39" s="3" t="s">
        <v>7887</v>
      </c>
      <c r="D39" s="5">
        <v>2000</v>
      </c>
      <c r="E39" s="7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 s="11">
        <v>143</v>
      </c>
      <c r="P39">
        <v>48.54</v>
      </c>
      <c r="Q39" s="13" t="s">
        <v>8315</v>
      </c>
      <c r="R39" t="s">
        <v>8357</v>
      </c>
      <c r="S39" s="18">
        <v>41887.111354166671</v>
      </c>
      <c r="T39" s="18">
        <v>41909.166666666664</v>
      </c>
    </row>
    <row r="40" spans="1:20" ht="180" x14ac:dyDescent="0.25">
      <c r="A40">
        <v>3778</v>
      </c>
      <c r="B40" s="9" t="s">
        <v>3775</v>
      </c>
      <c r="C40" s="3" t="s">
        <v>7888</v>
      </c>
      <c r="D40" s="5">
        <v>2400</v>
      </c>
      <c r="E40" s="7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 s="11">
        <v>105</v>
      </c>
      <c r="P40">
        <v>70.03</v>
      </c>
      <c r="Q40" s="13" t="s">
        <v>8315</v>
      </c>
      <c r="R40" t="s">
        <v>8357</v>
      </c>
      <c r="S40" s="18">
        <v>41989.819212962961</v>
      </c>
      <c r="T40" s="18">
        <v>42049.819212962961</v>
      </c>
    </row>
    <row r="41" spans="1:20" ht="120" x14ac:dyDescent="0.25">
      <c r="A41">
        <v>3779</v>
      </c>
      <c r="B41" s="9" t="s">
        <v>3776</v>
      </c>
      <c r="C41" s="3" t="s">
        <v>7889</v>
      </c>
      <c r="D41" s="5">
        <v>15000</v>
      </c>
      <c r="E41" s="7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 s="11">
        <v>104</v>
      </c>
      <c r="P41">
        <v>135.63</v>
      </c>
      <c r="Q41" s="13" t="s">
        <v>8315</v>
      </c>
      <c r="R41" t="s">
        <v>8357</v>
      </c>
      <c r="S41" s="18">
        <v>42425.735416666663</v>
      </c>
      <c r="T41" s="18">
        <v>42455.693750000006</v>
      </c>
    </row>
    <row r="42" spans="1:20" ht="225" x14ac:dyDescent="0.25">
      <c r="A42">
        <v>3780</v>
      </c>
      <c r="B42" s="9" t="s">
        <v>3777</v>
      </c>
      <c r="C42" s="3" t="s">
        <v>7890</v>
      </c>
      <c r="D42" s="5">
        <v>2500</v>
      </c>
      <c r="E42" s="7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 s="11">
        <v>120</v>
      </c>
      <c r="P42">
        <v>100</v>
      </c>
      <c r="Q42" s="13" t="s">
        <v>8315</v>
      </c>
      <c r="R42" t="s">
        <v>8357</v>
      </c>
      <c r="S42" s="18">
        <v>42166.219733796301</v>
      </c>
      <c r="T42" s="18">
        <v>42198.837499999994</v>
      </c>
    </row>
    <row r="43" spans="1:20" ht="285" x14ac:dyDescent="0.25">
      <c r="A43">
        <v>3781</v>
      </c>
      <c r="B43" s="9" t="s">
        <v>3778</v>
      </c>
      <c r="C43" s="3" t="s">
        <v>7891</v>
      </c>
      <c r="D43" s="5">
        <v>4500</v>
      </c>
      <c r="E43" s="7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 s="11">
        <v>110</v>
      </c>
      <c r="P43">
        <v>94.9</v>
      </c>
      <c r="Q43" s="13" t="s">
        <v>8315</v>
      </c>
      <c r="R43" t="s">
        <v>8357</v>
      </c>
      <c r="S43" s="18">
        <v>41865.882928240739</v>
      </c>
      <c r="T43" s="18">
        <v>41890.882928240739</v>
      </c>
    </row>
    <row r="44" spans="1:20" ht="255" x14ac:dyDescent="0.25">
      <c r="A44">
        <v>3783</v>
      </c>
      <c r="B44" s="9" t="s">
        <v>3780</v>
      </c>
      <c r="C44" s="3" t="s">
        <v>7893</v>
      </c>
      <c r="D44" s="5">
        <v>1200</v>
      </c>
      <c r="E44" s="7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 s="11">
        <v>129</v>
      </c>
      <c r="P44">
        <v>64.459999999999994</v>
      </c>
      <c r="Q44" s="13" t="s">
        <v>8315</v>
      </c>
      <c r="R44" t="s">
        <v>8357</v>
      </c>
      <c r="S44" s="18">
        <v>42420.140277777777</v>
      </c>
      <c r="T44" s="18">
        <v>42444.666666666672</v>
      </c>
    </row>
    <row r="45" spans="1:20" ht="255" x14ac:dyDescent="0.25">
      <c r="A45">
        <v>3786</v>
      </c>
      <c r="B45" s="9" t="s">
        <v>3783</v>
      </c>
      <c r="C45" s="3" t="s">
        <v>7896</v>
      </c>
      <c r="D45" s="5">
        <v>6000</v>
      </c>
      <c r="E45" s="7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 s="11">
        <v>111</v>
      </c>
      <c r="P45">
        <v>93.77</v>
      </c>
      <c r="Q45" s="13" t="s">
        <v>8315</v>
      </c>
      <c r="R45" t="s">
        <v>8357</v>
      </c>
      <c r="S45" s="18">
        <v>42487.037905092591</v>
      </c>
      <c r="T45" s="18">
        <v>42517.037905092591</v>
      </c>
    </row>
    <row r="46" spans="1:20" ht="270" x14ac:dyDescent="0.25">
      <c r="A46">
        <v>3787</v>
      </c>
      <c r="B46" s="9" t="s">
        <v>3784</v>
      </c>
      <c r="C46" s="3" t="s">
        <v>7897</v>
      </c>
      <c r="D46" s="5">
        <v>350</v>
      </c>
      <c r="E46" s="7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 s="11">
        <v>100</v>
      </c>
      <c r="P46">
        <v>35.1</v>
      </c>
      <c r="Q46" s="13" t="s">
        <v>8315</v>
      </c>
      <c r="R46" t="s">
        <v>8357</v>
      </c>
      <c r="S46" s="18">
        <v>42167.534791666665</v>
      </c>
      <c r="T46" s="18">
        <v>42196.165972222225</v>
      </c>
    </row>
  </sheetData>
  <conditionalFormatting sqref="F1:F4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46 R1:T1">
    <cfRule type="colorScale" priority="1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E1F77-7E7C-4238-A5FB-C09CB3698D2D}">
  <dimension ref="A1:T41"/>
  <sheetViews>
    <sheetView workbookViewId="0">
      <selection activeCell="W3" sqref="W3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7" t="s">
        <v>8365</v>
      </c>
      <c r="T1" s="17" t="s">
        <v>8366</v>
      </c>
    </row>
    <row r="2" spans="1:20" ht="270" x14ac:dyDescent="0.25">
      <c r="A2">
        <v>3191</v>
      </c>
      <c r="B2" s="9" t="s">
        <v>3191</v>
      </c>
      <c r="C2" s="3" t="s">
        <v>7301</v>
      </c>
      <c r="D2" s="5">
        <v>3750</v>
      </c>
      <c r="E2" s="7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 s="11">
        <v>4</v>
      </c>
      <c r="P2">
        <v>37.75</v>
      </c>
      <c r="Q2" s="13" t="s">
        <v>8315</v>
      </c>
      <c r="R2" t="s">
        <v>8357</v>
      </c>
      <c r="S2" s="18">
        <v>42538.755428240736</v>
      </c>
      <c r="T2" s="18">
        <v>42598.755428240736</v>
      </c>
    </row>
    <row r="3" spans="1:20" ht="270" x14ac:dyDescent="0.25">
      <c r="A3">
        <v>3194</v>
      </c>
      <c r="B3" s="9" t="s">
        <v>3194</v>
      </c>
      <c r="C3" s="3" t="s">
        <v>7304</v>
      </c>
      <c r="D3" s="5">
        <v>11000</v>
      </c>
      <c r="E3" s="7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 s="11">
        <v>0</v>
      </c>
      <c r="P3">
        <v>0</v>
      </c>
      <c r="Q3" s="13" t="s">
        <v>8315</v>
      </c>
      <c r="R3" t="s">
        <v>8357</v>
      </c>
      <c r="S3" s="18">
        <v>42182.062476851846</v>
      </c>
      <c r="T3" s="18">
        <v>42212.062476851846</v>
      </c>
    </row>
    <row r="4" spans="1:20" ht="285" x14ac:dyDescent="0.25">
      <c r="A4">
        <v>3195</v>
      </c>
      <c r="B4" s="9" t="s">
        <v>3195</v>
      </c>
      <c r="C4" s="3" t="s">
        <v>7305</v>
      </c>
      <c r="D4" s="5">
        <v>3500</v>
      </c>
      <c r="E4" s="7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 s="11">
        <v>59</v>
      </c>
      <c r="P4">
        <v>53.08</v>
      </c>
      <c r="Q4" s="13" t="s">
        <v>8315</v>
      </c>
      <c r="R4" t="s">
        <v>8357</v>
      </c>
      <c r="S4" s="18">
        <v>42017.594236111108</v>
      </c>
      <c r="T4" s="18">
        <v>42047.594236111108</v>
      </c>
    </row>
    <row r="5" spans="1:20" ht="240" x14ac:dyDescent="0.25">
      <c r="A5">
        <v>3196</v>
      </c>
      <c r="B5" s="9" t="s">
        <v>3196</v>
      </c>
      <c r="C5" s="3" t="s">
        <v>7306</v>
      </c>
      <c r="D5" s="5">
        <v>3000000</v>
      </c>
      <c r="E5" s="7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 s="11">
        <v>0</v>
      </c>
      <c r="P5">
        <v>300</v>
      </c>
      <c r="Q5" s="13" t="s">
        <v>8315</v>
      </c>
      <c r="R5" t="s">
        <v>8357</v>
      </c>
      <c r="S5" s="18">
        <v>42157.598090277781</v>
      </c>
      <c r="T5" s="18">
        <v>42217.583333333328</v>
      </c>
    </row>
    <row r="6" spans="1:20" ht="240" x14ac:dyDescent="0.25">
      <c r="A6">
        <v>3199</v>
      </c>
      <c r="B6" s="9" t="s">
        <v>3199</v>
      </c>
      <c r="C6" s="3" t="s">
        <v>7309</v>
      </c>
      <c r="D6" s="5">
        <v>5000</v>
      </c>
      <c r="E6" s="7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 s="11">
        <v>52</v>
      </c>
      <c r="P6">
        <v>49.21</v>
      </c>
      <c r="Q6" s="13" t="s">
        <v>8315</v>
      </c>
      <c r="R6" t="s">
        <v>8357</v>
      </c>
      <c r="S6" s="18">
        <v>41858.761782407404</v>
      </c>
      <c r="T6" s="18">
        <v>41888.875</v>
      </c>
    </row>
    <row r="7" spans="1:20" ht="270" x14ac:dyDescent="0.25">
      <c r="A7">
        <v>3200</v>
      </c>
      <c r="B7" s="9" t="s">
        <v>3200</v>
      </c>
      <c r="C7" s="3" t="s">
        <v>7310</v>
      </c>
      <c r="D7" s="5">
        <v>50000</v>
      </c>
      <c r="E7" s="7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 s="11">
        <v>0</v>
      </c>
      <c r="P7">
        <v>1</v>
      </c>
      <c r="Q7" s="13" t="s">
        <v>8315</v>
      </c>
      <c r="R7" t="s">
        <v>8357</v>
      </c>
      <c r="S7" s="18">
        <v>42460.320613425924</v>
      </c>
      <c r="T7" s="18">
        <v>42490.231944444444</v>
      </c>
    </row>
    <row r="8" spans="1:20" ht="255" x14ac:dyDescent="0.25">
      <c r="A8">
        <v>3202</v>
      </c>
      <c r="B8" s="9" t="s">
        <v>3202</v>
      </c>
      <c r="C8" s="3" t="s">
        <v>7312</v>
      </c>
      <c r="D8" s="5">
        <v>5000</v>
      </c>
      <c r="E8" s="7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 s="11">
        <v>55</v>
      </c>
      <c r="P8">
        <v>109.04</v>
      </c>
      <c r="Q8" s="13" t="s">
        <v>8315</v>
      </c>
      <c r="R8" t="s">
        <v>8357</v>
      </c>
      <c r="S8" s="18">
        <v>42293.853541666671</v>
      </c>
      <c r="T8" s="18">
        <v>42352.249305555553</v>
      </c>
    </row>
    <row r="9" spans="1:20" ht="210" x14ac:dyDescent="0.25">
      <c r="A9">
        <v>3203</v>
      </c>
      <c r="B9" s="9" t="s">
        <v>3203</v>
      </c>
      <c r="C9" s="3" t="s">
        <v>7313</v>
      </c>
      <c r="D9" s="5">
        <v>1000</v>
      </c>
      <c r="E9" s="7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 s="11">
        <v>25</v>
      </c>
      <c r="P9">
        <v>41.67</v>
      </c>
      <c r="Q9" s="13" t="s">
        <v>8315</v>
      </c>
      <c r="R9" t="s">
        <v>8357</v>
      </c>
      <c r="S9" s="18">
        <v>42242.988680555558</v>
      </c>
      <c r="T9" s="18">
        <v>42272.988680555558</v>
      </c>
    </row>
    <row r="10" spans="1:20" ht="255" x14ac:dyDescent="0.25">
      <c r="A10">
        <v>3204</v>
      </c>
      <c r="B10" s="9" t="s">
        <v>3204</v>
      </c>
      <c r="C10" s="3" t="s">
        <v>7314</v>
      </c>
      <c r="D10" s="5">
        <v>500</v>
      </c>
      <c r="E10" s="7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 s="11">
        <v>0</v>
      </c>
      <c r="P10">
        <v>0</v>
      </c>
      <c r="Q10" s="13" t="s">
        <v>8315</v>
      </c>
      <c r="R10" t="s">
        <v>8357</v>
      </c>
      <c r="S10" s="18">
        <v>42172.686099537037</v>
      </c>
      <c r="T10" s="18">
        <v>42202.676388888889</v>
      </c>
    </row>
    <row r="11" spans="1:20" ht="240" x14ac:dyDescent="0.25">
      <c r="A11">
        <v>3206</v>
      </c>
      <c r="B11" s="9" t="s">
        <v>3206</v>
      </c>
      <c r="C11" s="3" t="s">
        <v>7316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 s="11">
        <v>0</v>
      </c>
      <c r="P11">
        <v>0</v>
      </c>
      <c r="Q11" s="13" t="s">
        <v>8315</v>
      </c>
      <c r="R11" t="s">
        <v>8357</v>
      </c>
      <c r="S11" s="18">
        <v>42236.276053240741</v>
      </c>
      <c r="T11" s="18">
        <v>42266.276053240741</v>
      </c>
    </row>
    <row r="12" spans="1:20" ht="285" x14ac:dyDescent="0.25">
      <c r="A12">
        <v>3207</v>
      </c>
      <c r="B12" s="9" t="s">
        <v>3207</v>
      </c>
      <c r="C12" s="3" t="s">
        <v>7317</v>
      </c>
      <c r="D12" s="5">
        <v>5500</v>
      </c>
      <c r="E12" s="7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 s="11">
        <v>46</v>
      </c>
      <c r="P12">
        <v>70.83</v>
      </c>
      <c r="Q12" s="13" t="s">
        <v>8315</v>
      </c>
      <c r="R12" t="s">
        <v>8357</v>
      </c>
      <c r="S12" s="18">
        <v>42057.277858796297</v>
      </c>
      <c r="T12" s="18">
        <v>42117.236192129625</v>
      </c>
    </row>
    <row r="13" spans="1:20" ht="300" x14ac:dyDescent="0.25">
      <c r="A13">
        <v>3628</v>
      </c>
      <c r="B13" s="9" t="s">
        <v>3626</v>
      </c>
      <c r="C13" s="3" t="s">
        <v>7738</v>
      </c>
      <c r="D13" s="5">
        <v>100000</v>
      </c>
      <c r="E13" s="7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 s="11">
        <v>0</v>
      </c>
      <c r="P13">
        <v>0</v>
      </c>
      <c r="Q13" s="13" t="s">
        <v>8315</v>
      </c>
      <c r="R13" t="s">
        <v>8357</v>
      </c>
      <c r="S13" s="18">
        <v>42291.833287037036</v>
      </c>
      <c r="T13" s="18">
        <v>42351.874953703707</v>
      </c>
    </row>
    <row r="14" spans="1:20" ht="270" x14ac:dyDescent="0.25">
      <c r="A14">
        <v>3629</v>
      </c>
      <c r="B14" s="9" t="s">
        <v>3627</v>
      </c>
      <c r="C14" s="3" t="s">
        <v>7739</v>
      </c>
      <c r="D14" s="5">
        <v>1000000</v>
      </c>
      <c r="E14" s="7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 s="11">
        <v>0</v>
      </c>
      <c r="P14">
        <v>1</v>
      </c>
      <c r="Q14" s="13" t="s">
        <v>8315</v>
      </c>
      <c r="R14" t="s">
        <v>8357</v>
      </c>
      <c r="S14" s="18">
        <v>42437.094490740739</v>
      </c>
      <c r="T14" s="18">
        <v>42495.708333333328</v>
      </c>
    </row>
    <row r="15" spans="1:20" ht="300" x14ac:dyDescent="0.25">
      <c r="A15">
        <v>3631</v>
      </c>
      <c r="B15" s="9" t="s">
        <v>3629</v>
      </c>
      <c r="C15" s="3" t="s">
        <v>7741</v>
      </c>
      <c r="D15" s="5">
        <v>17100</v>
      </c>
      <c r="E15" s="7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 s="11">
        <v>51</v>
      </c>
      <c r="P15">
        <v>147.88</v>
      </c>
      <c r="Q15" s="13" t="s">
        <v>8315</v>
      </c>
      <c r="R15" t="s">
        <v>8357</v>
      </c>
      <c r="S15" s="18">
        <v>41880.753437499996</v>
      </c>
      <c r="T15" s="18">
        <v>41905.165972222225</v>
      </c>
    </row>
    <row r="16" spans="1:20" ht="210" x14ac:dyDescent="0.25">
      <c r="A16">
        <v>3633</v>
      </c>
      <c r="B16" s="9" t="s">
        <v>3631</v>
      </c>
      <c r="C16" s="3" t="s">
        <v>7743</v>
      </c>
      <c r="D16" s="5">
        <v>5000</v>
      </c>
      <c r="E16" s="7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 s="11">
        <v>35</v>
      </c>
      <c r="P16">
        <v>56.84</v>
      </c>
      <c r="Q16" s="13" t="s">
        <v>8315</v>
      </c>
      <c r="R16" t="s">
        <v>8357</v>
      </c>
      <c r="S16" s="18">
        <v>42649.623460648145</v>
      </c>
      <c r="T16" s="18">
        <v>42693.041666666672</v>
      </c>
    </row>
    <row r="17" spans="1:20" ht="165" x14ac:dyDescent="0.25">
      <c r="A17">
        <v>3635</v>
      </c>
      <c r="B17" s="9" t="s">
        <v>3633</v>
      </c>
      <c r="C17" s="3" t="s">
        <v>7745</v>
      </c>
      <c r="D17" s="5">
        <v>3500</v>
      </c>
      <c r="E17" s="7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 s="11">
        <v>36</v>
      </c>
      <c r="P17">
        <v>127.6</v>
      </c>
      <c r="Q17" s="13" t="s">
        <v>8315</v>
      </c>
      <c r="R17" t="s">
        <v>8357</v>
      </c>
      <c r="S17" s="18">
        <v>42450.88282407407</v>
      </c>
      <c r="T17" s="18">
        <v>42480.88282407407</v>
      </c>
    </row>
    <row r="18" spans="1:20" ht="210" x14ac:dyDescent="0.25">
      <c r="A18">
        <v>3636</v>
      </c>
      <c r="B18" s="9" t="s">
        <v>3634</v>
      </c>
      <c r="C18" s="3" t="s">
        <v>7746</v>
      </c>
      <c r="D18" s="5">
        <v>150000</v>
      </c>
      <c r="E18" s="7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 s="11">
        <v>0</v>
      </c>
      <c r="P18">
        <v>0</v>
      </c>
      <c r="Q18" s="13" t="s">
        <v>8315</v>
      </c>
      <c r="R18" t="s">
        <v>8357</v>
      </c>
      <c r="S18" s="18">
        <v>42226.694780092599</v>
      </c>
      <c r="T18" s="18">
        <v>42261.694780092599</v>
      </c>
    </row>
    <row r="19" spans="1:20" ht="315" x14ac:dyDescent="0.25">
      <c r="A19">
        <v>3637</v>
      </c>
      <c r="B19" s="9" t="s">
        <v>3635</v>
      </c>
      <c r="C19" s="3" t="s">
        <v>7747</v>
      </c>
      <c r="D19" s="5">
        <v>3000</v>
      </c>
      <c r="E19" s="7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 s="11">
        <v>31</v>
      </c>
      <c r="P19">
        <v>66.14</v>
      </c>
      <c r="Q19" s="13" t="s">
        <v>8315</v>
      </c>
      <c r="R19" t="s">
        <v>8357</v>
      </c>
      <c r="S19" s="18">
        <v>41975.700636574074</v>
      </c>
      <c r="T19" s="18">
        <v>42005.700636574074</v>
      </c>
    </row>
    <row r="20" spans="1:20" ht="285" x14ac:dyDescent="0.25">
      <c r="A20">
        <v>3639</v>
      </c>
      <c r="B20" s="9" t="s">
        <v>3637</v>
      </c>
      <c r="C20" s="3" t="s">
        <v>7749</v>
      </c>
      <c r="D20" s="5">
        <v>25000</v>
      </c>
      <c r="E20" s="7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 s="11">
        <v>0</v>
      </c>
      <c r="P20">
        <v>1</v>
      </c>
      <c r="Q20" s="13" t="s">
        <v>8315</v>
      </c>
      <c r="R20" t="s">
        <v>8357</v>
      </c>
      <c r="S20" s="18">
        <v>42590.677152777775</v>
      </c>
      <c r="T20" s="18">
        <v>42650.632638888885</v>
      </c>
    </row>
    <row r="21" spans="1:20" ht="285" x14ac:dyDescent="0.25">
      <c r="A21">
        <v>3640</v>
      </c>
      <c r="B21" s="9" t="s">
        <v>3638</v>
      </c>
      <c r="C21" s="3" t="s">
        <v>7750</v>
      </c>
      <c r="D21" s="5">
        <v>1000</v>
      </c>
      <c r="E21" s="7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 s="11">
        <v>6</v>
      </c>
      <c r="P21">
        <v>18.329999999999998</v>
      </c>
      <c r="Q21" s="13" t="s">
        <v>8315</v>
      </c>
      <c r="R21" t="s">
        <v>8357</v>
      </c>
      <c r="S21" s="18">
        <v>42104.781597222223</v>
      </c>
      <c r="T21" s="18">
        <v>42134.781597222223</v>
      </c>
    </row>
    <row r="22" spans="1:20" ht="255" x14ac:dyDescent="0.25">
      <c r="A22">
        <v>3641</v>
      </c>
      <c r="B22" s="9" t="s">
        <v>3639</v>
      </c>
      <c r="C22" s="3" t="s">
        <v>7751</v>
      </c>
      <c r="D22" s="5">
        <v>3000</v>
      </c>
      <c r="E22" s="7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 s="11">
        <v>0</v>
      </c>
      <c r="P22">
        <v>0</v>
      </c>
      <c r="Q22" s="13" t="s">
        <v>8315</v>
      </c>
      <c r="R22" t="s">
        <v>8357</v>
      </c>
      <c r="S22" s="18">
        <v>41899.627071759263</v>
      </c>
      <c r="T22" s="18">
        <v>41917.208333333336</v>
      </c>
    </row>
    <row r="23" spans="1:20" ht="270" x14ac:dyDescent="0.25">
      <c r="A23">
        <v>3643</v>
      </c>
      <c r="B23" s="9" t="s">
        <v>3641</v>
      </c>
      <c r="C23" s="3" t="s">
        <v>7753</v>
      </c>
      <c r="D23" s="5">
        <v>25000</v>
      </c>
      <c r="E23" s="7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 s="11">
        <v>0</v>
      </c>
      <c r="P23">
        <v>0</v>
      </c>
      <c r="Q23" s="13" t="s">
        <v>8315</v>
      </c>
      <c r="R23" t="s">
        <v>8357</v>
      </c>
      <c r="S23" s="18">
        <v>42285.143969907411</v>
      </c>
      <c r="T23" s="18">
        <v>42325.185636574075</v>
      </c>
    </row>
    <row r="24" spans="1:20" ht="225" x14ac:dyDescent="0.25">
      <c r="A24">
        <v>3644</v>
      </c>
      <c r="B24" s="9" t="s">
        <v>3642</v>
      </c>
      <c r="C24" s="3" t="s">
        <v>7754</v>
      </c>
      <c r="D24" s="5">
        <v>5000</v>
      </c>
      <c r="E24" s="7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 s="11">
        <v>16</v>
      </c>
      <c r="P24">
        <v>68.42</v>
      </c>
      <c r="Q24" s="13" t="s">
        <v>8315</v>
      </c>
      <c r="R24" t="s">
        <v>8357</v>
      </c>
      <c r="S24" s="18">
        <v>42409.241747685184</v>
      </c>
      <c r="T24" s="18">
        <v>42437.207638888889</v>
      </c>
    </row>
    <row r="25" spans="1:20" ht="255" x14ac:dyDescent="0.25">
      <c r="A25">
        <v>3646</v>
      </c>
      <c r="B25" s="9" t="s">
        <v>3644</v>
      </c>
      <c r="C25" s="3" t="s">
        <v>7756</v>
      </c>
      <c r="D25" s="5">
        <v>10000</v>
      </c>
      <c r="E25" s="7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 s="11">
        <v>5</v>
      </c>
      <c r="P25">
        <v>60.13</v>
      </c>
      <c r="Q25" s="13" t="s">
        <v>8315</v>
      </c>
      <c r="R25" t="s">
        <v>8357</v>
      </c>
      <c r="S25" s="18">
        <v>42140.421319444446</v>
      </c>
      <c r="T25" s="18">
        <v>42171.979166666672</v>
      </c>
    </row>
    <row r="26" spans="1:20" ht="285" x14ac:dyDescent="0.25">
      <c r="A26">
        <v>3788</v>
      </c>
      <c r="B26" s="9" t="s">
        <v>3785</v>
      </c>
      <c r="C26" s="3" t="s">
        <v>7898</v>
      </c>
      <c r="D26" s="5">
        <v>75000</v>
      </c>
      <c r="E26" s="7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 s="11">
        <v>1</v>
      </c>
      <c r="P26">
        <v>500</v>
      </c>
      <c r="Q26" s="13" t="s">
        <v>8315</v>
      </c>
      <c r="R26" t="s">
        <v>8357</v>
      </c>
      <c r="S26" s="18">
        <v>42333.695821759262</v>
      </c>
      <c r="T26" s="18">
        <v>42361.679166666669</v>
      </c>
    </row>
    <row r="27" spans="1:20" ht="255" x14ac:dyDescent="0.25">
      <c r="A27">
        <v>3790</v>
      </c>
      <c r="B27" s="9" t="s">
        <v>3787</v>
      </c>
      <c r="C27" s="3" t="s">
        <v>7900</v>
      </c>
      <c r="D27" s="5">
        <v>15000</v>
      </c>
      <c r="E27" s="7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 s="11">
        <v>0</v>
      </c>
      <c r="P27">
        <v>0</v>
      </c>
      <c r="Q27" s="13" t="s">
        <v>8315</v>
      </c>
      <c r="R27" t="s">
        <v>8357</v>
      </c>
      <c r="S27" s="18">
        <v>42666.666932870372</v>
      </c>
      <c r="T27" s="18">
        <v>42696.708599537036</v>
      </c>
    </row>
    <row r="28" spans="1:20" ht="165" x14ac:dyDescent="0.25">
      <c r="A28">
        <v>3791</v>
      </c>
      <c r="B28" s="9" t="s">
        <v>3788</v>
      </c>
      <c r="C28" s="3" t="s">
        <v>7901</v>
      </c>
      <c r="D28" s="5">
        <v>1500</v>
      </c>
      <c r="E28" s="7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 s="11">
        <v>0</v>
      </c>
      <c r="P28">
        <v>0</v>
      </c>
      <c r="Q28" s="13" t="s">
        <v>8315</v>
      </c>
      <c r="R28" t="s">
        <v>8357</v>
      </c>
      <c r="S28" s="18">
        <v>41766.692037037035</v>
      </c>
      <c r="T28" s="18">
        <v>41826.692037037035</v>
      </c>
    </row>
    <row r="29" spans="1:20" ht="165" x14ac:dyDescent="0.25">
      <c r="A29">
        <v>3792</v>
      </c>
      <c r="B29" s="9" t="s">
        <v>3789</v>
      </c>
      <c r="C29" s="3" t="s">
        <v>7902</v>
      </c>
      <c r="D29" s="5">
        <v>12500</v>
      </c>
      <c r="E29" s="7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 s="11">
        <v>0</v>
      </c>
      <c r="P29">
        <v>17.5</v>
      </c>
      <c r="Q29" s="13" t="s">
        <v>8315</v>
      </c>
      <c r="R29" t="s">
        <v>8357</v>
      </c>
      <c r="S29" s="18">
        <v>42170.447013888886</v>
      </c>
      <c r="T29" s="18">
        <v>42200.447013888886</v>
      </c>
    </row>
    <row r="30" spans="1:20" ht="255" x14ac:dyDescent="0.25">
      <c r="A30">
        <v>3793</v>
      </c>
      <c r="B30" s="9" t="s">
        <v>3790</v>
      </c>
      <c r="C30" s="3" t="s">
        <v>7903</v>
      </c>
      <c r="D30" s="5">
        <v>7000</v>
      </c>
      <c r="E30" s="7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 s="11">
        <v>60</v>
      </c>
      <c r="P30">
        <v>174</v>
      </c>
      <c r="Q30" s="13" t="s">
        <v>8315</v>
      </c>
      <c r="R30" t="s">
        <v>8357</v>
      </c>
      <c r="S30" s="18">
        <v>41968.938993055555</v>
      </c>
      <c r="T30" s="18">
        <v>41989.938993055555</v>
      </c>
    </row>
    <row r="31" spans="1:20" ht="255" x14ac:dyDescent="0.25">
      <c r="A31">
        <v>3796</v>
      </c>
      <c r="B31" s="9" t="s">
        <v>3793</v>
      </c>
      <c r="C31" s="3" t="s">
        <v>7906</v>
      </c>
      <c r="D31" s="5">
        <v>22500</v>
      </c>
      <c r="E31" s="7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 s="11">
        <v>0</v>
      </c>
      <c r="P31">
        <v>1</v>
      </c>
      <c r="Q31" s="13" t="s">
        <v>8315</v>
      </c>
      <c r="R31" t="s">
        <v>8357</v>
      </c>
      <c r="S31" s="18">
        <v>42689.029583333337</v>
      </c>
      <c r="T31" s="18">
        <v>42749.029583333337</v>
      </c>
    </row>
    <row r="32" spans="1:20" ht="300" x14ac:dyDescent="0.25">
      <c r="A32">
        <v>3797</v>
      </c>
      <c r="B32" s="9" t="s">
        <v>3794</v>
      </c>
      <c r="C32" s="3" t="s">
        <v>7907</v>
      </c>
      <c r="D32" s="5">
        <v>6000</v>
      </c>
      <c r="E32" s="7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 s="11">
        <v>90</v>
      </c>
      <c r="P32">
        <v>145.41</v>
      </c>
      <c r="Q32" s="13" t="s">
        <v>8315</v>
      </c>
      <c r="R32" t="s">
        <v>8357</v>
      </c>
      <c r="S32" s="18">
        <v>42084.881539351853</v>
      </c>
      <c r="T32" s="18">
        <v>42114.881539351853</v>
      </c>
    </row>
    <row r="33" spans="1:20" ht="270" x14ac:dyDescent="0.25">
      <c r="A33">
        <v>3798</v>
      </c>
      <c r="B33" s="9" t="s">
        <v>3795</v>
      </c>
      <c r="C33" s="3" t="s">
        <v>7908</v>
      </c>
      <c r="D33" s="5">
        <v>70000</v>
      </c>
      <c r="E33" s="7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 s="11">
        <v>1</v>
      </c>
      <c r="P33">
        <v>205</v>
      </c>
      <c r="Q33" s="13" t="s">
        <v>8315</v>
      </c>
      <c r="R33" t="s">
        <v>8357</v>
      </c>
      <c r="S33" s="18">
        <v>41831.722777777781</v>
      </c>
      <c r="T33" s="18">
        <v>41861.722777777781</v>
      </c>
    </row>
    <row r="34" spans="1:20" ht="210" x14ac:dyDescent="0.25">
      <c r="A34">
        <v>3799</v>
      </c>
      <c r="B34" s="9" t="s">
        <v>3796</v>
      </c>
      <c r="C34" s="3" t="s">
        <v>7909</v>
      </c>
      <c r="D34" s="5">
        <v>10000</v>
      </c>
      <c r="E34" s="7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 s="11">
        <v>4</v>
      </c>
      <c r="P34">
        <v>100.5</v>
      </c>
      <c r="Q34" s="13" t="s">
        <v>8315</v>
      </c>
      <c r="R34" t="s">
        <v>8357</v>
      </c>
      <c r="S34" s="18">
        <v>42410.93105324074</v>
      </c>
      <c r="T34" s="18">
        <v>42440.93105324074</v>
      </c>
    </row>
    <row r="35" spans="1:20" ht="240" x14ac:dyDescent="0.25">
      <c r="A35">
        <v>3800</v>
      </c>
      <c r="B35" s="9" t="s">
        <v>3797</v>
      </c>
      <c r="C35" s="3" t="s">
        <v>7910</v>
      </c>
      <c r="D35" s="5">
        <v>22000</v>
      </c>
      <c r="E35" s="7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 s="11">
        <v>4</v>
      </c>
      <c r="P35">
        <v>55.06</v>
      </c>
      <c r="Q35" s="13" t="s">
        <v>8315</v>
      </c>
      <c r="R35" t="s">
        <v>8357</v>
      </c>
      <c r="S35" s="18">
        <v>41982.737071759257</v>
      </c>
      <c r="T35" s="18">
        <v>42015.207638888889</v>
      </c>
    </row>
    <row r="36" spans="1:20" ht="240" x14ac:dyDescent="0.25">
      <c r="A36">
        <v>3801</v>
      </c>
      <c r="B36" s="9" t="s">
        <v>3798</v>
      </c>
      <c r="C36" s="3" t="s">
        <v>7911</v>
      </c>
      <c r="D36" s="5">
        <v>5000</v>
      </c>
      <c r="E36" s="7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 s="11">
        <v>9</v>
      </c>
      <c r="P36">
        <v>47.33</v>
      </c>
      <c r="Q36" s="13" t="s">
        <v>8315</v>
      </c>
      <c r="R36" t="s">
        <v>8357</v>
      </c>
      <c r="S36" s="18">
        <v>41975.676111111112</v>
      </c>
      <c r="T36" s="18">
        <v>42006.676111111112</v>
      </c>
    </row>
    <row r="37" spans="1:20" ht="270" x14ac:dyDescent="0.25">
      <c r="A37">
        <v>3802</v>
      </c>
      <c r="B37" s="9" t="s">
        <v>3799</v>
      </c>
      <c r="C37" s="3" t="s">
        <v>7912</v>
      </c>
      <c r="D37" s="5">
        <v>3000</v>
      </c>
      <c r="E37" s="7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 s="11">
        <v>0</v>
      </c>
      <c r="P37">
        <v>0</v>
      </c>
      <c r="Q37" s="13" t="s">
        <v>8315</v>
      </c>
      <c r="R37" t="s">
        <v>8357</v>
      </c>
      <c r="S37" s="18">
        <v>42269.126226851848</v>
      </c>
      <c r="T37" s="18">
        <v>42299.126226851848</v>
      </c>
    </row>
    <row r="38" spans="1:20" ht="135" x14ac:dyDescent="0.25">
      <c r="A38">
        <v>3803</v>
      </c>
      <c r="B38" s="9" t="s">
        <v>3800</v>
      </c>
      <c r="C38" s="3" t="s">
        <v>7913</v>
      </c>
      <c r="D38" s="5">
        <v>12000</v>
      </c>
      <c r="E38" s="7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 s="11">
        <v>20</v>
      </c>
      <c r="P38">
        <v>58.95</v>
      </c>
      <c r="Q38" s="13" t="s">
        <v>8315</v>
      </c>
      <c r="R38" t="s">
        <v>8357</v>
      </c>
      <c r="S38" s="18">
        <v>42403.971851851849</v>
      </c>
      <c r="T38" s="18">
        <v>42433.971851851849</v>
      </c>
    </row>
    <row r="39" spans="1:20" ht="285" x14ac:dyDescent="0.25">
      <c r="A39">
        <v>3804</v>
      </c>
      <c r="B39" s="9" t="s">
        <v>3801</v>
      </c>
      <c r="C39" s="3" t="s">
        <v>7914</v>
      </c>
      <c r="D39" s="5">
        <v>8000</v>
      </c>
      <c r="E39" s="7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 s="11">
        <v>0</v>
      </c>
      <c r="P39">
        <v>0</v>
      </c>
      <c r="Q39" s="13" t="s">
        <v>8315</v>
      </c>
      <c r="R39" t="s">
        <v>8357</v>
      </c>
      <c r="S39" s="18">
        <v>42527.00953703704</v>
      </c>
      <c r="T39" s="18">
        <v>42582.291666666672</v>
      </c>
    </row>
    <row r="40" spans="1:20" ht="195" x14ac:dyDescent="0.25">
      <c r="A40">
        <v>3805</v>
      </c>
      <c r="B40" s="9" t="s">
        <v>3802</v>
      </c>
      <c r="C40" s="3" t="s">
        <v>7915</v>
      </c>
      <c r="D40" s="5">
        <v>150000</v>
      </c>
      <c r="E40" s="7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 s="11">
        <v>0</v>
      </c>
      <c r="P40">
        <v>1.5</v>
      </c>
      <c r="Q40" s="13" t="s">
        <v>8315</v>
      </c>
      <c r="R40" t="s">
        <v>8357</v>
      </c>
      <c r="S40" s="18">
        <v>41849.887037037035</v>
      </c>
      <c r="T40" s="18">
        <v>41909.887037037035</v>
      </c>
    </row>
    <row r="41" spans="1:20" ht="285" x14ac:dyDescent="0.25">
      <c r="A41">
        <v>3807</v>
      </c>
      <c r="B41" s="9" t="s">
        <v>3804</v>
      </c>
      <c r="C41" s="3" t="s">
        <v>7917</v>
      </c>
      <c r="D41" s="5">
        <v>1500</v>
      </c>
      <c r="E41" s="7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 s="11">
        <v>30</v>
      </c>
      <c r="P41">
        <v>50.56</v>
      </c>
      <c r="Q41" s="13" t="s">
        <v>8315</v>
      </c>
      <c r="R41" t="s">
        <v>8357</v>
      </c>
      <c r="S41" s="18">
        <v>42090.909016203703</v>
      </c>
      <c r="T41" s="18">
        <v>42097.909016203703</v>
      </c>
    </row>
  </sheetData>
  <conditionalFormatting sqref="F1:F4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41 R1:T1">
    <cfRule type="colorScale" priority="1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7657D-79A4-4B74-BC2F-B5CEF83BD2A0}">
  <dimension ref="A1:T251"/>
  <sheetViews>
    <sheetView workbookViewId="0">
      <selection activeCell="B2" sqref="B2"/>
    </sheetView>
  </sheetViews>
  <sheetFormatPr defaultRowHeight="15" x14ac:dyDescent="0.25"/>
  <cols>
    <col min="2" max="2" width="67.85546875" customWidth="1"/>
    <col min="3" max="3" width="42.85546875" customWidth="1"/>
    <col min="4" max="4" width="12.5703125" bestFit="1" customWidth="1"/>
    <col min="10" max="10" width="11.85546875" bestFit="1" customWidth="1"/>
    <col min="11" max="11" width="9.5703125" bestFit="1" customWidth="1"/>
    <col min="12" max="12" width="13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7" t="s">
        <v>8365</v>
      </c>
      <c r="T1" s="17" t="s">
        <v>8366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3" t="s">
        <v>8315</v>
      </c>
      <c r="R2" t="s">
        <v>8316</v>
      </c>
      <c r="S2" s="18">
        <v>42492.737847222219</v>
      </c>
      <c r="T2" s="18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3" t="s">
        <v>8315</v>
      </c>
      <c r="R3" t="s">
        <v>8316</v>
      </c>
      <c r="S3" s="18">
        <v>42103.016585648147</v>
      </c>
      <c r="T3" s="18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3" t="s">
        <v>8315</v>
      </c>
      <c r="R4" t="s">
        <v>8316</v>
      </c>
      <c r="S4" s="18">
        <v>42108.692060185189</v>
      </c>
      <c r="T4" s="18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3" t="s">
        <v>8315</v>
      </c>
      <c r="R5" t="s">
        <v>8316</v>
      </c>
      <c r="S5" s="18">
        <v>42453.806307870371</v>
      </c>
      <c r="T5" s="18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3" t="s">
        <v>8315</v>
      </c>
      <c r="R6" t="s">
        <v>8316</v>
      </c>
      <c r="S6" s="18">
        <v>42123.648831018523</v>
      </c>
      <c r="T6" s="18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3" t="s">
        <v>8315</v>
      </c>
      <c r="R7" t="s">
        <v>8316</v>
      </c>
      <c r="S7" s="18">
        <v>41858.007071759261</v>
      </c>
      <c r="T7" s="18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3" t="s">
        <v>8315</v>
      </c>
      <c r="R8" t="s">
        <v>8316</v>
      </c>
      <c r="S8" s="18">
        <v>41781.045173611114</v>
      </c>
      <c r="T8" s="18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3" t="s">
        <v>8315</v>
      </c>
      <c r="R9" t="s">
        <v>8316</v>
      </c>
      <c r="S9" s="18">
        <v>42370.007766203707</v>
      </c>
      <c r="T9" s="18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3" t="s">
        <v>8315</v>
      </c>
      <c r="R10" t="s">
        <v>8316</v>
      </c>
      <c r="S10" s="18">
        <v>42165.037581018521</v>
      </c>
      <c r="T10" s="18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3" t="s">
        <v>8315</v>
      </c>
      <c r="R11" t="s">
        <v>8316</v>
      </c>
      <c r="S11" s="18">
        <v>42480.800648148142</v>
      </c>
      <c r="T11" s="18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3" t="s">
        <v>8315</v>
      </c>
      <c r="R12" t="s">
        <v>8316</v>
      </c>
      <c r="S12" s="18">
        <v>41784.789687500001</v>
      </c>
      <c r="T12" s="18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3" t="s">
        <v>8315</v>
      </c>
      <c r="R13" t="s">
        <v>8316</v>
      </c>
      <c r="S13" s="18">
        <v>41831.675034722226</v>
      </c>
      <c r="T13" s="18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3" t="s">
        <v>8315</v>
      </c>
      <c r="R14" t="s">
        <v>8316</v>
      </c>
      <c r="S14" s="18">
        <v>41950.114108796297</v>
      </c>
      <c r="T14" s="18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3" t="s">
        <v>8315</v>
      </c>
      <c r="R15" t="s">
        <v>8316</v>
      </c>
      <c r="S15" s="18">
        <v>42627.955104166671</v>
      </c>
      <c r="T15" s="18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3" t="s">
        <v>8315</v>
      </c>
      <c r="R16" t="s">
        <v>8316</v>
      </c>
      <c r="S16" s="18">
        <v>42531.195277777777</v>
      </c>
      <c r="T16" s="18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3" t="s">
        <v>8315</v>
      </c>
      <c r="R17" t="s">
        <v>8316</v>
      </c>
      <c r="S17" s="18">
        <v>42618.827013888891</v>
      </c>
      <c r="T17" s="18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3" t="s">
        <v>8315</v>
      </c>
      <c r="R18" t="s">
        <v>8316</v>
      </c>
      <c r="S18" s="18">
        <v>42540.593530092592</v>
      </c>
      <c r="T18" s="18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3" t="s">
        <v>8315</v>
      </c>
      <c r="R19" t="s">
        <v>8316</v>
      </c>
      <c r="S19" s="18">
        <v>41746.189409722225</v>
      </c>
      <c r="T19" s="18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3" t="s">
        <v>8315</v>
      </c>
      <c r="R20" t="s">
        <v>8316</v>
      </c>
      <c r="S20" s="18">
        <v>41974.738576388889</v>
      </c>
      <c r="T20" s="18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3" t="s">
        <v>8315</v>
      </c>
      <c r="R21" t="s">
        <v>8316</v>
      </c>
      <c r="S21" s="18">
        <v>42115.11618055556</v>
      </c>
      <c r="T21" s="18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3" t="s">
        <v>8315</v>
      </c>
      <c r="R22" t="s">
        <v>8316</v>
      </c>
      <c r="S22" s="18">
        <v>42002.817488425921</v>
      </c>
      <c r="T22" s="18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3" t="s">
        <v>8315</v>
      </c>
      <c r="R23" t="s">
        <v>8316</v>
      </c>
      <c r="S23" s="18">
        <v>42722.84474537037</v>
      </c>
      <c r="T23" s="18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3" t="s">
        <v>8315</v>
      </c>
      <c r="R24" t="s">
        <v>8316</v>
      </c>
      <c r="S24" s="18">
        <v>42465.128391203703</v>
      </c>
      <c r="T24" s="18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3" t="s">
        <v>8315</v>
      </c>
      <c r="R25" t="s">
        <v>8316</v>
      </c>
      <c r="S25" s="18">
        <v>42171.743969907402</v>
      </c>
      <c r="T25" s="18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3" t="s">
        <v>8315</v>
      </c>
      <c r="R26" t="s">
        <v>8316</v>
      </c>
      <c r="S26" s="18">
        <v>42672.955138888887</v>
      </c>
      <c r="T26" s="18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3" t="s">
        <v>8315</v>
      </c>
      <c r="R27" t="s">
        <v>8316</v>
      </c>
      <c r="S27" s="18">
        <v>42359.725243055553</v>
      </c>
      <c r="T27" s="18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3" t="s">
        <v>8315</v>
      </c>
      <c r="R28" t="s">
        <v>8316</v>
      </c>
      <c r="S28" s="18">
        <v>42192.905694444446</v>
      </c>
      <c r="T28" s="18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3" t="s">
        <v>8315</v>
      </c>
      <c r="R29" t="s">
        <v>8316</v>
      </c>
      <c r="S29" s="18">
        <v>41916.597638888888</v>
      </c>
      <c r="T29" s="18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3" t="s">
        <v>8315</v>
      </c>
      <c r="R30" t="s">
        <v>8316</v>
      </c>
      <c r="S30" s="18">
        <v>42461.596273148149</v>
      </c>
      <c r="T30" s="18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3" t="s">
        <v>8315</v>
      </c>
      <c r="R31" t="s">
        <v>8316</v>
      </c>
      <c r="S31" s="18">
        <v>42370.90320601852</v>
      </c>
      <c r="T31" s="18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3" t="s">
        <v>8315</v>
      </c>
      <c r="R32" t="s">
        <v>8316</v>
      </c>
      <c r="S32" s="18">
        <v>41948.727256944447</v>
      </c>
      <c r="T32" s="18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3" t="s">
        <v>8315</v>
      </c>
      <c r="R33" t="s">
        <v>8316</v>
      </c>
      <c r="S33" s="18">
        <v>42047.07640046296</v>
      </c>
      <c r="T33" s="18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3" t="s">
        <v>8315</v>
      </c>
      <c r="R34" t="s">
        <v>8316</v>
      </c>
      <c r="S34" s="18">
        <v>42261.632916666669</v>
      </c>
      <c r="T34" s="18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3" t="s">
        <v>8315</v>
      </c>
      <c r="R35" t="s">
        <v>8316</v>
      </c>
      <c r="S35" s="18">
        <v>41985.427361111113</v>
      </c>
      <c r="T35" s="18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3" t="s">
        <v>8315</v>
      </c>
      <c r="R36" t="s">
        <v>8316</v>
      </c>
      <c r="S36" s="18">
        <v>41922.535185185188</v>
      </c>
      <c r="T36" s="18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3" t="s">
        <v>8315</v>
      </c>
      <c r="R37" t="s">
        <v>8316</v>
      </c>
      <c r="S37" s="18">
        <v>41850.863252314812</v>
      </c>
      <c r="T37" s="18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3" t="s">
        <v>8315</v>
      </c>
      <c r="R38" t="s">
        <v>8316</v>
      </c>
      <c r="S38" s="18">
        <v>41831.742962962962</v>
      </c>
      <c r="T38" s="18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3" t="s">
        <v>8315</v>
      </c>
      <c r="R39" t="s">
        <v>8316</v>
      </c>
      <c r="S39" s="18">
        <v>42415.883425925931</v>
      </c>
      <c r="T39" s="18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3" t="s">
        <v>8315</v>
      </c>
      <c r="R40" t="s">
        <v>8316</v>
      </c>
      <c r="S40" s="18">
        <v>41869.714166666665</v>
      </c>
      <c r="T40" s="18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3" t="s">
        <v>8315</v>
      </c>
      <c r="R41" t="s">
        <v>8316</v>
      </c>
      <c r="S41" s="18">
        <v>41953.773090277777</v>
      </c>
      <c r="T41" s="18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3" t="s">
        <v>8315</v>
      </c>
      <c r="R42" t="s">
        <v>8316</v>
      </c>
      <c r="S42" s="18">
        <v>42037.986284722225</v>
      </c>
      <c r="T42" s="18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3" t="s">
        <v>8315</v>
      </c>
      <c r="R43" t="s">
        <v>8316</v>
      </c>
      <c r="S43" s="18">
        <v>41811.555462962962</v>
      </c>
      <c r="T43" s="18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3" t="s">
        <v>8315</v>
      </c>
      <c r="R44" t="s">
        <v>8316</v>
      </c>
      <c r="S44" s="18">
        <v>42701.908807870372</v>
      </c>
      <c r="T44" s="18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3" t="s">
        <v>8315</v>
      </c>
      <c r="R45" t="s">
        <v>8316</v>
      </c>
      <c r="S45" s="18">
        <v>42258.646504629629</v>
      </c>
      <c r="T45" s="18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3" t="s">
        <v>8315</v>
      </c>
      <c r="R46" t="s">
        <v>8316</v>
      </c>
      <c r="S46" s="18">
        <v>42278.664965277778</v>
      </c>
      <c r="T46" s="18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3" t="s">
        <v>8315</v>
      </c>
      <c r="R47" t="s">
        <v>8316</v>
      </c>
      <c r="S47" s="18">
        <v>42515.078217592592</v>
      </c>
      <c r="T47" s="18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3" t="s">
        <v>8315</v>
      </c>
      <c r="R48" t="s">
        <v>8316</v>
      </c>
      <c r="S48" s="18">
        <v>41830.234166666669</v>
      </c>
      <c r="T48" s="18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3" t="s">
        <v>8315</v>
      </c>
      <c r="R49" t="s">
        <v>8316</v>
      </c>
      <c r="S49" s="18">
        <v>41982.904386574075</v>
      </c>
      <c r="T49" s="18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3" t="s">
        <v>8315</v>
      </c>
      <c r="R50" t="s">
        <v>8316</v>
      </c>
      <c r="S50" s="18">
        <v>42210.439768518518</v>
      </c>
      <c r="T50" s="18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3" t="s">
        <v>8315</v>
      </c>
      <c r="R51" t="s">
        <v>8316</v>
      </c>
      <c r="S51" s="18">
        <v>42196.166874999995</v>
      </c>
      <c r="T51" s="18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3" t="s">
        <v>8315</v>
      </c>
      <c r="R52" t="s">
        <v>8316</v>
      </c>
      <c r="S52" s="18">
        <v>42606.056863425925</v>
      </c>
      <c r="T52" s="18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3" t="s">
        <v>8315</v>
      </c>
      <c r="R53" t="s">
        <v>8316</v>
      </c>
      <c r="S53" s="18">
        <v>42199.648912037039</v>
      </c>
      <c r="T53" s="18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3" t="s">
        <v>8315</v>
      </c>
      <c r="R54" t="s">
        <v>8316</v>
      </c>
      <c r="S54" s="18">
        <v>42444.877743055549</v>
      </c>
      <c r="T54" s="18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3" t="s">
        <v>8315</v>
      </c>
      <c r="R55" t="s">
        <v>8316</v>
      </c>
      <c r="S55" s="18">
        <v>42499.731701388882</v>
      </c>
      <c r="T55" s="18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3" t="s">
        <v>8315</v>
      </c>
      <c r="R56" t="s">
        <v>8316</v>
      </c>
      <c r="S56" s="18">
        <v>41929.266215277778</v>
      </c>
      <c r="T56" s="18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3" t="s">
        <v>8315</v>
      </c>
      <c r="R57" t="s">
        <v>8316</v>
      </c>
      <c r="S57" s="18">
        <v>42142.768819444449</v>
      </c>
      <c r="T57" s="18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3" t="s">
        <v>8315</v>
      </c>
      <c r="R58" t="s">
        <v>8316</v>
      </c>
      <c r="S58" s="18">
        <v>42354.131643518514</v>
      </c>
      <c r="T58" s="18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3" t="s">
        <v>8315</v>
      </c>
      <c r="R59" t="s">
        <v>8316</v>
      </c>
      <c r="S59" s="18">
        <v>41828.922905092593</v>
      </c>
      <c r="T59" s="18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3" t="s">
        <v>8315</v>
      </c>
      <c r="R60" t="s">
        <v>8316</v>
      </c>
      <c r="S60" s="18">
        <v>42245.234340277777</v>
      </c>
      <c r="T60" s="18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3" t="s">
        <v>8315</v>
      </c>
      <c r="R61" t="s">
        <v>8316</v>
      </c>
      <c r="S61" s="18">
        <v>42278.629710648151</v>
      </c>
      <c r="T61" s="18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3" t="s">
        <v>8315</v>
      </c>
      <c r="R62" t="s">
        <v>8316</v>
      </c>
      <c r="S62" s="18">
        <v>41826.61954861111</v>
      </c>
      <c r="T62" s="18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3" t="s">
        <v>8315</v>
      </c>
      <c r="R63" t="s">
        <v>8316</v>
      </c>
      <c r="S63" s="18">
        <v>42205.171018518522</v>
      </c>
      <c r="T63" s="18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3" t="s">
        <v>8315</v>
      </c>
      <c r="R64" t="s">
        <v>8316</v>
      </c>
      <c r="S64" s="18">
        <v>42041.205000000002</v>
      </c>
      <c r="T64" s="18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3" t="s">
        <v>8315</v>
      </c>
      <c r="R65" t="s">
        <v>8316</v>
      </c>
      <c r="S65" s="18">
        <v>42203.677766203706</v>
      </c>
      <c r="T65" s="18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3" t="s">
        <v>8315</v>
      </c>
      <c r="R66" t="s">
        <v>8316</v>
      </c>
      <c r="S66" s="18">
        <v>41983.752847222218</v>
      </c>
      <c r="T66" s="18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3" t="s">
        <v>8315</v>
      </c>
      <c r="R67" t="s">
        <v>8316</v>
      </c>
      <c r="S67" s="18">
        <v>42103.024398148147</v>
      </c>
      <c r="T67" s="18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3" t="s">
        <v>8315</v>
      </c>
      <c r="R68" t="s">
        <v>8316</v>
      </c>
      <c r="S68" s="18">
        <v>42089.901574074072</v>
      </c>
      <c r="T68" s="18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3" t="s">
        <v>8315</v>
      </c>
      <c r="R69" t="s">
        <v>8316</v>
      </c>
      <c r="S69" s="18">
        <v>42297.691006944442</v>
      </c>
      <c r="T69" s="18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3" t="s">
        <v>8315</v>
      </c>
      <c r="R70" t="s">
        <v>8316</v>
      </c>
      <c r="S70" s="18">
        <v>41833.089756944442</v>
      </c>
      <c r="T70" s="18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3" t="s">
        <v>8315</v>
      </c>
      <c r="R71" t="s">
        <v>8316</v>
      </c>
      <c r="S71" s="18">
        <v>42325.920717592591</v>
      </c>
      <c r="T71" s="18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3" t="s">
        <v>8315</v>
      </c>
      <c r="R72" t="s">
        <v>8316</v>
      </c>
      <c r="S72" s="18">
        <v>41858.214629629627</v>
      </c>
      <c r="T72" s="18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3" t="s">
        <v>8315</v>
      </c>
      <c r="R73" t="s">
        <v>8316</v>
      </c>
      <c r="S73" s="18">
        <v>41793.710231481484</v>
      </c>
      <c r="T73" s="18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3" t="s">
        <v>8315</v>
      </c>
      <c r="R74" t="s">
        <v>8316</v>
      </c>
      <c r="S74" s="18">
        <v>41793.814259259263</v>
      </c>
      <c r="T74" s="18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3" t="s">
        <v>8315</v>
      </c>
      <c r="R75" t="s">
        <v>8316</v>
      </c>
      <c r="S75" s="18">
        <v>41831.697939814818</v>
      </c>
      <c r="T75" s="18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3" t="s">
        <v>8315</v>
      </c>
      <c r="R76" t="s">
        <v>8316</v>
      </c>
      <c r="S76" s="18">
        <v>42621.389340277776</v>
      </c>
      <c r="T76" s="18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3" t="s">
        <v>8315</v>
      </c>
      <c r="R77" t="s">
        <v>8316</v>
      </c>
      <c r="S77" s="18">
        <v>41780.785729166666</v>
      </c>
      <c r="T77" s="18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3" t="s">
        <v>8315</v>
      </c>
      <c r="R78" t="s">
        <v>8316</v>
      </c>
      <c r="S78" s="18">
        <v>41766.072500000002</v>
      </c>
      <c r="T78" s="18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3" t="s">
        <v>8315</v>
      </c>
      <c r="R79" t="s">
        <v>8316</v>
      </c>
      <c r="S79" s="18">
        <v>41766.617291666669</v>
      </c>
      <c r="T79" s="18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3" t="s">
        <v>8315</v>
      </c>
      <c r="R80" t="s">
        <v>8316</v>
      </c>
      <c r="S80" s="18">
        <v>42248.627013888887</v>
      </c>
      <c r="T80" s="18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3" t="s">
        <v>8315</v>
      </c>
      <c r="R81" t="s">
        <v>8316</v>
      </c>
      <c r="S81" s="18">
        <v>41885.221550925926</v>
      </c>
      <c r="T81" s="18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3" t="s">
        <v>8315</v>
      </c>
      <c r="R82" t="s">
        <v>8316</v>
      </c>
      <c r="S82" s="18">
        <v>42159.224432870367</v>
      </c>
      <c r="T82" s="18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3" t="s">
        <v>8315</v>
      </c>
      <c r="R83" t="s">
        <v>8316</v>
      </c>
      <c r="S83" s="18">
        <v>42265.817002314812</v>
      </c>
      <c r="T83" s="18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3" t="s">
        <v>8315</v>
      </c>
      <c r="R84" t="s">
        <v>8316</v>
      </c>
      <c r="S84" s="18">
        <v>41975.124340277776</v>
      </c>
      <c r="T84" s="18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3" t="s">
        <v>8315</v>
      </c>
      <c r="R85" t="s">
        <v>8316</v>
      </c>
      <c r="S85" s="18">
        <v>42065.190694444449</v>
      </c>
      <c r="T85" s="18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3" t="s">
        <v>8315</v>
      </c>
      <c r="R86" t="s">
        <v>8316</v>
      </c>
      <c r="S86" s="18">
        <v>41848.84002314815</v>
      </c>
      <c r="T86" s="18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3" t="s">
        <v>8315</v>
      </c>
      <c r="R87" t="s">
        <v>8316</v>
      </c>
      <c r="S87" s="18">
        <v>42103.884930555556</v>
      </c>
      <c r="T87" s="18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3" t="s">
        <v>8315</v>
      </c>
      <c r="R88" t="s">
        <v>8316</v>
      </c>
      <c r="S88" s="18">
        <v>42059.970729166671</v>
      </c>
      <c r="T88" s="18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3" t="s">
        <v>8315</v>
      </c>
      <c r="R89" t="s">
        <v>8316</v>
      </c>
      <c r="S89" s="18">
        <v>42041.743090277778</v>
      </c>
      <c r="T89" s="18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3" t="s">
        <v>8315</v>
      </c>
      <c r="R90" t="s">
        <v>8316</v>
      </c>
      <c r="S90" s="18">
        <v>41829.73715277778</v>
      </c>
      <c r="T90" s="18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3" t="s">
        <v>8315</v>
      </c>
      <c r="R91" t="s">
        <v>8316</v>
      </c>
      <c r="S91" s="18">
        <v>41789.893599537041</v>
      </c>
      <c r="T91" s="18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3" t="s">
        <v>8315</v>
      </c>
      <c r="R92" t="s">
        <v>8316</v>
      </c>
      <c r="S92" s="18">
        <v>41833.660995370366</v>
      </c>
      <c r="T92" s="18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3" t="s">
        <v>8315</v>
      </c>
      <c r="R93" t="s">
        <v>8316</v>
      </c>
      <c r="S93" s="18">
        <v>41914.590011574073</v>
      </c>
      <c r="T93" s="18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3" t="s">
        <v>8315</v>
      </c>
      <c r="R94" t="s">
        <v>8316</v>
      </c>
      <c r="S94" s="18">
        <v>42611.261064814811</v>
      </c>
      <c r="T94" s="18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3" t="s">
        <v>8315</v>
      </c>
      <c r="R95" t="s">
        <v>8316</v>
      </c>
      <c r="S95" s="18">
        <v>42253.633159722223</v>
      </c>
      <c r="T95" s="18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3" t="s">
        <v>8315</v>
      </c>
      <c r="R96" t="s">
        <v>8316</v>
      </c>
      <c r="S96" s="18">
        <v>42295.891828703709</v>
      </c>
      <c r="T96" s="18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3" t="s">
        <v>8315</v>
      </c>
      <c r="R97" t="s">
        <v>8316</v>
      </c>
      <c r="S97" s="18">
        <v>42402.947002314817</v>
      </c>
      <c r="T97" s="18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3" t="s">
        <v>8315</v>
      </c>
      <c r="R98" t="s">
        <v>8316</v>
      </c>
      <c r="S98" s="18">
        <v>42509.814108796301</v>
      </c>
      <c r="T98" s="18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3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3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3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3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3" t="s">
        <v>8315</v>
      </c>
      <c r="R103" t="s">
        <v>8316</v>
      </c>
      <c r="S103" s="18">
        <v>41779.657870370371</v>
      </c>
      <c r="T103" s="18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3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3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3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3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3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3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3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3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3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3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3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3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3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3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3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3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3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3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3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3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3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3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3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3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3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3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3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3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3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3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3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3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3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3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3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3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3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3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3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3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3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3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3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3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3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3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3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3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3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3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3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3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3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3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3" t="s">
        <v>8315</v>
      </c>
      <c r="R158" t="s">
        <v>8316</v>
      </c>
      <c r="S158" s="18">
        <v>42534.866875</v>
      </c>
      <c r="T158" s="18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3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3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3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3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3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3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3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3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3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3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3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3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3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3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3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3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3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3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3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3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3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3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3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3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3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3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3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3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3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3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3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3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3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3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3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3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3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3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3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3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3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3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3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3" t="s">
        <v>8315</v>
      </c>
      <c r="R202" t="s">
        <v>8316</v>
      </c>
      <c r="S202" s="18">
        <v>41804.937083333331</v>
      </c>
      <c r="T202" s="18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3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3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3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3" t="s">
        <v>8315</v>
      </c>
      <c r="R206" t="s">
        <v>8316</v>
      </c>
      <c r="S206" s="18">
        <v>42144.231527777782</v>
      </c>
      <c r="T206" s="18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3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3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3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3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3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3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3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3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3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3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3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3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3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3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3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3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3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3" t="s">
        <v>8315</v>
      </c>
      <c r="R224" t="s">
        <v>8316</v>
      </c>
      <c r="S224" s="18">
        <v>42031.666898148149</v>
      </c>
      <c r="T224" s="18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3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3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3" t="s">
        <v>8315</v>
      </c>
      <c r="R227" t="s">
        <v>8316</v>
      </c>
      <c r="S227" s="18">
        <v>42695.7105787037</v>
      </c>
      <c r="T227" s="18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3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3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3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3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3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3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3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3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3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3" t="s">
        <v>8315</v>
      </c>
      <c r="R237" t="s">
        <v>8316</v>
      </c>
      <c r="S237" s="18">
        <v>42209.67288194444</v>
      </c>
      <c r="T237" s="18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3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3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3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3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3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3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3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3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3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3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3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3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3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3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9A18-CF13-4A28-9E11-7B5F6BD0567D}">
  <dimension ref="A1:I14"/>
  <sheetViews>
    <sheetView workbookViewId="0">
      <selection activeCell="B16" sqref="B16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2.5703125" bestFit="1" customWidth="1"/>
    <col min="7" max="7" width="15.5703125" bestFit="1" customWidth="1"/>
    <col min="8" max="8" width="10.140625" bestFit="1" customWidth="1"/>
    <col min="9" max="9" width="10" bestFit="1" customWidth="1"/>
  </cols>
  <sheetData>
    <row r="1" spans="1:9" x14ac:dyDescent="0.25">
      <c r="B1" t="s">
        <v>8384</v>
      </c>
      <c r="C1" t="s">
        <v>8385</v>
      </c>
      <c r="G1" s="21" t="s">
        <v>8390</v>
      </c>
      <c r="H1" t="s">
        <v>8384</v>
      </c>
      <c r="I1" t="s">
        <v>8385</v>
      </c>
    </row>
    <row r="2" spans="1:9" x14ac:dyDescent="0.25">
      <c r="A2" t="s">
        <v>8386</v>
      </c>
      <c r="B2" s="20">
        <f>AVERAGE('Successful US Kickstarters'!D:D)</f>
        <v>5048.8786407766993</v>
      </c>
      <c r="C2" s="20">
        <f>AVERAGE('Failed US Kickstarters'!D:D)</f>
        <v>10554.212</v>
      </c>
      <c r="G2" t="s">
        <v>8386</v>
      </c>
      <c r="H2" s="22">
        <f>AVERAGE('Successful Musicals'!D:D)</f>
        <v>5105.5555555555557</v>
      </c>
      <c r="I2" s="22">
        <f>AVERAGE('Failed Musicals'!D:D)</f>
        <v>121471.25</v>
      </c>
    </row>
    <row r="3" spans="1:9" x14ac:dyDescent="0.25">
      <c r="A3" t="s">
        <v>8387</v>
      </c>
      <c r="B3" s="20">
        <f>MEDIAN('Successful US Kickstarters'!D:D)</f>
        <v>3000</v>
      </c>
      <c r="C3" s="20">
        <f>MEDIAN('Failed US Kickstarters'!D:D)</f>
        <v>5000</v>
      </c>
      <c r="G3" t="s">
        <v>8387</v>
      </c>
      <c r="H3" s="22">
        <f>MEDIAN('Successful Musicals'!D:D)</f>
        <v>3500</v>
      </c>
      <c r="I3" s="22">
        <f>MEDIAN('Failed Musicals'!D:D)</f>
        <v>7500</v>
      </c>
    </row>
    <row r="4" spans="1:9" x14ac:dyDescent="0.25">
      <c r="A4" t="s">
        <v>8391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  <c r="H4" s="22"/>
      <c r="I4" s="22"/>
    </row>
    <row r="5" spans="1:9" x14ac:dyDescent="0.25">
      <c r="A5" t="s">
        <v>8392</v>
      </c>
      <c r="B5" s="20">
        <f>_xlfn.QUARTILE.EXC('Successful US Kickstarters'!D:D, 3)</f>
        <v>5000</v>
      </c>
      <c r="C5" s="20">
        <f>_xlfn.QUARTILE.EXC('Failed US Kickstarters'!D:D, 3)</f>
        <v>10000</v>
      </c>
      <c r="G5" t="s">
        <v>8388</v>
      </c>
      <c r="H5" s="22">
        <f>AVERAGE('Successful Musicals'!E:E)</f>
        <v>5407.8644444444435</v>
      </c>
      <c r="I5" s="22">
        <f>AVERAGE('Failed Musicals'!E:E)</f>
        <v>1046.175</v>
      </c>
    </row>
    <row r="6" spans="1:9" x14ac:dyDescent="0.25">
      <c r="A6" t="s">
        <v>8393</v>
      </c>
      <c r="B6" s="20">
        <f>_xlfn.QUARTILE.EXC('Successful US Kickstarters'!D:D, 1)</f>
        <v>1500</v>
      </c>
      <c r="C6" s="20">
        <f>_xlfn.QUARTILE.EXC('Failed US Kickstarters'!D:D, 1)</f>
        <v>2000</v>
      </c>
      <c r="G6" t="s">
        <v>8389</v>
      </c>
      <c r="H6" s="22">
        <f>MEDIAN('Successful Musicals'!E:E)</f>
        <v>3750</v>
      </c>
      <c r="I6" s="22">
        <f>MEDIAN('Failed Musicals'!E:E)</f>
        <v>326</v>
      </c>
    </row>
    <row r="7" spans="1:9" x14ac:dyDescent="0.25">
      <c r="A7" t="s">
        <v>8394</v>
      </c>
      <c r="B7" s="20">
        <f>B5-B6</f>
        <v>3500</v>
      </c>
      <c r="C7" s="20">
        <f>C5-C6</f>
        <v>8000</v>
      </c>
    </row>
    <row r="9" spans="1:9" x14ac:dyDescent="0.25">
      <c r="A9" t="s">
        <v>8388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9" x14ac:dyDescent="0.25">
      <c r="A10" t="s">
        <v>8389</v>
      </c>
      <c r="B10" s="20">
        <f>MEDIAN('Successful US Kickstarters'!E:E)</f>
        <v>3167.5</v>
      </c>
      <c r="C10" s="20">
        <f>MEDIAN('Failed US Kickstarters'!E:E)</f>
        <v>103</v>
      </c>
    </row>
    <row r="11" spans="1:9" x14ac:dyDescent="0.25">
      <c r="A11" t="s">
        <v>8395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9" x14ac:dyDescent="0.25">
      <c r="A12" t="s">
        <v>8396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9" x14ac:dyDescent="0.25">
      <c r="A13" t="s">
        <v>8397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9" x14ac:dyDescent="0.25">
      <c r="A14" t="s">
        <v>8398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56080-EEEA-4E9F-8512-68CBDD8CD06F}">
  <dimension ref="A1:T413"/>
  <sheetViews>
    <sheetView topLeftCell="D1" workbookViewId="0">
      <selection activeCell="C2" sqref="C2"/>
    </sheetView>
  </sheetViews>
  <sheetFormatPr defaultRowHeight="15" x14ac:dyDescent="0.25"/>
  <cols>
    <col min="2" max="2" width="34.7109375" customWidth="1"/>
    <col min="3" max="3" width="60.42578125" customWidth="1"/>
    <col min="4" max="4" width="12.5703125" bestFit="1" customWidth="1"/>
    <col min="6" max="6" width="30.28515625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7" t="s">
        <v>8365</v>
      </c>
      <c r="T1" s="17" t="s">
        <v>8366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3" t="s">
        <v>8315</v>
      </c>
      <c r="R2" t="s">
        <v>8316</v>
      </c>
      <c r="S2" s="18">
        <v>42646.092812499999</v>
      </c>
      <c r="T2" s="18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3" t="s">
        <v>8315</v>
      </c>
      <c r="R3" t="s">
        <v>8316</v>
      </c>
      <c r="S3" s="18">
        <v>42430.040798611109</v>
      </c>
      <c r="T3" s="18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3" t="s">
        <v>8315</v>
      </c>
      <c r="R4" t="s">
        <v>8316</v>
      </c>
      <c r="S4" s="18">
        <v>42238.13282407407</v>
      </c>
      <c r="T4" s="18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3" t="s">
        <v>8315</v>
      </c>
      <c r="R5" t="s">
        <v>8316</v>
      </c>
      <c r="S5" s="18">
        <v>41850.400937500002</v>
      </c>
      <c r="T5" s="18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3" t="s">
        <v>8315</v>
      </c>
      <c r="R6" t="s">
        <v>8316</v>
      </c>
      <c r="S6" s="18">
        <v>42753.205625000002</v>
      </c>
      <c r="T6" s="18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3" t="s">
        <v>8315</v>
      </c>
      <c r="R7" t="s">
        <v>8316</v>
      </c>
      <c r="S7" s="18">
        <v>42155.920219907406</v>
      </c>
      <c r="T7" s="18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3" t="s">
        <v>8315</v>
      </c>
      <c r="R8" t="s">
        <v>8316</v>
      </c>
      <c r="S8" s="18">
        <v>42157.591064814813</v>
      </c>
      <c r="T8" s="18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3" t="s">
        <v>8315</v>
      </c>
      <c r="R9" t="s">
        <v>8316</v>
      </c>
      <c r="S9" s="18">
        <v>42676.065150462964</v>
      </c>
      <c r="T9" s="18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3" t="s">
        <v>8315</v>
      </c>
      <c r="R10" t="s">
        <v>8316</v>
      </c>
      <c r="S10" s="18">
        <v>42473.007037037038</v>
      </c>
      <c r="T10" s="18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3" t="s">
        <v>8315</v>
      </c>
      <c r="R11" t="s">
        <v>8316</v>
      </c>
      <c r="S11" s="18">
        <v>42282.768414351856</v>
      </c>
      <c r="T11" s="18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3" t="s">
        <v>8315</v>
      </c>
      <c r="R12" t="s">
        <v>8316</v>
      </c>
      <c r="S12" s="18">
        <v>42473.794710648144</v>
      </c>
      <c r="T12" s="18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3" t="s">
        <v>8315</v>
      </c>
      <c r="R13" t="s">
        <v>8316</v>
      </c>
      <c r="S13" s="18">
        <v>42712.23474537037</v>
      </c>
      <c r="T13" s="18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3" t="s">
        <v>8315</v>
      </c>
      <c r="R14" t="s">
        <v>8316</v>
      </c>
      <c r="S14" s="18">
        <v>42561.154664351852</v>
      </c>
      <c r="T14" s="18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3" t="s">
        <v>8315</v>
      </c>
      <c r="R15" t="s">
        <v>8316</v>
      </c>
      <c r="S15" s="18">
        <v>42709.134780092587</v>
      </c>
      <c r="T15" s="18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3" t="s">
        <v>8315</v>
      </c>
      <c r="R16" t="s">
        <v>8316</v>
      </c>
      <c r="S16" s="18">
        <v>42086.614942129629</v>
      </c>
      <c r="T16" s="18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3" t="s">
        <v>8315</v>
      </c>
      <c r="R17" t="s">
        <v>8316</v>
      </c>
      <c r="S17" s="18">
        <v>42064.652673611112</v>
      </c>
      <c r="T17" s="18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3" t="s">
        <v>8315</v>
      </c>
      <c r="R18" t="s">
        <v>8316</v>
      </c>
      <c r="S18" s="18">
        <v>42292.701053240744</v>
      </c>
      <c r="T18" s="18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3" t="s">
        <v>8315</v>
      </c>
      <c r="R19" t="s">
        <v>8316</v>
      </c>
      <c r="S19" s="18">
        <v>42461.747199074074</v>
      </c>
      <c r="T19" s="18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3" t="s">
        <v>8315</v>
      </c>
      <c r="R20" t="s">
        <v>8316</v>
      </c>
      <c r="S20" s="18">
        <v>42169.814340277779</v>
      </c>
      <c r="T20" s="18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3" t="s">
        <v>8315</v>
      </c>
      <c r="R21" t="s">
        <v>8316</v>
      </c>
      <c r="S21" s="18">
        <v>42483.675208333334</v>
      </c>
      <c r="T21" s="18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3" t="s">
        <v>8315</v>
      </c>
      <c r="R22" t="s">
        <v>8316</v>
      </c>
      <c r="S22" s="18">
        <v>42195.749745370369</v>
      </c>
      <c r="T22" s="18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3" t="s">
        <v>8315</v>
      </c>
      <c r="R23" t="s">
        <v>8316</v>
      </c>
      <c r="S23" s="18">
        <v>42675.057997685188</v>
      </c>
      <c r="T23" s="18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3" t="s">
        <v>8315</v>
      </c>
      <c r="R24" t="s">
        <v>8316</v>
      </c>
      <c r="S24" s="18">
        <v>42018.94159722222</v>
      </c>
      <c r="T24" s="18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3" t="s">
        <v>8315</v>
      </c>
      <c r="R25" t="s">
        <v>8316</v>
      </c>
      <c r="S25" s="18">
        <v>42026.924976851849</v>
      </c>
      <c r="T25" s="18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3" t="s">
        <v>8315</v>
      </c>
      <c r="R26" t="s">
        <v>8316</v>
      </c>
      <c r="S26" s="18">
        <v>41920.787534722222</v>
      </c>
      <c r="T26" s="18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3" t="s">
        <v>8315</v>
      </c>
      <c r="R27" t="s">
        <v>8316</v>
      </c>
      <c r="S27" s="18">
        <v>42558.189432870371</v>
      </c>
      <c r="T27" s="18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3" t="s">
        <v>8315</v>
      </c>
      <c r="R28" t="s">
        <v>8316</v>
      </c>
      <c r="S28" s="18">
        <v>41808.198518518519</v>
      </c>
      <c r="T28" s="18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3" t="s">
        <v>8315</v>
      </c>
      <c r="R29" t="s">
        <v>8316</v>
      </c>
      <c r="S29" s="18">
        <v>42550.701886574068</v>
      </c>
      <c r="T29" s="18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3" t="s">
        <v>8315</v>
      </c>
      <c r="R30" t="s">
        <v>8316</v>
      </c>
      <c r="S30" s="18">
        <v>42056.013124999998</v>
      </c>
      <c r="T30" s="18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3" t="s">
        <v>8315</v>
      </c>
      <c r="R31" t="s">
        <v>8316</v>
      </c>
      <c r="S31" s="18">
        <v>42016.938692129625</v>
      </c>
      <c r="T31" s="18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3" t="s">
        <v>8315</v>
      </c>
      <c r="R32" t="s">
        <v>8316</v>
      </c>
      <c r="S32" s="18">
        <v>42591.899988425925</v>
      </c>
      <c r="T32" s="18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3" t="s">
        <v>8315</v>
      </c>
      <c r="R33" t="s">
        <v>8316</v>
      </c>
      <c r="S33" s="18">
        <v>42183.231006944443</v>
      </c>
      <c r="T33" s="18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3" t="s">
        <v>8315</v>
      </c>
      <c r="R34" t="s">
        <v>8316</v>
      </c>
      <c r="S34" s="18">
        <v>41780.525937500002</v>
      </c>
      <c r="T34" s="18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3" t="s">
        <v>8315</v>
      </c>
      <c r="R35" t="s">
        <v>8316</v>
      </c>
      <c r="S35" s="18">
        <v>42158.065694444449</v>
      </c>
      <c r="T35" s="18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3" t="s">
        <v>8315</v>
      </c>
      <c r="R36" t="s">
        <v>8316</v>
      </c>
      <c r="S36" s="18">
        <v>42154.873124999998</v>
      </c>
      <c r="T36" s="18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3" t="s">
        <v>8315</v>
      </c>
      <c r="R37" t="s">
        <v>8316</v>
      </c>
      <c r="S37" s="18">
        <v>42208.84646990741</v>
      </c>
      <c r="T37" s="18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3" t="s">
        <v>8315</v>
      </c>
      <c r="R38" t="s">
        <v>8316</v>
      </c>
      <c r="S38" s="18">
        <v>42451.496817129635</v>
      </c>
      <c r="T38" s="18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3" t="s">
        <v>8315</v>
      </c>
      <c r="R39" t="s">
        <v>8316</v>
      </c>
      <c r="S39" s="18">
        <v>41759.13962962963</v>
      </c>
      <c r="T39" s="18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3" t="s">
        <v>8315</v>
      </c>
      <c r="R40" t="s">
        <v>8316</v>
      </c>
      <c r="S40" s="18">
        <v>42693.742604166662</v>
      </c>
      <c r="T40" s="18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3" t="s">
        <v>8315</v>
      </c>
      <c r="R41" t="s">
        <v>8316</v>
      </c>
      <c r="S41" s="18">
        <v>42250.598217592589</v>
      </c>
      <c r="T41" s="18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3" t="s">
        <v>8315</v>
      </c>
      <c r="R42" t="s">
        <v>8316</v>
      </c>
      <c r="S42" s="18">
        <v>42060.683935185181</v>
      </c>
      <c r="T42" s="18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3" t="s">
        <v>8315</v>
      </c>
      <c r="R43" t="s">
        <v>8316</v>
      </c>
      <c r="S43" s="18">
        <v>42136.270787037036</v>
      </c>
      <c r="T43" s="18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3" t="s">
        <v>8315</v>
      </c>
      <c r="R44" t="s">
        <v>8316</v>
      </c>
      <c r="S44" s="18">
        <v>42171.034861111111</v>
      </c>
      <c r="T44" s="18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3" t="s">
        <v>8315</v>
      </c>
      <c r="R45" t="s">
        <v>8316</v>
      </c>
      <c r="S45" s="18">
        <v>42494.683634259258</v>
      </c>
      <c r="T45" s="18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3" t="s">
        <v>8315</v>
      </c>
      <c r="R46" t="s">
        <v>8316</v>
      </c>
      <c r="S46" s="18">
        <v>41758.839675925927</v>
      </c>
      <c r="T46" s="18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3" t="s">
        <v>8315</v>
      </c>
      <c r="R47" t="s">
        <v>8316</v>
      </c>
      <c r="S47" s="18">
        <v>42171.824884259258</v>
      </c>
      <c r="T47" s="18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3" t="s">
        <v>8315</v>
      </c>
      <c r="R48" t="s">
        <v>8316</v>
      </c>
      <c r="S48" s="18">
        <v>42268.127696759257</v>
      </c>
      <c r="T48" s="18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3" t="s">
        <v>8315</v>
      </c>
      <c r="R49" t="s">
        <v>8316</v>
      </c>
      <c r="S49" s="18">
        <v>42746.261782407411</v>
      </c>
      <c r="T49" s="18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3" t="s">
        <v>8315</v>
      </c>
      <c r="R50" t="s">
        <v>8316</v>
      </c>
      <c r="S50" s="18">
        <v>41842.607592592591</v>
      </c>
      <c r="T50" s="18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3" t="s">
        <v>8315</v>
      </c>
      <c r="R51" t="s">
        <v>8316</v>
      </c>
      <c r="S51" s="18">
        <v>41853.240208333329</v>
      </c>
      <c r="T51" s="18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3" t="s">
        <v>8315</v>
      </c>
      <c r="R52" t="s">
        <v>8316</v>
      </c>
      <c r="S52" s="18">
        <v>42061.212488425925</v>
      </c>
      <c r="T52" s="18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3" t="s">
        <v>8315</v>
      </c>
      <c r="R53" t="s">
        <v>8316</v>
      </c>
      <c r="S53" s="18">
        <v>42036.24428240741</v>
      </c>
      <c r="T53" s="18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3" t="s">
        <v>8315</v>
      </c>
      <c r="R54" t="s">
        <v>8316</v>
      </c>
      <c r="S54" s="18">
        <v>42157.470185185186</v>
      </c>
      <c r="T54" s="18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3" t="s">
        <v>8315</v>
      </c>
      <c r="R55" t="s">
        <v>8316</v>
      </c>
      <c r="S55" s="18">
        <v>41827.909942129627</v>
      </c>
      <c r="T55" s="18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3" t="s">
        <v>8315</v>
      </c>
      <c r="R56" t="s">
        <v>8316</v>
      </c>
      <c r="S56" s="18">
        <v>42162.729548611111</v>
      </c>
      <c r="T56" s="18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3" t="s">
        <v>8315</v>
      </c>
      <c r="R57" t="s">
        <v>8316</v>
      </c>
      <c r="S57" s="18">
        <v>42233.738564814819</v>
      </c>
      <c r="T57" s="18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3" t="s">
        <v>8315</v>
      </c>
      <c r="R58" t="s">
        <v>8316</v>
      </c>
      <c r="S58" s="18">
        <v>42042.197824074072</v>
      </c>
      <c r="T58" s="18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3" t="s">
        <v>8315</v>
      </c>
      <c r="R59" t="s">
        <v>8316</v>
      </c>
      <c r="S59" s="18">
        <v>42585.523842592593</v>
      </c>
      <c r="T59" s="18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3" t="s">
        <v>8315</v>
      </c>
      <c r="R60" t="s">
        <v>8316</v>
      </c>
      <c r="S60" s="18">
        <v>41808.669571759259</v>
      </c>
      <c r="T60" s="18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3" t="s">
        <v>8315</v>
      </c>
      <c r="R61" t="s">
        <v>8316</v>
      </c>
      <c r="S61" s="18">
        <v>41852.658310185187</v>
      </c>
      <c r="T61" s="18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3" t="s">
        <v>8315</v>
      </c>
      <c r="R62" t="s">
        <v>8316</v>
      </c>
      <c r="S62" s="18">
        <v>42694.110185185185</v>
      </c>
      <c r="T62" s="18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3" t="s">
        <v>8315</v>
      </c>
      <c r="R63" t="s">
        <v>8316</v>
      </c>
      <c r="S63" s="18">
        <v>42341.818379629629</v>
      </c>
      <c r="T63" s="18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3" t="s">
        <v>8315</v>
      </c>
      <c r="R64" t="s">
        <v>8316</v>
      </c>
      <c r="S64" s="18">
        <v>41880.061006944445</v>
      </c>
      <c r="T64" s="18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3" t="s">
        <v>8315</v>
      </c>
      <c r="R65" t="s">
        <v>8316</v>
      </c>
      <c r="S65" s="18">
        <v>41941.683865740742</v>
      </c>
      <c r="T65" s="18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3" t="s">
        <v>8315</v>
      </c>
      <c r="R66" t="s">
        <v>8316</v>
      </c>
      <c r="S66" s="18">
        <v>42026.88118055556</v>
      </c>
      <c r="T66" s="18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3" t="s">
        <v>8315</v>
      </c>
      <c r="R67" t="s">
        <v>8316</v>
      </c>
      <c r="S67" s="18">
        <v>41922.640590277777</v>
      </c>
      <c r="T67" s="18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3" t="s">
        <v>8315</v>
      </c>
      <c r="R68" t="s">
        <v>8316</v>
      </c>
      <c r="S68" s="18">
        <v>41993.824340277773</v>
      </c>
      <c r="T68" s="18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3" t="s">
        <v>8315</v>
      </c>
      <c r="R69" t="s">
        <v>8316</v>
      </c>
      <c r="S69" s="18">
        <v>42219.915856481486</v>
      </c>
      <c r="T69" s="18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3" t="s">
        <v>8315</v>
      </c>
      <c r="R70" t="s">
        <v>8316</v>
      </c>
      <c r="S70" s="18">
        <v>41909.969386574077</v>
      </c>
      <c r="T70" s="18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3" t="s">
        <v>8315</v>
      </c>
      <c r="R71" t="s">
        <v>8316</v>
      </c>
      <c r="S71" s="18">
        <v>41891.665324074071</v>
      </c>
      <c r="T71" s="18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3" t="s">
        <v>8315</v>
      </c>
      <c r="R72" t="s">
        <v>8316</v>
      </c>
      <c r="S72" s="18">
        <v>41226.017361111109</v>
      </c>
      <c r="T72" s="18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3" t="s">
        <v>8315</v>
      </c>
      <c r="R73" t="s">
        <v>8316</v>
      </c>
      <c r="S73" s="18">
        <v>40478.263923611114</v>
      </c>
      <c r="T73" s="18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3" t="s">
        <v>8315</v>
      </c>
      <c r="R74" t="s">
        <v>8316</v>
      </c>
      <c r="S74" s="18">
        <v>41862.83997685185</v>
      </c>
      <c r="T74" s="18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3" t="s">
        <v>8315</v>
      </c>
      <c r="R75" t="s">
        <v>8316</v>
      </c>
      <c r="S75" s="18">
        <v>40633.154363425929</v>
      </c>
      <c r="T75" s="18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3" t="s">
        <v>8315</v>
      </c>
      <c r="R76" t="s">
        <v>8316</v>
      </c>
      <c r="S76" s="18">
        <v>40970.875671296293</v>
      </c>
      <c r="T76" s="18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3" t="s">
        <v>8315</v>
      </c>
      <c r="R77" t="s">
        <v>8316</v>
      </c>
      <c r="S77" s="18">
        <v>41026.953055555554</v>
      </c>
      <c r="T77" s="18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3" t="s">
        <v>8315</v>
      </c>
      <c r="R78" t="s">
        <v>8316</v>
      </c>
      <c r="S78" s="18">
        <v>41829.788252314815</v>
      </c>
      <c r="T78" s="18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3" t="s">
        <v>8315</v>
      </c>
      <c r="R79" t="s">
        <v>8316</v>
      </c>
      <c r="S79" s="18">
        <v>41447.839722222219</v>
      </c>
      <c r="T79" s="18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3" t="s">
        <v>8315</v>
      </c>
      <c r="R80" t="s">
        <v>8316</v>
      </c>
      <c r="S80" s="18">
        <v>40884.066678240742</v>
      </c>
      <c r="T80" s="18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3" t="s">
        <v>8315</v>
      </c>
      <c r="R81" t="s">
        <v>8316</v>
      </c>
      <c r="S81" s="18">
        <v>41841.26489583333</v>
      </c>
      <c r="T81" s="18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3" t="s">
        <v>8315</v>
      </c>
      <c r="R82" t="s">
        <v>8316</v>
      </c>
      <c r="S82" s="18">
        <v>41799.685902777775</v>
      </c>
      <c r="T82" s="18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3" t="s">
        <v>8315</v>
      </c>
      <c r="R83" t="s">
        <v>8316</v>
      </c>
      <c r="S83" s="18">
        <v>41775.753761574073</v>
      </c>
      <c r="T83" s="18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3" t="s">
        <v>8315</v>
      </c>
      <c r="R84" t="s">
        <v>8316</v>
      </c>
      <c r="S84" s="18">
        <v>41766.80572916667</v>
      </c>
      <c r="T84" s="18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3" t="s">
        <v>8315</v>
      </c>
      <c r="R85" t="s">
        <v>8316</v>
      </c>
      <c r="S85" s="18">
        <v>40644.159259259257</v>
      </c>
      <c r="T85" s="18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3" t="s">
        <v>8315</v>
      </c>
      <c r="R86" t="s">
        <v>8316</v>
      </c>
      <c r="S86" s="18">
        <v>41940.69158564815</v>
      </c>
      <c r="T86" s="18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3" t="s">
        <v>8315</v>
      </c>
      <c r="R87" t="s">
        <v>8316</v>
      </c>
      <c r="S87" s="18">
        <v>41839.175706018519</v>
      </c>
      <c r="T87" s="18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3" t="s">
        <v>8315</v>
      </c>
      <c r="R88" t="s">
        <v>8316</v>
      </c>
      <c r="S88" s="18">
        <v>41772.105937500004</v>
      </c>
      <c r="T88" s="18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3" t="s">
        <v>8315</v>
      </c>
      <c r="R89" t="s">
        <v>8316</v>
      </c>
      <c r="S89" s="18">
        <v>41591.737974537034</v>
      </c>
      <c r="T89" s="18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3" t="s">
        <v>8315</v>
      </c>
      <c r="R90" t="s">
        <v>8316</v>
      </c>
      <c r="S90" s="18">
        <v>41789.080370370371</v>
      </c>
      <c r="T90" s="18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3" t="s">
        <v>8315</v>
      </c>
      <c r="R91" t="s">
        <v>8316</v>
      </c>
      <c r="S91" s="18">
        <v>40923.729953703703</v>
      </c>
      <c r="T91" s="18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3" t="s">
        <v>8315</v>
      </c>
      <c r="R92" t="s">
        <v>8316</v>
      </c>
      <c r="S92" s="18">
        <v>41878.878379629627</v>
      </c>
      <c r="T92" s="18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3" t="s">
        <v>8315</v>
      </c>
      <c r="R93" t="s">
        <v>8316</v>
      </c>
      <c r="S93" s="18">
        <v>41862.864675925928</v>
      </c>
      <c r="T93" s="18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3" t="s">
        <v>8315</v>
      </c>
      <c r="R94" t="s">
        <v>8316</v>
      </c>
      <c r="S94" s="18">
        <v>40531.886886574073</v>
      </c>
      <c r="T94" s="18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3" t="s">
        <v>8315</v>
      </c>
      <c r="R95" t="s">
        <v>8316</v>
      </c>
      <c r="S95" s="18">
        <v>41477.930914351848</v>
      </c>
      <c r="T95" s="18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3" t="s">
        <v>8315</v>
      </c>
      <c r="R96" t="s">
        <v>8316</v>
      </c>
      <c r="S96" s="18">
        <v>41781.666770833333</v>
      </c>
      <c r="T96" s="18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3" t="s">
        <v>8315</v>
      </c>
      <c r="R97" t="s">
        <v>8316</v>
      </c>
      <c r="S97" s="18">
        <v>41375.702210648145</v>
      </c>
      <c r="T97" s="18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3" t="s">
        <v>8315</v>
      </c>
      <c r="R98" t="s">
        <v>8316</v>
      </c>
      <c r="S98" s="18">
        <v>40883.949317129627</v>
      </c>
      <c r="T98" s="18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3" t="s">
        <v>8315</v>
      </c>
      <c r="R99" t="s">
        <v>8316</v>
      </c>
      <c r="S99" s="18">
        <v>41491.79478009259</v>
      </c>
      <c r="T99" s="18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3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3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3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3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3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3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3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3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3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3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3" t="s">
        <v>8315</v>
      </c>
      <c r="R110" t="s">
        <v>8316</v>
      </c>
      <c r="S110" s="18">
        <v>42772.833379629628</v>
      </c>
      <c r="T110" s="18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3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3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3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3" t="s">
        <v>8315</v>
      </c>
      <c r="R114" t="s">
        <v>8316</v>
      </c>
      <c r="S114" s="18">
        <v>42503.559467592597</v>
      </c>
      <c r="T114" s="18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3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3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3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3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3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3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3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3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3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3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3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3" t="s">
        <v>8315</v>
      </c>
      <c r="R126" t="s">
        <v>8316</v>
      </c>
      <c r="S126" s="18">
        <v>42262.096782407403</v>
      </c>
      <c r="T126" s="18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3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3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3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3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3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3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3" t="s">
        <v>8315</v>
      </c>
      <c r="R133" t="s">
        <v>8316</v>
      </c>
      <c r="S133" s="18">
        <v>42602.576712962968</v>
      </c>
      <c r="T133" s="18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3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3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3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3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3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3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3" t="s">
        <v>8315</v>
      </c>
      <c r="R140" t="s">
        <v>8316</v>
      </c>
      <c r="S140" s="18">
        <v>42284.516064814816</v>
      </c>
      <c r="T140" s="18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3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3" t="s">
        <v>8315</v>
      </c>
      <c r="R142" t="s">
        <v>8316</v>
      </c>
      <c r="S142" s="18">
        <v>42136.536134259266</v>
      </c>
      <c r="T142" s="18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3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3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3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3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3" t="s">
        <v>8315</v>
      </c>
      <c r="R147" t="s">
        <v>8316</v>
      </c>
      <c r="S147" s="18">
        <v>42400.704537037032</v>
      </c>
      <c r="T147" s="18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3" t="s">
        <v>8315</v>
      </c>
      <c r="R148" t="s">
        <v>8316</v>
      </c>
      <c r="S148" s="18">
        <v>42017.88045138889</v>
      </c>
      <c r="T148" s="18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3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3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3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3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3" t="s">
        <v>8315</v>
      </c>
      <c r="R153" t="s">
        <v>8316</v>
      </c>
      <c r="S153" s="18">
        <v>42380.884872685187</v>
      </c>
      <c r="T153" s="18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3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3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3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3" t="s">
        <v>8315</v>
      </c>
      <c r="R157" t="s">
        <v>8316</v>
      </c>
      <c r="S157" s="18">
        <v>42239.957962962959</v>
      </c>
      <c r="T157" s="18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3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3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3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3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3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3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3" t="s">
        <v>8315</v>
      </c>
      <c r="R164" t="s">
        <v>8316</v>
      </c>
      <c r="S164" s="18">
        <v>42493.219236111108</v>
      </c>
      <c r="T164" s="18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3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3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3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3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3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3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3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3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3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3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3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3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3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3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3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3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3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3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3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3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3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3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3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3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3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3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3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3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3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3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3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3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3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3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3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3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3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3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3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3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3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3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3" t="s">
        <v>8315</v>
      </c>
      <c r="R207" t="s">
        <v>8316</v>
      </c>
      <c r="S207" s="18">
        <v>42292.087592592594</v>
      </c>
      <c r="T207" s="18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3" t="s">
        <v>8315</v>
      </c>
      <c r="R208" t="s">
        <v>8316</v>
      </c>
      <c r="S208" s="18">
        <v>41953.8675</v>
      </c>
      <c r="T208" s="18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3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3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3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3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3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3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3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3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3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3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3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3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3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3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3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3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3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3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3" t="s">
        <v>8315</v>
      </c>
      <c r="R227" t="s">
        <v>8316</v>
      </c>
      <c r="S227" s="18">
        <v>41894.91375</v>
      </c>
      <c r="T227" s="18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3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3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3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3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3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3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3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3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3" t="s">
        <v>8315</v>
      </c>
      <c r="R236" t="s">
        <v>8316</v>
      </c>
      <c r="S236" s="18">
        <v>41776.063136574077</v>
      </c>
      <c r="T236" s="18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3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3" t="s">
        <v>8315</v>
      </c>
      <c r="R238" t="s">
        <v>8316</v>
      </c>
      <c r="S238" s="18">
        <v>42572.61681712963</v>
      </c>
      <c r="T238" s="18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3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3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3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3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3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3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3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3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3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3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3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3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3" t="s">
        <v>8315</v>
      </c>
      <c r="R251" t="s">
        <v>8316</v>
      </c>
      <c r="S251" s="18">
        <v>42626.7503125</v>
      </c>
      <c r="T251" s="18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3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3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3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3" t="s">
        <v>8315</v>
      </c>
      <c r="R255" t="s">
        <v>8316</v>
      </c>
      <c r="S255" s="18">
        <v>42643.632858796293</v>
      </c>
      <c r="T255" s="18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3" t="s">
        <v>8315</v>
      </c>
      <c r="R256" t="s">
        <v>8316</v>
      </c>
      <c r="S256" s="18">
        <v>42179.898472222223</v>
      </c>
      <c r="T256" s="18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3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3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3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3" t="s">
        <v>8315</v>
      </c>
      <c r="R260" t="s">
        <v>8316</v>
      </c>
      <c r="S260" s="18">
        <v>42605.765381944439</v>
      </c>
      <c r="T260" s="18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3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3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3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3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3" t="s">
        <v>8315</v>
      </c>
      <c r="R265" t="s">
        <v>8316</v>
      </c>
      <c r="S265" s="18">
        <v>41921.279976851853</v>
      </c>
      <c r="T265" s="18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3" t="s">
        <v>8315</v>
      </c>
      <c r="R266" t="s">
        <v>8316</v>
      </c>
      <c r="S266" s="18">
        <v>42128.736608796295</v>
      </c>
      <c r="T266" s="18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3" t="s">
        <v>8315</v>
      </c>
      <c r="R267" t="s">
        <v>8316</v>
      </c>
      <c r="S267" s="18">
        <v>42053.916921296302</v>
      </c>
      <c r="T267" s="18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3" t="s">
        <v>8315</v>
      </c>
      <c r="R268" t="s">
        <v>8316</v>
      </c>
      <c r="S268" s="18">
        <v>42171.317442129628</v>
      </c>
      <c r="T268" s="18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3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3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3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3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3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3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3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3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3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3" t="s">
        <v>8315</v>
      </c>
      <c r="R278" t="s">
        <v>8316</v>
      </c>
      <c r="S278" s="18">
        <v>42689.214988425927</v>
      </c>
      <c r="T278" s="18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3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3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3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3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3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3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3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3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3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3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3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3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3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3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3" t="s">
        <v>8315</v>
      </c>
      <c r="R293" t="s">
        <v>8316</v>
      </c>
      <c r="S293" s="18">
        <v>41856.010069444441</v>
      </c>
      <c r="T293" s="18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3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3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3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3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3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3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3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3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3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3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3" t="s">
        <v>8315</v>
      </c>
      <c r="R304" t="s">
        <v>8316</v>
      </c>
      <c r="S304" s="18">
        <v>42243.6252662037</v>
      </c>
      <c r="T304" s="18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3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3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3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3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3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3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3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3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3" t="s">
        <v>8315</v>
      </c>
      <c r="R313" t="s">
        <v>8316</v>
      </c>
      <c r="S313" s="18">
        <v>42196.028703703705</v>
      </c>
      <c r="T313" s="18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3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3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3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3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3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3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3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3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3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3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3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3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3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3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3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3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3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3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3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3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3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3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3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3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3" t="s">
        <v>8315</v>
      </c>
      <c r="R338" t="s">
        <v>8316</v>
      </c>
      <c r="S338" s="18">
        <v>42220.79487268519</v>
      </c>
      <c r="T338" s="18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3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3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3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3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3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3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3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3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3" t="s">
        <v>8315</v>
      </c>
      <c r="R347" t="s">
        <v>8316</v>
      </c>
      <c r="S347" s="18">
        <v>42619.935694444444</v>
      </c>
      <c r="T347" s="18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3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3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3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3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3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3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3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3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3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3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3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3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3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3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3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3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3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3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3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3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3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3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3" t="s">
        <v>8315</v>
      </c>
      <c r="R370" t="s">
        <v>8316</v>
      </c>
      <c r="S370" s="18">
        <v>41753.593275462961</v>
      </c>
      <c r="T370" s="18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3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3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3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3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3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3" t="s">
        <v>8315</v>
      </c>
      <c r="R376" t="s">
        <v>8316</v>
      </c>
      <c r="S376" s="18">
        <v>41891.96503472222</v>
      </c>
      <c r="T376" s="18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3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3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3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3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3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3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3" t="s">
        <v>8315</v>
      </c>
      <c r="R383" t="s">
        <v>8316</v>
      </c>
      <c r="S383" s="18">
        <v>41792.542986111112</v>
      </c>
      <c r="T383" s="18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3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3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3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3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3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3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3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3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3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3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3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3" t="s">
        <v>8315</v>
      </c>
      <c r="R395" t="s">
        <v>8316</v>
      </c>
      <c r="S395" s="18">
        <v>42462.140868055561</v>
      </c>
      <c r="T395" s="18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3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3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3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3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3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3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3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3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3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3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3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3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3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3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3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3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3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3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DEE90-3AE4-4D06-B36B-FB901BE66520}">
  <dimension ref="A1:F6"/>
  <sheetViews>
    <sheetView workbookViewId="0">
      <selection activeCell="K14" sqref="K14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s="1" customFormat="1" x14ac:dyDescent="0.25">
      <c r="A1" s="1" t="s">
        <v>8380</v>
      </c>
      <c r="B1" s="1" t="s">
        <v>4110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D940B-1B0D-477A-8D74-651154747B2A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8358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Outcomes Based on Launch Date</vt:lpstr>
      <vt:lpstr>Kickstarter</vt:lpstr>
      <vt:lpstr>Successful Musicals</vt:lpstr>
      <vt:lpstr>Failed Musicals</vt:lpstr>
      <vt:lpstr>Failed US Kickstarters</vt:lpstr>
      <vt:lpstr>Descriptive Statistics</vt:lpstr>
      <vt:lpstr>Successful US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Connor Cole</cp:lastModifiedBy>
  <dcterms:created xsi:type="dcterms:W3CDTF">2017-04-20T15:17:24Z</dcterms:created>
  <dcterms:modified xsi:type="dcterms:W3CDTF">2021-10-31T18:51:50Z</dcterms:modified>
</cp:coreProperties>
</file>